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926187A8-980D-C742-88CF-C10DB2D05E9E}" xr6:coauthVersionLast="47" xr6:coauthVersionMax="47" xr10:uidLastSave="{00000000-0000-0000-0000-000000000000}"/>
  <bookViews>
    <workbookView xWindow="240" yWindow="760" windowWidth="20820" windowHeight="137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AD36" i="1"/>
  <c r="AC36" i="1"/>
  <c r="AB36" i="1"/>
  <c r="U36" i="1"/>
  <c r="S36" i="1"/>
  <c r="O36" i="1"/>
  <c r="AR35" i="1"/>
  <c r="AQ35" i="1"/>
  <c r="AO35" i="1"/>
  <c r="AP35" i="1" s="1"/>
  <c r="AN35" i="1"/>
  <c r="AL35" i="1" s="1"/>
  <c r="AM35" i="1" s="1"/>
  <c r="AD35" i="1"/>
  <c r="AC35" i="1"/>
  <c r="AB35" i="1" s="1"/>
  <c r="U35" i="1"/>
  <c r="AR34" i="1"/>
  <c r="AQ34" i="1"/>
  <c r="AO34" i="1"/>
  <c r="AP34" i="1" s="1"/>
  <c r="AN34" i="1"/>
  <c r="AL34" i="1"/>
  <c r="N34" i="1" s="1"/>
  <c r="M34" i="1" s="1"/>
  <c r="AF34" i="1" s="1"/>
  <c r="AD34" i="1"/>
  <c r="AC34" i="1"/>
  <c r="AB34" i="1"/>
  <c r="X34" i="1"/>
  <c r="U34" i="1"/>
  <c r="S34" i="1"/>
  <c r="P34" i="1"/>
  <c r="O34" i="1"/>
  <c r="AR33" i="1"/>
  <c r="AQ33" i="1"/>
  <c r="AO33" i="1"/>
  <c r="AN33" i="1"/>
  <c r="AL33" i="1" s="1"/>
  <c r="AM33" i="1"/>
  <c r="AD33" i="1"/>
  <c r="AC33" i="1"/>
  <c r="AB33" i="1" s="1"/>
  <c r="U33" i="1"/>
  <c r="O33" i="1"/>
  <c r="N33" i="1"/>
  <c r="M33" i="1" s="1"/>
  <c r="AR32" i="1"/>
  <c r="AQ32" i="1"/>
  <c r="AO32" i="1"/>
  <c r="AN32" i="1"/>
  <c r="AL32" i="1"/>
  <c r="AD32" i="1"/>
  <c r="AC32" i="1"/>
  <c r="AB32" i="1"/>
  <c r="U32" i="1"/>
  <c r="AR31" i="1"/>
  <c r="AQ31" i="1"/>
  <c r="AO31" i="1"/>
  <c r="AN31" i="1"/>
  <c r="AL31" i="1" s="1"/>
  <c r="AM31" i="1"/>
  <c r="AD31" i="1"/>
  <c r="AC31" i="1"/>
  <c r="AB31" i="1" s="1"/>
  <c r="U31" i="1"/>
  <c r="AR30" i="1"/>
  <c r="AQ30" i="1"/>
  <c r="AP30" i="1"/>
  <c r="AO30" i="1"/>
  <c r="AN30" i="1"/>
  <c r="AL30" i="1"/>
  <c r="N30" i="1" s="1"/>
  <c r="M30" i="1" s="1"/>
  <c r="AF30" i="1" s="1"/>
  <c r="AD30" i="1"/>
  <c r="AC30" i="1"/>
  <c r="AB30" i="1"/>
  <c r="X30" i="1"/>
  <c r="U30" i="1"/>
  <c r="S30" i="1"/>
  <c r="P30" i="1"/>
  <c r="O30" i="1"/>
  <c r="AR29" i="1"/>
  <c r="AQ29" i="1"/>
  <c r="AO29" i="1"/>
  <c r="AN29" i="1"/>
  <c r="AL29" i="1" s="1"/>
  <c r="AM29" i="1"/>
  <c r="AD29" i="1"/>
  <c r="AC29" i="1"/>
  <c r="AB29" i="1" s="1"/>
  <c r="U29" i="1"/>
  <c r="AR28" i="1"/>
  <c r="AQ28" i="1"/>
  <c r="AO28" i="1"/>
  <c r="AN28" i="1"/>
  <c r="AL28" i="1"/>
  <c r="AD28" i="1"/>
  <c r="AC28" i="1"/>
  <c r="AB28" i="1"/>
  <c r="U28" i="1"/>
  <c r="S28" i="1"/>
  <c r="O28" i="1"/>
  <c r="AR27" i="1"/>
  <c r="AQ27" i="1"/>
  <c r="AO27" i="1"/>
  <c r="AN27" i="1"/>
  <c r="AL27" i="1" s="1"/>
  <c r="AM27" i="1"/>
  <c r="AD27" i="1"/>
  <c r="AC27" i="1"/>
  <c r="AB27" i="1" s="1"/>
  <c r="U27" i="1"/>
  <c r="S27" i="1"/>
  <c r="AR26" i="1"/>
  <c r="AQ26" i="1"/>
  <c r="AO26" i="1"/>
  <c r="AP26" i="1" s="1"/>
  <c r="AN26" i="1"/>
  <c r="AL26" i="1"/>
  <c r="N26" i="1" s="1"/>
  <c r="M26" i="1" s="1"/>
  <c r="AD26" i="1"/>
  <c r="AC26" i="1"/>
  <c r="AB26" i="1"/>
  <c r="X26" i="1"/>
  <c r="Y26" i="1" s="1"/>
  <c r="Z26" i="1" s="1"/>
  <c r="U26" i="1"/>
  <c r="S26" i="1"/>
  <c r="P26" i="1"/>
  <c r="O26" i="1"/>
  <c r="AR25" i="1"/>
  <c r="AQ25" i="1"/>
  <c r="AO25" i="1"/>
  <c r="AN25" i="1"/>
  <c r="AL25" i="1" s="1"/>
  <c r="AM25" i="1"/>
  <c r="AD25" i="1"/>
  <c r="AC25" i="1"/>
  <c r="AB25" i="1" s="1"/>
  <c r="U25" i="1"/>
  <c r="O25" i="1"/>
  <c r="N25" i="1"/>
  <c r="M25" i="1"/>
  <c r="AF25" i="1" s="1"/>
  <c r="AR24" i="1"/>
  <c r="AQ24" i="1"/>
  <c r="AO24" i="1"/>
  <c r="AP24" i="1" s="1"/>
  <c r="AN24" i="1"/>
  <c r="AL24" i="1"/>
  <c r="N24" i="1" s="1"/>
  <c r="M24" i="1" s="1"/>
  <c r="AD24" i="1"/>
  <c r="AC24" i="1"/>
  <c r="AB24" i="1"/>
  <c r="X24" i="1"/>
  <c r="U24" i="1"/>
  <c r="S24" i="1"/>
  <c r="AR23" i="1"/>
  <c r="AQ23" i="1"/>
  <c r="AO23" i="1"/>
  <c r="AN23" i="1"/>
  <c r="AL23" i="1" s="1"/>
  <c r="AM23" i="1"/>
  <c r="AD23" i="1"/>
  <c r="AC23" i="1"/>
  <c r="AB23" i="1" s="1"/>
  <c r="U23" i="1"/>
  <c r="AR22" i="1"/>
  <c r="AQ22" i="1"/>
  <c r="AO22" i="1"/>
  <c r="AP22" i="1" s="1"/>
  <c r="AN22" i="1"/>
  <c r="AL22" i="1"/>
  <c r="O22" i="1" s="1"/>
  <c r="AD22" i="1"/>
  <c r="AC22" i="1"/>
  <c r="AB22" i="1"/>
  <c r="X22" i="1"/>
  <c r="U22" i="1"/>
  <c r="P22" i="1"/>
  <c r="AR21" i="1"/>
  <c r="AQ21" i="1"/>
  <c r="AO21" i="1"/>
  <c r="AN21" i="1"/>
  <c r="AL21" i="1" s="1"/>
  <c r="AM21" i="1"/>
  <c r="AD21" i="1"/>
  <c r="AC21" i="1"/>
  <c r="AB21" i="1" s="1"/>
  <c r="U21" i="1"/>
  <c r="O21" i="1"/>
  <c r="AR20" i="1"/>
  <c r="AQ20" i="1"/>
  <c r="AP20" i="1"/>
  <c r="AO20" i="1"/>
  <c r="X20" i="1" s="1"/>
  <c r="AN20" i="1"/>
  <c r="AM20" i="1"/>
  <c r="AL20" i="1"/>
  <c r="N20" i="1" s="1"/>
  <c r="M20" i="1" s="1"/>
  <c r="AD20" i="1"/>
  <c r="AC20" i="1"/>
  <c r="AB20" i="1"/>
  <c r="U20" i="1"/>
  <c r="S20" i="1"/>
  <c r="P20" i="1"/>
  <c r="O20" i="1"/>
  <c r="AR19" i="1"/>
  <c r="AQ19" i="1"/>
  <c r="AO19" i="1"/>
  <c r="AN19" i="1"/>
  <c r="AL19" i="1" s="1"/>
  <c r="P19" i="1" s="1"/>
  <c r="AM19" i="1"/>
  <c r="AD19" i="1"/>
  <c r="AC19" i="1"/>
  <c r="AB19" i="1" s="1"/>
  <c r="U19" i="1"/>
  <c r="O19" i="1"/>
  <c r="Y34" i="1" l="1"/>
  <c r="Z34" i="1" s="1"/>
  <c r="AA34" i="1" s="1"/>
  <c r="AE34" i="1" s="1"/>
  <c r="AH26" i="1"/>
  <c r="AG26" i="1"/>
  <c r="AA26" i="1"/>
  <c r="AE26" i="1" s="1"/>
  <c r="AF24" i="1"/>
  <c r="AF33" i="1"/>
  <c r="Y20" i="1"/>
  <c r="Z20" i="1" s="1"/>
  <c r="AG20" i="1" s="1"/>
  <c r="P31" i="1"/>
  <c r="O31" i="1"/>
  <c r="N31" i="1"/>
  <c r="M31" i="1" s="1"/>
  <c r="P32" i="1"/>
  <c r="N32" i="1"/>
  <c r="M32" i="1" s="1"/>
  <c r="P23" i="1"/>
  <c r="O23" i="1"/>
  <c r="AP28" i="1"/>
  <c r="X28" i="1"/>
  <c r="S29" i="1"/>
  <c r="P29" i="1"/>
  <c r="N19" i="1"/>
  <c r="M19" i="1" s="1"/>
  <c r="N23" i="1"/>
  <c r="M23" i="1" s="1"/>
  <c r="AP23" i="1"/>
  <c r="V26" i="1"/>
  <c r="T26" i="1" s="1"/>
  <c r="W26" i="1" s="1"/>
  <c r="Q26" i="1" s="1"/>
  <c r="R26" i="1" s="1"/>
  <c r="AP29" i="1"/>
  <c r="X29" i="1"/>
  <c r="AP31" i="1"/>
  <c r="AM32" i="1"/>
  <c r="S33" i="1"/>
  <c r="P33" i="1"/>
  <c r="AP33" i="1"/>
  <c r="AH34" i="1"/>
  <c r="AI34" i="1" s="1"/>
  <c r="AG34" i="1"/>
  <c r="V34" i="1"/>
  <c r="T34" i="1" s="1"/>
  <c r="W34" i="1" s="1"/>
  <c r="Q34" i="1" s="1"/>
  <c r="R34" i="1" s="1"/>
  <c r="P36" i="1"/>
  <c r="N36" i="1"/>
  <c r="M36" i="1" s="1"/>
  <c r="AM36" i="1"/>
  <c r="Y24" i="1"/>
  <c r="Z24" i="1" s="1"/>
  <c r="Y30" i="1"/>
  <c r="Z30" i="1" s="1"/>
  <c r="P35" i="1"/>
  <c r="O35" i="1"/>
  <c r="N35" i="1"/>
  <c r="M35" i="1" s="1"/>
  <c r="S35" i="1"/>
  <c r="N22" i="1"/>
  <c r="M22" i="1" s="1"/>
  <c r="Y22" i="1" s="1"/>
  <c r="Z22" i="1" s="1"/>
  <c r="AM22" i="1"/>
  <c r="AM24" i="1"/>
  <c r="AP32" i="1"/>
  <c r="X32" i="1"/>
  <c r="AP19" i="1"/>
  <c r="X19" i="1"/>
  <c r="AF20" i="1"/>
  <c r="S23" i="1"/>
  <c r="S21" i="1"/>
  <c r="P21" i="1"/>
  <c r="S25" i="1"/>
  <c r="P25" i="1"/>
  <c r="P27" i="1"/>
  <c r="O27" i="1"/>
  <c r="N27" i="1"/>
  <c r="M27" i="1" s="1"/>
  <c r="P28" i="1"/>
  <c r="N28" i="1"/>
  <c r="M28" i="1" s="1"/>
  <c r="S22" i="1"/>
  <c r="N29" i="1"/>
  <c r="M29" i="1" s="1"/>
  <c r="V30" i="1"/>
  <c r="T30" i="1" s="1"/>
  <c r="W30" i="1" s="1"/>
  <c r="Q30" i="1" s="1"/>
  <c r="R30" i="1" s="1"/>
  <c r="S19" i="1"/>
  <c r="O24" i="1"/>
  <c r="O29" i="1"/>
  <c r="S31" i="1"/>
  <c r="O32" i="1"/>
  <c r="N21" i="1"/>
  <c r="M21" i="1" s="1"/>
  <c r="AP21" i="1"/>
  <c r="X21" i="1"/>
  <c r="P24" i="1"/>
  <c r="AP25" i="1"/>
  <c r="X25" i="1"/>
  <c r="AF26" i="1"/>
  <c r="AP27" i="1"/>
  <c r="AM28" i="1"/>
  <c r="S32" i="1"/>
  <c r="X33" i="1"/>
  <c r="X36" i="1"/>
  <c r="AM34" i="1"/>
  <c r="AM26" i="1"/>
  <c r="AM30" i="1"/>
  <c r="X23" i="1"/>
  <c r="X27" i="1"/>
  <c r="X31" i="1"/>
  <c r="X35" i="1"/>
  <c r="V20" i="1" l="1"/>
  <c r="T20" i="1" s="1"/>
  <c r="W20" i="1" s="1"/>
  <c r="Q20" i="1" s="1"/>
  <c r="R20" i="1" s="1"/>
  <c r="AI26" i="1"/>
  <c r="AH22" i="1"/>
  <c r="AA22" i="1"/>
  <c r="AE22" i="1" s="1"/>
  <c r="AG22" i="1"/>
  <c r="Y31" i="1"/>
  <c r="Z31" i="1" s="1"/>
  <c r="Y19" i="1"/>
  <c r="Z19" i="1" s="1"/>
  <c r="AF19" i="1"/>
  <c r="AH20" i="1"/>
  <c r="AI20" i="1" s="1"/>
  <c r="AA20" i="1"/>
  <c r="AE20" i="1" s="1"/>
  <c r="Y29" i="1"/>
  <c r="Z29" i="1" s="1"/>
  <c r="V29" i="1" s="1"/>
  <c r="T29" i="1" s="1"/>
  <c r="W29" i="1" s="1"/>
  <c r="Q29" i="1" s="1"/>
  <c r="R29" i="1" s="1"/>
  <c r="AF32" i="1"/>
  <c r="V32" i="1"/>
  <c r="T32" i="1" s="1"/>
  <c r="W32" i="1" s="1"/>
  <c r="Q32" i="1" s="1"/>
  <c r="R32" i="1" s="1"/>
  <c r="Y23" i="1"/>
  <c r="Z23" i="1" s="1"/>
  <c r="V23" i="1" s="1"/>
  <c r="T23" i="1" s="1"/>
  <c r="W23" i="1" s="1"/>
  <c r="Q23" i="1" s="1"/>
  <c r="R23" i="1" s="1"/>
  <c r="AF29" i="1"/>
  <c r="AH30" i="1"/>
  <c r="AG30" i="1"/>
  <c r="AA30" i="1"/>
  <c r="AE30" i="1" s="1"/>
  <c r="Y25" i="1"/>
  <c r="Z25" i="1" s="1"/>
  <c r="AH24" i="1"/>
  <c r="AA24" i="1"/>
  <c r="AE24" i="1" s="1"/>
  <c r="AF35" i="1"/>
  <c r="V35" i="1"/>
  <c r="T35" i="1" s="1"/>
  <c r="W35" i="1" s="1"/>
  <c r="Q35" i="1" s="1"/>
  <c r="R35" i="1" s="1"/>
  <c r="Y27" i="1"/>
  <c r="Z27" i="1" s="1"/>
  <c r="V27" i="1" s="1"/>
  <c r="T27" i="1" s="1"/>
  <c r="W27" i="1" s="1"/>
  <c r="Q27" i="1" s="1"/>
  <c r="R27" i="1" s="1"/>
  <c r="AF21" i="1"/>
  <c r="Y32" i="1"/>
  <c r="Z32" i="1" s="1"/>
  <c r="AF31" i="1"/>
  <c r="AF28" i="1"/>
  <c r="AG24" i="1"/>
  <c r="Y28" i="1"/>
  <c r="Z28" i="1" s="1"/>
  <c r="Y36" i="1"/>
  <c r="Z36" i="1" s="1"/>
  <c r="V36" i="1" s="1"/>
  <c r="T36" i="1" s="1"/>
  <c r="W36" i="1" s="1"/>
  <c r="Q36" i="1" s="1"/>
  <c r="R36" i="1" s="1"/>
  <c r="V22" i="1"/>
  <c r="T22" i="1" s="1"/>
  <c r="W22" i="1" s="1"/>
  <c r="Q22" i="1" s="1"/>
  <c r="R22" i="1" s="1"/>
  <c r="AF22" i="1"/>
  <c r="AF36" i="1"/>
  <c r="Y35" i="1"/>
  <c r="Z35" i="1" s="1"/>
  <c r="Y33" i="1"/>
  <c r="Z33" i="1" s="1"/>
  <c r="Y21" i="1"/>
  <c r="Z21" i="1" s="1"/>
  <c r="V21" i="1" s="1"/>
  <c r="T21" i="1" s="1"/>
  <c r="W21" i="1" s="1"/>
  <c r="Q21" i="1" s="1"/>
  <c r="R21" i="1" s="1"/>
  <c r="AF27" i="1"/>
  <c r="AF23" i="1"/>
  <c r="V24" i="1"/>
  <c r="T24" i="1" s="1"/>
  <c r="W24" i="1" s="1"/>
  <c r="Q24" i="1" s="1"/>
  <c r="R24" i="1" s="1"/>
  <c r="AG19" i="1" l="1"/>
  <c r="AA19" i="1"/>
  <c r="AE19" i="1" s="1"/>
  <c r="AH19" i="1"/>
  <c r="AI19" i="1" s="1"/>
  <c r="AA21" i="1"/>
  <c r="AE21" i="1" s="1"/>
  <c r="AH21" i="1"/>
  <c r="AG21" i="1"/>
  <c r="AA33" i="1"/>
  <c r="AE33" i="1" s="1"/>
  <c r="AH33" i="1"/>
  <c r="AI33" i="1" s="1"/>
  <c r="AG33" i="1"/>
  <c r="V33" i="1"/>
  <c r="T33" i="1" s="1"/>
  <c r="W33" i="1" s="1"/>
  <c r="Q33" i="1" s="1"/>
  <c r="R33" i="1" s="1"/>
  <c r="AG31" i="1"/>
  <c r="AH31" i="1"/>
  <c r="AI31" i="1" s="1"/>
  <c r="AA31" i="1"/>
  <c r="AE31" i="1" s="1"/>
  <c r="AH28" i="1"/>
  <c r="AI28" i="1" s="1"/>
  <c r="AA28" i="1"/>
  <c r="AE28" i="1" s="1"/>
  <c r="AG28" i="1"/>
  <c r="AA25" i="1"/>
  <c r="AE25" i="1" s="1"/>
  <c r="AH25" i="1"/>
  <c r="AG25" i="1"/>
  <c r="V25" i="1"/>
  <c r="T25" i="1" s="1"/>
  <c r="W25" i="1" s="1"/>
  <c r="Q25" i="1" s="1"/>
  <c r="R25" i="1" s="1"/>
  <c r="V28" i="1"/>
  <c r="T28" i="1" s="1"/>
  <c r="W28" i="1" s="1"/>
  <c r="Q28" i="1" s="1"/>
  <c r="R28" i="1" s="1"/>
  <c r="AA27" i="1"/>
  <c r="AE27" i="1" s="1"/>
  <c r="AH27" i="1"/>
  <c r="AG27" i="1"/>
  <c r="AA29" i="1"/>
  <c r="AE29" i="1" s="1"/>
  <c r="AH29" i="1"/>
  <c r="AG29" i="1"/>
  <c r="V31" i="1"/>
  <c r="T31" i="1" s="1"/>
  <c r="W31" i="1" s="1"/>
  <c r="Q31" i="1" s="1"/>
  <c r="R31" i="1" s="1"/>
  <c r="AI30" i="1"/>
  <c r="AH36" i="1"/>
  <c r="AI36" i="1" s="1"/>
  <c r="AA36" i="1"/>
  <c r="AE36" i="1" s="1"/>
  <c r="AG36" i="1"/>
  <c r="AA35" i="1"/>
  <c r="AE35" i="1" s="1"/>
  <c r="AH35" i="1"/>
  <c r="AG35" i="1"/>
  <c r="AH32" i="1"/>
  <c r="AA32" i="1"/>
  <c r="AE32" i="1" s="1"/>
  <c r="AG32" i="1"/>
  <c r="AI24" i="1"/>
  <c r="AH23" i="1"/>
  <c r="AI23" i="1" s="1"/>
  <c r="AG23" i="1"/>
  <c r="AA23" i="1"/>
  <c r="AE23" i="1" s="1"/>
  <c r="V19" i="1"/>
  <c r="T19" i="1" s="1"/>
  <c r="W19" i="1" s="1"/>
  <c r="Q19" i="1" s="1"/>
  <c r="R19" i="1" s="1"/>
  <c r="AI22" i="1"/>
  <c r="AI27" i="1" l="1"/>
  <c r="AI21" i="1"/>
  <c r="AI32" i="1"/>
  <c r="AI35" i="1"/>
  <c r="AI29" i="1"/>
  <c r="AI25" i="1"/>
</calcChain>
</file>

<file path=xl/sharedStrings.xml><?xml version="1.0" encoding="utf-8"?>
<sst xmlns="http://schemas.openxmlformats.org/spreadsheetml/2006/main" count="984" uniqueCount="410">
  <si>
    <t>File opened</t>
  </si>
  <si>
    <t>2023-07-19 14:38:33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</si>
  <si>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</si>
  <si>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</si>
  <si>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</si>
  <si>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</si>
  <si>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</si>
  <si>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</si>
  <si>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</si>
  <si>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</si>
  <si>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</si>
  <si>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</si>
  <si>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</si>
  <si>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"0.25022", "flowbzero": "0.36914",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</si>
  <si>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</si>
  <si>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</si>
  <si>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</si>
  <si>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</si>
  <si>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</si>
  <si>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</si>
  <si>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</si>
  <si>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</si>
  <si>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</si>
  <si>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</si>
  <si>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</si>
  <si>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</si>
  <si>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</si>
  <si>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14:38:33</t>
  </si>
  <si>
    <t>Stability Definition:	CO2_r (Meas): Per=20	A (GasEx): Std&lt;0.2 Per=20	Qin (LeafQ): Std&lt;1 Per=20</t>
  </si>
  <si>
    <t>14:41:59</t>
  </si>
  <si>
    <t>Stability Definition:	CO2_r (Meas): Std&lt;0.75 Per=20	A (GasEx): Std&lt;0.2 Per=20	Qin (LeafQ): Std&lt;1 Per=20</t>
  </si>
  <si>
    <t>14:42:00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</si>
  <si>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</si>
  <si>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</si>
  <si>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</si>
  <si>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</si>
  <si>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</si>
  <si>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</si>
  <si>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</si>
  <si>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</si>
  <si>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</si>
  <si>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</si>
  <si>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</si>
  <si>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</si>
  <si>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</si>
  <si>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</si>
  <si>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</si>
  <si>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</si>
  <si>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</si>
  <si>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</si>
  <si>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</si>
  <si>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</si>
  <si>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</si>
  <si>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</si>
  <si>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</si>
  <si>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</si>
  <si>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</si>
  <si>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</si>
  <si>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</si>
  <si>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</si>
  <si>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</si>
  <si>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</si>
  <si>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</si>
  <si>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</si>
  <si>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</si>
  <si>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</si>
  <si>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</si>
  <si>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</si>
  <si>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</si>
  <si>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</si>
  <si>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</si>
  <si>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</si>
  <si>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</si>
  <si>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</si>
  <si>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</si>
  <si>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</si>
  <si>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</si>
  <si>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</si>
  <si>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</si>
  <si>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</si>
  <si>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</si>
  <si>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</si>
  <si>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</si>
  <si>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</si>
  <si>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</si>
  <si>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</si>
  <si>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</si>
  <si>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</si>
  <si>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</si>
  <si>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</si>
  <si>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</si>
  <si>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-3.49991 72.9012 374.158 621.594 878.699 1068.97 1282.3 1395.21</t>
  </si>
  <si>
    <t>Fs_true</t>
  </si>
  <si>
    <t>0.212971 100.337 401.724 600.836 803.198 1000.91 1201.56 1401.34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</si>
  <si>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</si>
  <si>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</si>
  <si>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</si>
  <si>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</si>
  <si>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</si>
  <si>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</si>
  <si>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</si>
  <si>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</si>
  <si>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</si>
  <si>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</si>
  <si>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</si>
  <si>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</si>
  <si>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</si>
  <si>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</si>
  <si>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</si>
  <si>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</si>
  <si>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</si>
  <si>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</si>
  <si>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</si>
  <si>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</si>
  <si>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</si>
  <si>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</si>
  <si>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</si>
  <si>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</si>
  <si>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</si>
  <si>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</si>
  <si>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</si>
  <si>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</si>
  <si>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</si>
  <si>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</si>
  <si>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</si>
  <si>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</si>
  <si>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</si>
  <si>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</si>
  <si>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</si>
  <si>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</si>
  <si>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</si>
  <si>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</si>
  <si>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</si>
  <si>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</si>
  <si>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</si>
  <si>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</si>
  <si>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</si>
  <si>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</si>
  <si>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</si>
  <si>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</si>
  <si>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</si>
  <si>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</si>
  <si>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</si>
  <si>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</si>
  <si>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</si>
  <si>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</si>
  <si>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</si>
  <si>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</si>
  <si>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</si>
  <si>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</si>
  <si>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</si>
  <si>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</si>
  <si>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</si>
  <si>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</si>
  <si>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</si>
  <si>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</si>
  <si>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</si>
  <si>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</si>
  <si>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</si>
  <si>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</si>
  <si>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</si>
  <si>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</si>
  <si>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</si>
  <si>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</si>
  <si>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</si>
  <si>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</si>
  <si>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</si>
  <si>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</si>
  <si>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</si>
  <si>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</si>
  <si>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</si>
  <si>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</si>
  <si>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</si>
  <si>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</si>
  <si>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</si>
  <si>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</si>
  <si>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</si>
  <si>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</si>
  <si>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</si>
  <si>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</si>
  <si>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</si>
  <si>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</si>
  <si>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</si>
  <si>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</si>
  <si>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</si>
  <si>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</si>
  <si>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</si>
  <si>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</si>
  <si>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</si>
  <si>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</si>
  <si>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</si>
  <si>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</si>
  <si>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</si>
  <si>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</si>
  <si>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</si>
  <si>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</si>
  <si>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</si>
  <si>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</si>
  <si>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</si>
  <si>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</si>
  <si>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</si>
  <si>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</si>
  <si>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</si>
  <si>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</si>
  <si>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</si>
  <si>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</si>
  <si>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</si>
  <si>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</si>
  <si>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</si>
  <si>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</si>
  <si>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</si>
  <si>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</si>
  <si>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</si>
  <si>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</si>
  <si>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</si>
  <si>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</si>
  <si>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</si>
  <si>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</si>
  <si>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</si>
  <si>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</si>
  <si>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</si>
  <si>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</si>
  <si>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</si>
  <si>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</si>
  <si>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</si>
  <si>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</si>
  <si>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</si>
  <si>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</si>
  <si>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</si>
  <si>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</si>
  <si>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</si>
  <si>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</si>
  <si>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</si>
  <si>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</si>
  <si>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</si>
  <si>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</si>
  <si>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</si>
  <si>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</si>
  <si>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</si>
  <si>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</si>
  <si>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</si>
  <si>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</si>
  <si>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</si>
  <si>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</si>
  <si>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</si>
  <si>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</si>
  <si>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</si>
  <si>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</si>
  <si>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</si>
  <si>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</si>
  <si>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</si>
  <si>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</si>
  <si>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</si>
  <si>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</si>
  <si>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</si>
  <si>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</si>
  <si>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</si>
  <si>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</si>
  <si>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</si>
  <si>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</si>
  <si>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</si>
  <si>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</si>
  <si>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</si>
  <si>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</si>
  <si>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</si>
  <si>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</si>
  <si>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</si>
  <si>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</si>
  <si>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</si>
  <si>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</si>
  <si>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</si>
  <si>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</si>
  <si>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</si>
  <si>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</si>
  <si>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</si>
  <si>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</si>
  <si>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</si>
  <si>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</si>
  <si>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</si>
  <si>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</si>
  <si>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</si>
  <si>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</si>
  <si>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</si>
  <si>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</si>
  <si>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</si>
  <si>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</si>
  <si>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</si>
  <si>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</si>
  <si>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</si>
  <si>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</si>
  <si>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</si>
  <si>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</si>
  <si>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</si>
  <si>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</si>
  <si>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</si>
  <si>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</si>
  <si>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</si>
  <si>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</si>
  <si>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</si>
  <si>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</si>
  <si>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</si>
  <si>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</si>
  <si>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</si>
  <si>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</si>
  <si>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</si>
  <si>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</si>
  <si>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</si>
  <si>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</si>
  <si>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</si>
  <si>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</si>
  <si>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</si>
  <si>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</si>
  <si>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</si>
  <si>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</si>
  <si>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</si>
  <si>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</si>
  <si>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</si>
  <si>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</si>
  <si>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</si>
  <si>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</si>
  <si>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</si>
  <si>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</si>
  <si>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</si>
  <si>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</si>
  <si>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</si>
  <si>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</si>
  <si>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</si>
  <si>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</si>
  <si>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</si>
  <si>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</si>
  <si>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</si>
  <si>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</si>
  <si>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</si>
  <si>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</si>
  <si>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</si>
  <si>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</si>
  <si>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</si>
  <si>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</si>
  <si>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</si>
  <si>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</si>
  <si>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</si>
  <si>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</si>
  <si>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</si>
  <si>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</si>
  <si>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</si>
  <si>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</si>
  <si>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20230719 15:13:44</t>
  </si>
  <si>
    <t>15:13:44</t>
  </si>
  <si>
    <t>none</t>
  </si>
  <si>
    <t>Picabo</t>
  </si>
  <si>
    <t>20230719</t>
  </si>
  <si>
    <t>AR</t>
  </si>
  <si>
    <t>LEPA11</t>
  </si>
  <si>
    <t>BNL21859</t>
  </si>
  <si>
    <t>15:13:18</t>
  </si>
  <si>
    <t>2/2</t>
  </si>
  <si>
    <t>00000000</t>
  </si>
  <si>
    <t>iiiiiiii</t>
  </si>
  <si>
    <t>off</t>
  </si>
  <si>
    <t>20230719 15:15:12</t>
  </si>
  <si>
    <t>15:15:12</t>
  </si>
  <si>
    <t>15:14:44</t>
  </si>
  <si>
    <t>20230719 15:16:40</t>
  </si>
  <si>
    <t>15:16:40</t>
  </si>
  <si>
    <t>15:16:13</t>
  </si>
  <si>
    <t>20230719 15:18:09</t>
  </si>
  <si>
    <t>15:18:09</t>
  </si>
  <si>
    <t>15:17:43</t>
  </si>
  <si>
    <t>20230719 15:19:17</t>
  </si>
  <si>
    <t>15:19:17</t>
  </si>
  <si>
    <t>15:19:12</t>
  </si>
  <si>
    <t>20230719 15:20:23</t>
  </si>
  <si>
    <t>15:20:23</t>
  </si>
  <si>
    <t>15:20:18</t>
  </si>
  <si>
    <t>20230719 15:21:28</t>
  </si>
  <si>
    <t>15:21:28</t>
  </si>
  <si>
    <t>15:21:23</t>
  </si>
  <si>
    <t>20230719 15:22:57</t>
  </si>
  <si>
    <t>15:22:57</t>
  </si>
  <si>
    <t>15:22:30</t>
  </si>
  <si>
    <t>20230719 15:24:19</t>
  </si>
  <si>
    <t>15:24:19</t>
  </si>
  <si>
    <t>15:23:51</t>
  </si>
  <si>
    <t>20230719 15:25:39</t>
  </si>
  <si>
    <t>15:25:39</t>
  </si>
  <si>
    <t>15:25:12</t>
  </si>
  <si>
    <t>20230719 15:27:05</t>
  </si>
  <si>
    <t>15:27:05</t>
  </si>
  <si>
    <t>15:26:38</t>
  </si>
  <si>
    <t>20230719 15:28:29</t>
  </si>
  <si>
    <t>15:28:29</t>
  </si>
  <si>
    <t>15:28:02</t>
  </si>
  <si>
    <t>20230719 15:30:05</t>
  </si>
  <si>
    <t>15:30:05</t>
  </si>
  <si>
    <t>15:29:38</t>
  </si>
  <si>
    <t>20230719 15:31:37</t>
  </si>
  <si>
    <t>15:31:37</t>
  </si>
  <si>
    <t>15:31:09</t>
  </si>
  <si>
    <t>20230719 15:33:10</t>
  </si>
  <si>
    <t>15:33:10</t>
  </si>
  <si>
    <t>15:32:43</t>
  </si>
  <si>
    <t>20230719 15:34:48</t>
  </si>
  <si>
    <t>15:34:48</t>
  </si>
  <si>
    <t>15:34:21</t>
  </si>
  <si>
    <t>20230719 15:36:21</t>
  </si>
  <si>
    <t>15:36:21</t>
  </si>
  <si>
    <t>15:35:53</t>
  </si>
  <si>
    <t>20230719 15:38:05</t>
  </si>
  <si>
    <t>15:38:05</t>
  </si>
  <si>
    <t>15:37:22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</si>
</sst>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2.95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1689808424.5999999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1689808424.5999999</v>
      </c>
      <c r="M19">
        <f t="shared" ref="M19:M36" si="0">(N19)/1000</f>
        <v>1.159354825401338E-3</v>
      </c>
      <c r="N19">
        <f t="shared" ref="N19:N36" si="1">1000*AZ19*AL19*(AV19-AW19)/(100*$B$7*(1000-AL19*AV19))</f>
        <v>1.1593548254013379</v>
      </c>
      <c r="O19">
        <f t="shared" ref="O19:O36" si="2">AZ19*AL19*(AU19-AT19*(1000-AL19*AW19)/(1000-AL19*AV19))/(100*$B$7)</f>
        <v>8.9957865625735032</v>
      </c>
      <c r="P19">
        <f t="shared" ref="P19:P36" si="3">AT19 - IF(AL19&gt;1, O19*$B$7*100/(AN19*BH19), 0)</f>
        <v>393.03699999999998</v>
      </c>
      <c r="Q19">
        <f t="shared" ref="Q19:Q36" si="4">((W19-M19/2)*P19-O19)/(W19+M19/2)</f>
        <v>250.50330650635311</v>
      </c>
      <c r="R19">
        <f t="shared" ref="R19:R36" si="5">Q19*(BA19+BB19)/1000</f>
        <v>25.345301650790848</v>
      </c>
      <c r="S19">
        <f t="shared" ref="S19:S36" si="6">(AT19 - IF(AL19&gt;1, O19*$B$7*100/(AN19*BH19), 0))*(BA19+BB19)/1000</f>
        <v>39.766506334195796</v>
      </c>
      <c r="T19">
        <f t="shared" ref="T19:T36" si="7">2/((1/V19-1/U19)+SIGN(V19)*SQRT((1/V19-1/U19)*(1/V19-1/U19) + 4*$C$7/(($C$7+1)*($C$7+1))*(2*1/V19*1/U19-1/U19*1/U19)))</f>
        <v>0.10655019781759106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3.855447446499098</v>
      </c>
      <c r="V19">
        <f t="shared" ref="V19:V36" si="9">M19*(1000-(1000*0.61365*EXP(17.502*Z19/(240.97+Z19))/(BA19+BB19)+AV19)/2)/(1000*0.61365*EXP(17.502*Z19/(240.97+Z19))/(BA19+BB19)-AV19)</f>
        <v>0.10494094362036652</v>
      </c>
      <c r="W19">
        <f t="shared" ref="W19:W36" si="10">1/(($C$7+1)/(T19/1.6)+1/(U19/1.37)) + $C$7/(($C$7+1)/(T19/1.6) + $C$7/(U19/1.37))</f>
        <v>6.5730650155608958E-2</v>
      </c>
      <c r="X19">
        <f t="shared" ref="X19:X36" si="11">(AO19*AR19)</f>
        <v>297.660504</v>
      </c>
      <c r="Y19">
        <f t="shared" ref="Y19:Y36" si="12">(BC19+(X19+2*0.95*0.0000000567*(((BC19+$B$9)+273)^4-(BC19+273)^4)-44100*M19)/(1.84*29.3*U19+8*0.95*0.0000000567*(BC19+273)^3))</f>
        <v>20.128165911275016</v>
      </c>
      <c r="Z19">
        <f t="shared" ref="Z19:Z36" si="13">($C$9*BD19+$D$9*BE19+$E$9*Y19)</f>
        <v>20.128165911275016</v>
      </c>
      <c r="AA19">
        <f t="shared" ref="AA19:AA36" si="14">0.61365*EXP(17.502*Z19/(240.97+Z19))</f>
        <v>2.3653024361193049</v>
      </c>
      <c r="AB19">
        <f t="shared" ref="AB19:AB36" si="15">(AC19/AD19*100)</f>
        <v>57.481400800663849</v>
      </c>
      <c r="AC19">
        <f t="shared" ref="AC19:AC36" si="16">AV19*(BA19+BB19)/1000</f>
        <v>1.26759235888056</v>
      </c>
      <c r="AD19">
        <f t="shared" ref="AD19:AD36" si="17">0.61365*EXP(17.502*BC19/(240.97+BC19))</f>
        <v>2.2052217608202769</v>
      </c>
      <c r="AE19">
        <f t="shared" ref="AE19:AE36" si="18">(AA19-AV19*(BA19+BB19)/1000)</f>
        <v>1.0977100772387449</v>
      </c>
      <c r="AF19">
        <f t="shared" ref="AF19:AF36" si="19">(-M19*44100)</f>
        <v>-51.127547800199004</v>
      </c>
      <c r="AG19">
        <f t="shared" ref="AG19:AG36" si="20">2*29.3*U19*0.92*(BC19-Z19)</f>
        <v>-234.43243672961609</v>
      </c>
      <c r="AH19">
        <f t="shared" ref="AH19:AH36" si="21">2*0.95*0.0000000567*(((BC19+$B$9)+273)^4-(Z19+273)^4)</f>
        <v>-12.170808477450159</v>
      </c>
      <c r="AI19">
        <f t="shared" ref="AI19:AI36" si="22">X19+AH19+AF19+AG19</f>
        <v>-7.028900726527354E-2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54916.585858294893</v>
      </c>
      <c r="AO19">
        <f t="shared" ref="AO19:AO36" si="26">$B$13*BI19+$C$13*BJ19+$F$13*BU19*(1-BX19)</f>
        <v>1799.74</v>
      </c>
      <c r="AP19">
        <f t="shared" ref="AP19:AP36" si="27">AO19*AQ19</f>
        <v>1517.1815999999999</v>
      </c>
      <c r="AQ19">
        <f t="shared" ref="AQ19:AQ36" si="28">($B$13*$D$11+$C$13*$D$11+$F$13*((CH19+BZ19)/MAX(CH19+BZ19+CI19, 0.1)*$I$11+CI19/MAX(CH19+BZ19+CI19, 0.1)*$J$11))/($B$13+$C$13+$F$13)</f>
        <v>0.84300043339593489</v>
      </c>
      <c r="AR19">
        <f t="shared" ref="AR19:AR36" si="29">($B$13*$K$11+$C$13*$K$11+$F$13*((CH19+BZ19)/MAX(CH19+BZ19+CI19, 0.1)*$P$11+CI19/MAX(CH19+BZ19+CI19, 0.1)*$Q$11))/($B$13+$C$13+$F$13)</f>
        <v>0.16539083645415448</v>
      </c>
      <c r="AS19">
        <v>1689808424.5999999</v>
      </c>
      <c r="AT19">
        <v>393.03699999999998</v>
      </c>
      <c r="AU19">
        <v>400.00900000000001</v>
      </c>
      <c r="AV19">
        <v>12.5284</v>
      </c>
      <c r="AW19">
        <v>11.6839</v>
      </c>
      <c r="AX19">
        <v>395.90499999999997</v>
      </c>
      <c r="AY19">
        <v>12.994300000000001</v>
      </c>
      <c r="AZ19">
        <v>399.911</v>
      </c>
      <c r="BA19">
        <v>101.142</v>
      </c>
      <c r="BB19">
        <v>3.5513400000000001E-2</v>
      </c>
      <c r="BC19">
        <v>19.000299999999999</v>
      </c>
      <c r="BD19">
        <v>19.341999999999999</v>
      </c>
      <c r="BE19">
        <v>999.9</v>
      </c>
      <c r="BF19">
        <v>0</v>
      </c>
      <c r="BG19">
        <v>0</v>
      </c>
      <c r="BH19">
        <v>9994.3799999999992</v>
      </c>
      <c r="BI19">
        <v>0</v>
      </c>
      <c r="BJ19">
        <v>88.037099999999995</v>
      </c>
      <c r="BK19">
        <v>-6.9720800000000001</v>
      </c>
      <c r="BL19">
        <v>398.024</v>
      </c>
      <c r="BM19">
        <v>404.738</v>
      </c>
      <c r="BN19">
        <v>0.84446200000000005</v>
      </c>
      <c r="BO19">
        <v>400.00900000000001</v>
      </c>
      <c r="BP19">
        <v>11.6839</v>
      </c>
      <c r="BQ19">
        <v>1.26715</v>
      </c>
      <c r="BR19">
        <v>1.18174</v>
      </c>
      <c r="BS19">
        <v>10.4147</v>
      </c>
      <c r="BT19">
        <v>9.3734500000000001</v>
      </c>
      <c r="BU19">
        <v>1799.74</v>
      </c>
      <c r="BV19">
        <v>0.89998599999999995</v>
      </c>
      <c r="BW19">
        <v>0.10001400000000001</v>
      </c>
      <c r="BX19">
        <v>0</v>
      </c>
      <c r="BY19">
        <v>2.2078000000000002</v>
      </c>
      <c r="BZ19">
        <v>0</v>
      </c>
      <c r="CA19">
        <v>5410.65</v>
      </c>
      <c r="CB19">
        <v>14598.2</v>
      </c>
      <c r="CC19">
        <v>40.875</v>
      </c>
      <c r="CD19">
        <v>40.25</v>
      </c>
      <c r="CE19">
        <v>40.625</v>
      </c>
      <c r="CF19">
        <v>39.125</v>
      </c>
      <c r="CG19">
        <v>39.436999999999998</v>
      </c>
      <c r="CH19">
        <v>1619.74</v>
      </c>
      <c r="CI19">
        <v>180</v>
      </c>
      <c r="CJ19">
        <v>0</v>
      </c>
      <c r="CK19">
        <v>1689808438.5</v>
      </c>
      <c r="CL19">
        <v>0</v>
      </c>
      <c r="CM19">
        <v>1689808398.0999999</v>
      </c>
      <c r="CN19" t="s">
        <v>354</v>
      </c>
      <c r="CO19">
        <v>1689808398.0999999</v>
      </c>
      <c r="CP19">
        <v>1689808397.5999999</v>
      </c>
      <c r="CQ19">
        <v>44</v>
      </c>
      <c r="CR19">
        <v>4.8000000000000001E-2</v>
      </c>
      <c r="CS19">
        <v>-3.0000000000000001E-3</v>
      </c>
      <c r="CT19">
        <v>-2.89</v>
      </c>
      <c r="CU19">
        <v>-0.46600000000000003</v>
      </c>
      <c r="CV19">
        <v>400</v>
      </c>
      <c r="CW19">
        <v>12</v>
      </c>
      <c r="CX19">
        <v>0.18</v>
      </c>
      <c r="CY19">
        <v>0.13</v>
      </c>
      <c r="CZ19">
        <v>8.7974097637215092</v>
      </c>
      <c r="DA19">
        <v>0.13679946072403121</v>
      </c>
      <c r="DB19">
        <v>4.3049095646577683E-2</v>
      </c>
      <c r="DC19">
        <v>1</v>
      </c>
      <c r="DD19">
        <v>400.00853658536579</v>
      </c>
      <c r="DE19">
        <v>-0.1802508710797073</v>
      </c>
      <c r="DF19">
        <v>3.8747523956125553E-2</v>
      </c>
      <c r="DG19">
        <v>1</v>
      </c>
      <c r="DH19">
        <v>1799.96</v>
      </c>
      <c r="DI19">
        <v>4.658976950975232E-2</v>
      </c>
      <c r="DJ19">
        <v>0.1304775468956465</v>
      </c>
      <c r="DK19">
        <v>-1</v>
      </c>
      <c r="DL19">
        <v>2</v>
      </c>
      <c r="DM19">
        <v>2</v>
      </c>
      <c r="DN19" t="s">
        <v>355</v>
      </c>
      <c r="DO19">
        <v>2.6970200000000002</v>
      </c>
      <c r="DP19">
        <v>2.6571099999999999</v>
      </c>
      <c r="DQ19">
        <v>9.4597700000000007E-2</v>
      </c>
      <c r="DR19">
        <v>9.4914299999999993E-2</v>
      </c>
      <c r="DS19">
        <v>7.4972700000000003E-2</v>
      </c>
      <c r="DT19">
        <v>6.86808E-2</v>
      </c>
      <c r="DU19">
        <v>27466</v>
      </c>
      <c r="DV19">
        <v>30988.1</v>
      </c>
      <c r="DW19">
        <v>28538.1</v>
      </c>
      <c r="DX19">
        <v>32818.400000000001</v>
      </c>
      <c r="DY19">
        <v>36703.300000000003</v>
      </c>
      <c r="DZ19">
        <v>41331.599999999999</v>
      </c>
      <c r="EA19">
        <v>41882.9</v>
      </c>
      <c r="EB19">
        <v>47239.9</v>
      </c>
      <c r="EC19">
        <v>1.8386</v>
      </c>
      <c r="ED19">
        <v>2.2523499999999999</v>
      </c>
      <c r="EE19">
        <v>8.5014800000000001E-2</v>
      </c>
      <c r="EF19">
        <v>0</v>
      </c>
      <c r="EG19">
        <v>17.932400000000001</v>
      </c>
      <c r="EH19">
        <v>999.9</v>
      </c>
      <c r="EI19">
        <v>48.4</v>
      </c>
      <c r="EJ19">
        <v>23.5</v>
      </c>
      <c r="EK19">
        <v>13.9076</v>
      </c>
      <c r="EL19">
        <v>63.544199999999996</v>
      </c>
      <c r="EM19">
        <v>3.9743599999999999</v>
      </c>
      <c r="EN19">
        <v>1</v>
      </c>
      <c r="EO19">
        <v>-0.495722</v>
      </c>
      <c r="EP19">
        <v>1.8483400000000001</v>
      </c>
      <c r="EQ19">
        <v>20.226500000000001</v>
      </c>
      <c r="ER19">
        <v>5.2270200000000004</v>
      </c>
      <c r="ES19">
        <v>12.0098</v>
      </c>
      <c r="ET19">
        <v>4.9897499999999999</v>
      </c>
      <c r="EU19">
        <v>3.3050000000000002</v>
      </c>
      <c r="EV19">
        <v>6812.3</v>
      </c>
      <c r="EW19">
        <v>9999</v>
      </c>
      <c r="EX19">
        <v>514.70000000000005</v>
      </c>
      <c r="EY19">
        <v>67.099999999999994</v>
      </c>
      <c r="EZ19">
        <v>1.8524</v>
      </c>
      <c r="FA19">
        <v>1.8614200000000001</v>
      </c>
      <c r="FB19">
        <v>1.8603499999999999</v>
      </c>
      <c r="FC19">
        <v>1.8563799999999999</v>
      </c>
      <c r="FD19">
        <v>1.8607800000000001</v>
      </c>
      <c r="FE19">
        <v>1.8570899999999999</v>
      </c>
      <c r="FF19">
        <v>1.8591299999999999</v>
      </c>
      <c r="FG19">
        <v>1.8620300000000001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-2.8679999999999999</v>
      </c>
      <c r="FV19">
        <v>-0.46589999999999998</v>
      </c>
      <c r="FW19">
        <v>-1.4450039121014291</v>
      </c>
      <c r="FX19">
        <v>-4.0117494158234393E-3</v>
      </c>
      <c r="FY19">
        <v>1.087516141204025E-6</v>
      </c>
      <c r="FZ19">
        <v>-8.657206703991749E-11</v>
      </c>
      <c r="GA19">
        <v>-0.46596666666666842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0.4</v>
      </c>
      <c r="GJ19">
        <v>0.5</v>
      </c>
      <c r="GK19">
        <v>0.99487300000000001</v>
      </c>
      <c r="GL19">
        <v>2.36816</v>
      </c>
      <c r="GM19">
        <v>1.5942400000000001</v>
      </c>
      <c r="GN19">
        <v>2.31934</v>
      </c>
      <c r="GO19">
        <v>1.40015</v>
      </c>
      <c r="GP19">
        <v>2.33521</v>
      </c>
      <c r="GQ19">
        <v>25.819400000000002</v>
      </c>
      <c r="GR19">
        <v>15.9795</v>
      </c>
      <c r="GS19">
        <v>18</v>
      </c>
      <c r="GT19">
        <v>410.88200000000001</v>
      </c>
      <c r="GU19">
        <v>635.66300000000001</v>
      </c>
      <c r="GV19">
        <v>16.1706</v>
      </c>
      <c r="GW19">
        <v>20.614000000000001</v>
      </c>
      <c r="GX19">
        <v>30</v>
      </c>
      <c r="GY19">
        <v>20.5517</v>
      </c>
      <c r="GZ19">
        <v>20.4923</v>
      </c>
      <c r="HA19">
        <v>19.970199999999998</v>
      </c>
      <c r="HB19">
        <v>10</v>
      </c>
      <c r="HC19">
        <v>-30</v>
      </c>
      <c r="HD19">
        <v>16.1676</v>
      </c>
      <c r="HE19">
        <v>400</v>
      </c>
      <c r="HF19">
        <v>0</v>
      </c>
      <c r="HG19">
        <v>104.773</v>
      </c>
      <c r="HH19">
        <v>104.139</v>
      </c>
    </row>
    <row r="20" spans="1:216" x14ac:dyDescent="0.2">
      <c r="A20">
        <v>2</v>
      </c>
      <c r="B20">
        <v>1689808512.5</v>
      </c>
      <c r="C20">
        <v>87.900000095367432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1689808512.5</v>
      </c>
      <c r="M20">
        <f t="shared" si="0"/>
        <v>1.1645706225468053E-3</v>
      </c>
      <c r="N20">
        <f t="shared" si="1"/>
        <v>1.1645706225468053</v>
      </c>
      <c r="O20">
        <f t="shared" si="2"/>
        <v>6.5723617438628823</v>
      </c>
      <c r="P20">
        <f t="shared" si="3"/>
        <v>294.92</v>
      </c>
      <c r="Q20">
        <f t="shared" si="4"/>
        <v>190.83284437146105</v>
      </c>
      <c r="R20">
        <f t="shared" si="5"/>
        <v>19.308712261043173</v>
      </c>
      <c r="S20">
        <f t="shared" si="6"/>
        <v>29.840384336264005</v>
      </c>
      <c r="T20">
        <f t="shared" si="7"/>
        <v>0.10676291177308353</v>
      </c>
      <c r="U20">
        <f t="shared" si="8"/>
        <v>3.8559101992823468</v>
      </c>
      <c r="V20">
        <f t="shared" si="9"/>
        <v>0.10514746907563632</v>
      </c>
      <c r="W20">
        <f t="shared" si="10"/>
        <v>6.5860273043815129E-2</v>
      </c>
      <c r="X20">
        <f t="shared" si="11"/>
        <v>297.71157600000004</v>
      </c>
      <c r="Y20">
        <f t="shared" si="12"/>
        <v>20.127918237662172</v>
      </c>
      <c r="Z20">
        <f t="shared" si="13"/>
        <v>20.127918237662172</v>
      </c>
      <c r="AA20">
        <f t="shared" si="14"/>
        <v>2.365266194589791</v>
      </c>
      <c r="AB20">
        <f t="shared" si="15"/>
        <v>57.348896071672598</v>
      </c>
      <c r="AC20">
        <f t="shared" si="16"/>
        <v>1.2647255799863202</v>
      </c>
      <c r="AD20">
        <f t="shared" si="17"/>
        <v>2.205318090876085</v>
      </c>
      <c r="AE20">
        <f t="shared" si="18"/>
        <v>1.1005406146034709</v>
      </c>
      <c r="AF20">
        <f t="shared" si="19"/>
        <v>-51.357564454314115</v>
      </c>
      <c r="AG20">
        <f t="shared" si="20"/>
        <v>-234.26357241705844</v>
      </c>
      <c r="AH20">
        <f t="shared" si="21"/>
        <v>-12.160610251075919</v>
      </c>
      <c r="AI20">
        <f t="shared" si="22"/>
        <v>-7.0171122448442702E-2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54925.705140439</v>
      </c>
      <c r="AO20">
        <f t="shared" si="26"/>
        <v>1800.06</v>
      </c>
      <c r="AP20">
        <f t="shared" si="27"/>
        <v>1517.4503999999999</v>
      </c>
      <c r="AQ20">
        <f t="shared" si="28"/>
        <v>0.84299990000333325</v>
      </c>
      <c r="AR20">
        <f t="shared" si="29"/>
        <v>0.16538980700643313</v>
      </c>
      <c r="AS20">
        <v>1689808512.5</v>
      </c>
      <c r="AT20">
        <v>294.92</v>
      </c>
      <c r="AU20">
        <v>300.01900000000001</v>
      </c>
      <c r="AV20">
        <v>12.499599999999999</v>
      </c>
      <c r="AW20">
        <v>11.6517</v>
      </c>
      <c r="AX20">
        <v>297.51</v>
      </c>
      <c r="AY20">
        <v>12.966799999999999</v>
      </c>
      <c r="AZ20">
        <v>400.11099999999999</v>
      </c>
      <c r="BA20">
        <v>101.14700000000001</v>
      </c>
      <c r="BB20">
        <v>3.4284200000000001E-2</v>
      </c>
      <c r="BC20">
        <v>19.001000000000001</v>
      </c>
      <c r="BD20">
        <v>19.3367</v>
      </c>
      <c r="BE20">
        <v>999.9</v>
      </c>
      <c r="BF20">
        <v>0</v>
      </c>
      <c r="BG20">
        <v>0</v>
      </c>
      <c r="BH20">
        <v>9995.6200000000008</v>
      </c>
      <c r="BI20">
        <v>0</v>
      </c>
      <c r="BJ20">
        <v>88.686099999999996</v>
      </c>
      <c r="BK20">
        <v>-5.0989399999999998</v>
      </c>
      <c r="BL20">
        <v>298.65300000000002</v>
      </c>
      <c r="BM20">
        <v>303.55599999999998</v>
      </c>
      <c r="BN20">
        <v>0.847881</v>
      </c>
      <c r="BO20">
        <v>300.01900000000001</v>
      </c>
      <c r="BP20">
        <v>11.6517</v>
      </c>
      <c r="BQ20">
        <v>1.2643</v>
      </c>
      <c r="BR20">
        <v>1.1785399999999999</v>
      </c>
      <c r="BS20">
        <v>10.381</v>
      </c>
      <c r="BT20">
        <v>9.3331700000000009</v>
      </c>
      <c r="BU20">
        <v>1800.06</v>
      </c>
      <c r="BV20">
        <v>0.900003</v>
      </c>
      <c r="BW20">
        <v>9.9997100000000005E-2</v>
      </c>
      <c r="BX20">
        <v>0</v>
      </c>
      <c r="BY20">
        <v>2.5270000000000001</v>
      </c>
      <c r="BZ20">
        <v>0</v>
      </c>
      <c r="CA20">
        <v>5309.86</v>
      </c>
      <c r="CB20">
        <v>14600.9</v>
      </c>
      <c r="CC20">
        <v>41.75</v>
      </c>
      <c r="CD20">
        <v>40.75</v>
      </c>
      <c r="CE20">
        <v>41.375</v>
      </c>
      <c r="CF20">
        <v>39.811999999999998</v>
      </c>
      <c r="CG20">
        <v>40.25</v>
      </c>
      <c r="CH20">
        <v>1620.06</v>
      </c>
      <c r="CI20">
        <v>180</v>
      </c>
      <c r="CJ20">
        <v>0</v>
      </c>
      <c r="CK20">
        <v>1689808526.0999999</v>
      </c>
      <c r="CL20">
        <v>0</v>
      </c>
      <c r="CM20">
        <v>1689808484.5999999</v>
      </c>
      <c r="CN20" t="s">
        <v>361</v>
      </c>
      <c r="CO20">
        <v>1689808483.5999999</v>
      </c>
      <c r="CP20">
        <v>1689808484.5999999</v>
      </c>
      <c r="CQ20">
        <v>45</v>
      </c>
      <c r="CR20">
        <v>-4.5999999999999999E-2</v>
      </c>
      <c r="CS20">
        <v>-1E-3</v>
      </c>
      <c r="CT20">
        <v>-2.6070000000000002</v>
      </c>
      <c r="CU20">
        <v>-0.46700000000000003</v>
      </c>
      <c r="CV20">
        <v>300</v>
      </c>
      <c r="CW20">
        <v>12</v>
      </c>
      <c r="CX20">
        <v>0.56000000000000005</v>
      </c>
      <c r="CY20">
        <v>0.16</v>
      </c>
      <c r="CZ20">
        <v>6.3674968915716876</v>
      </c>
      <c r="DA20">
        <v>0.67964870753751661</v>
      </c>
      <c r="DB20">
        <v>7.863549384349372E-2</v>
      </c>
      <c r="DC20">
        <v>1</v>
      </c>
      <c r="DD20">
        <v>299.99490243902437</v>
      </c>
      <c r="DE20">
        <v>2.8705338404452638E-2</v>
      </c>
      <c r="DF20">
        <v>1.439140135898842E-2</v>
      </c>
      <c r="DG20">
        <v>1</v>
      </c>
      <c r="DH20">
        <v>1799.98756097561</v>
      </c>
      <c r="DI20">
        <v>9.8659678269414242E-2</v>
      </c>
      <c r="DJ20">
        <v>0.1309958198514902</v>
      </c>
      <c r="DK20">
        <v>-1</v>
      </c>
      <c r="DL20">
        <v>2</v>
      </c>
      <c r="DM20">
        <v>2</v>
      </c>
      <c r="DN20" t="s">
        <v>355</v>
      </c>
      <c r="DO20">
        <v>2.6976</v>
      </c>
      <c r="DP20">
        <v>2.6558999999999999</v>
      </c>
      <c r="DQ20">
        <v>7.5555200000000003E-2</v>
      </c>
      <c r="DR20">
        <v>7.57438E-2</v>
      </c>
      <c r="DS20">
        <v>7.4854100000000007E-2</v>
      </c>
      <c r="DT20">
        <v>6.8539900000000001E-2</v>
      </c>
      <c r="DU20">
        <v>28043.9</v>
      </c>
      <c r="DV20">
        <v>31643.200000000001</v>
      </c>
      <c r="DW20">
        <v>28538.1</v>
      </c>
      <c r="DX20">
        <v>32816.9</v>
      </c>
      <c r="DY20">
        <v>36708.5</v>
      </c>
      <c r="DZ20">
        <v>41336.199999999997</v>
      </c>
      <c r="EA20">
        <v>41883.4</v>
      </c>
      <c r="EB20">
        <v>47238.1</v>
      </c>
      <c r="EC20">
        <v>1.8389</v>
      </c>
      <c r="ED20">
        <v>2.2513999999999998</v>
      </c>
      <c r="EE20">
        <v>8.5994600000000004E-2</v>
      </c>
      <c r="EF20">
        <v>0</v>
      </c>
      <c r="EG20">
        <v>17.910799999999998</v>
      </c>
      <c r="EH20">
        <v>999.9</v>
      </c>
      <c r="EI20">
        <v>48.4</v>
      </c>
      <c r="EJ20">
        <v>23.4</v>
      </c>
      <c r="EK20">
        <v>13.8218</v>
      </c>
      <c r="EL20">
        <v>63.2042</v>
      </c>
      <c r="EM20">
        <v>3.71394</v>
      </c>
      <c r="EN20">
        <v>1</v>
      </c>
      <c r="EO20">
        <v>-0.494807</v>
      </c>
      <c r="EP20">
        <v>1.85093</v>
      </c>
      <c r="EQ20">
        <v>20.224900000000002</v>
      </c>
      <c r="ER20">
        <v>5.2277699999999996</v>
      </c>
      <c r="ES20">
        <v>12.0097</v>
      </c>
      <c r="ET20">
        <v>4.9897499999999999</v>
      </c>
      <c r="EU20">
        <v>3.3050000000000002</v>
      </c>
      <c r="EV20">
        <v>6814</v>
      </c>
      <c r="EW20">
        <v>9999</v>
      </c>
      <c r="EX20">
        <v>514.70000000000005</v>
      </c>
      <c r="EY20">
        <v>67.099999999999994</v>
      </c>
      <c r="EZ20">
        <v>1.8523799999999999</v>
      </c>
      <c r="FA20">
        <v>1.86141</v>
      </c>
      <c r="FB20">
        <v>1.8603400000000001</v>
      </c>
      <c r="FC20">
        <v>1.8563700000000001</v>
      </c>
      <c r="FD20">
        <v>1.8607800000000001</v>
      </c>
      <c r="FE20">
        <v>1.85703</v>
      </c>
      <c r="FF20">
        <v>1.8591299999999999</v>
      </c>
      <c r="FG20">
        <v>1.86202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-2.59</v>
      </c>
      <c r="FV20">
        <v>-0.4672</v>
      </c>
      <c r="FW20">
        <v>-1.4906684228717479</v>
      </c>
      <c r="FX20">
        <v>-4.0117494158234393E-3</v>
      </c>
      <c r="FY20">
        <v>1.087516141204025E-6</v>
      </c>
      <c r="FZ20">
        <v>-8.657206703991749E-11</v>
      </c>
      <c r="GA20">
        <v>-0.46715238095238121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0.5</v>
      </c>
      <c r="GK20">
        <v>0.79345699999999997</v>
      </c>
      <c r="GL20">
        <v>2.3767100000000001</v>
      </c>
      <c r="GM20">
        <v>1.5942400000000001</v>
      </c>
      <c r="GN20">
        <v>2.32056</v>
      </c>
      <c r="GO20">
        <v>1.40015</v>
      </c>
      <c r="GP20">
        <v>2.2802699999999998</v>
      </c>
      <c r="GQ20">
        <v>25.819400000000002</v>
      </c>
      <c r="GR20">
        <v>15.970800000000001</v>
      </c>
      <c r="GS20">
        <v>18</v>
      </c>
      <c r="GT20">
        <v>411.15699999999998</v>
      </c>
      <c r="GU20">
        <v>635.03</v>
      </c>
      <c r="GV20">
        <v>16.1252</v>
      </c>
      <c r="GW20">
        <v>20.6281</v>
      </c>
      <c r="GX20">
        <v>30.0002</v>
      </c>
      <c r="GY20">
        <v>20.5657</v>
      </c>
      <c r="GZ20">
        <v>20.5045</v>
      </c>
      <c r="HA20">
        <v>15.9376</v>
      </c>
      <c r="HB20">
        <v>10</v>
      </c>
      <c r="HC20">
        <v>-30</v>
      </c>
      <c r="HD20">
        <v>16.120799999999999</v>
      </c>
      <c r="HE20">
        <v>300</v>
      </c>
      <c r="HF20">
        <v>0</v>
      </c>
      <c r="HG20">
        <v>104.774</v>
      </c>
      <c r="HH20">
        <v>104.13500000000001</v>
      </c>
    </row>
    <row r="21" spans="1:216" x14ac:dyDescent="0.2">
      <c r="A21">
        <v>3</v>
      </c>
      <c r="B21">
        <v>1689808600</v>
      </c>
      <c r="C21">
        <v>175.4000000953674</v>
      </c>
      <c r="D21" t="s">
        <v>362</v>
      </c>
      <c r="E21" t="s">
        <v>363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1689808600</v>
      </c>
      <c r="M21">
        <f t="shared" si="0"/>
        <v>1.1647201217657459E-3</v>
      </c>
      <c r="N21">
        <f t="shared" si="1"/>
        <v>1.1647201217657459</v>
      </c>
      <c r="O21">
        <f t="shared" si="2"/>
        <v>5.2401382914498118</v>
      </c>
      <c r="P21">
        <f t="shared" si="3"/>
        <v>245.94900000000001</v>
      </c>
      <c r="Q21">
        <f t="shared" si="4"/>
        <v>162.55855257551548</v>
      </c>
      <c r="R21">
        <f t="shared" si="5"/>
        <v>16.448444048081246</v>
      </c>
      <c r="S21">
        <f t="shared" si="6"/>
        <v>24.886284363920097</v>
      </c>
      <c r="T21">
        <f t="shared" si="7"/>
        <v>0.10648709346180232</v>
      </c>
      <c r="U21">
        <f t="shared" si="8"/>
        <v>3.8517931851070157</v>
      </c>
      <c r="V21">
        <f t="shared" si="9"/>
        <v>0.10487822926789095</v>
      </c>
      <c r="W21">
        <f t="shared" si="10"/>
        <v>6.5691418427746409E-2</v>
      </c>
      <c r="X21">
        <f t="shared" si="11"/>
        <v>297.71157600000004</v>
      </c>
      <c r="Y21">
        <f t="shared" si="12"/>
        <v>20.12613503885553</v>
      </c>
      <c r="Z21">
        <f t="shared" si="13"/>
        <v>20.12613503885553</v>
      </c>
      <c r="AA21">
        <f t="shared" si="14"/>
        <v>2.3650052774317731</v>
      </c>
      <c r="AB21">
        <f t="shared" si="15"/>
        <v>57.210251966879802</v>
      </c>
      <c r="AC21">
        <f t="shared" si="16"/>
        <v>1.2614397345778301</v>
      </c>
      <c r="AD21">
        <f t="shared" si="17"/>
        <v>2.2049190332321973</v>
      </c>
      <c r="AE21">
        <f t="shared" si="18"/>
        <v>1.103565542853943</v>
      </c>
      <c r="AF21">
        <f t="shared" si="19"/>
        <v>-51.364157369869396</v>
      </c>
      <c r="AG21">
        <f t="shared" si="20"/>
        <v>-234.24535818676554</v>
      </c>
      <c r="AH21">
        <f t="shared" si="21"/>
        <v>-12.172369501426433</v>
      </c>
      <c r="AI21">
        <f t="shared" si="22"/>
        <v>-7.0309058061326368E-2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54844.983053328157</v>
      </c>
      <c r="AO21">
        <f t="shared" si="26"/>
        <v>1800.06</v>
      </c>
      <c r="AP21">
        <f t="shared" si="27"/>
        <v>1517.4503999999999</v>
      </c>
      <c r="AQ21">
        <f t="shared" si="28"/>
        <v>0.84299990000333325</v>
      </c>
      <c r="AR21">
        <f t="shared" si="29"/>
        <v>0.16538980700643313</v>
      </c>
      <c r="AS21">
        <v>1689808600</v>
      </c>
      <c r="AT21">
        <v>245.94900000000001</v>
      </c>
      <c r="AU21">
        <v>250.02500000000001</v>
      </c>
      <c r="AV21">
        <v>12.466699999999999</v>
      </c>
      <c r="AW21">
        <v>11.618399999999999</v>
      </c>
      <c r="AX21">
        <v>248.309</v>
      </c>
      <c r="AY21">
        <v>12.933199999999999</v>
      </c>
      <c r="AZ21">
        <v>399.98700000000002</v>
      </c>
      <c r="BA21">
        <v>101.149</v>
      </c>
      <c r="BB21">
        <v>3.57349E-2</v>
      </c>
      <c r="BC21">
        <v>18.998100000000001</v>
      </c>
      <c r="BD21">
        <v>19.337599999999998</v>
      </c>
      <c r="BE21">
        <v>999.9</v>
      </c>
      <c r="BF21">
        <v>0</v>
      </c>
      <c r="BG21">
        <v>0</v>
      </c>
      <c r="BH21">
        <v>9980</v>
      </c>
      <c r="BI21">
        <v>0</v>
      </c>
      <c r="BJ21">
        <v>88.468800000000002</v>
      </c>
      <c r="BK21">
        <v>-4.0755600000000003</v>
      </c>
      <c r="BL21">
        <v>249.054</v>
      </c>
      <c r="BM21">
        <v>252.964</v>
      </c>
      <c r="BN21">
        <v>0.84826900000000005</v>
      </c>
      <c r="BO21">
        <v>250.02500000000001</v>
      </c>
      <c r="BP21">
        <v>11.618399999999999</v>
      </c>
      <c r="BQ21">
        <v>1.2609900000000001</v>
      </c>
      <c r="BR21">
        <v>1.17519</v>
      </c>
      <c r="BS21">
        <v>10.341799999999999</v>
      </c>
      <c r="BT21">
        <v>9.2909199999999998</v>
      </c>
      <c r="BU21">
        <v>1800.06</v>
      </c>
      <c r="BV21">
        <v>0.90000100000000005</v>
      </c>
      <c r="BW21">
        <v>9.9999099999999994E-2</v>
      </c>
      <c r="BX21">
        <v>0</v>
      </c>
      <c r="BY21">
        <v>2.1271</v>
      </c>
      <c r="BZ21">
        <v>0</v>
      </c>
      <c r="CA21">
        <v>5229.1099999999997</v>
      </c>
      <c r="CB21">
        <v>14600.9</v>
      </c>
      <c r="CC21">
        <v>39.936999999999998</v>
      </c>
      <c r="CD21">
        <v>39.186999999999998</v>
      </c>
      <c r="CE21">
        <v>39.875</v>
      </c>
      <c r="CF21">
        <v>37.5</v>
      </c>
      <c r="CG21">
        <v>38.5</v>
      </c>
      <c r="CH21">
        <v>1620.06</v>
      </c>
      <c r="CI21">
        <v>180</v>
      </c>
      <c r="CJ21">
        <v>0</v>
      </c>
      <c r="CK21">
        <v>1689808613.7</v>
      </c>
      <c r="CL21">
        <v>0</v>
      </c>
      <c r="CM21">
        <v>1689808573.5</v>
      </c>
      <c r="CN21" t="s">
        <v>364</v>
      </c>
      <c r="CO21">
        <v>1689808573.5</v>
      </c>
      <c r="CP21">
        <v>1689808569</v>
      </c>
      <c r="CQ21">
        <v>46</v>
      </c>
      <c r="CR21">
        <v>6.0999999999999999E-2</v>
      </c>
      <c r="CS21">
        <v>1E-3</v>
      </c>
      <c r="CT21">
        <v>-2.375</v>
      </c>
      <c r="CU21">
        <v>-0.46700000000000003</v>
      </c>
      <c r="CV21">
        <v>250</v>
      </c>
      <c r="CW21">
        <v>12</v>
      </c>
      <c r="CX21">
        <v>0.41</v>
      </c>
      <c r="CY21">
        <v>0.14000000000000001</v>
      </c>
      <c r="CZ21">
        <v>5.0821093051756279</v>
      </c>
      <c r="DA21">
        <v>0.56860154274965091</v>
      </c>
      <c r="DB21">
        <v>8.5640469316924511E-2</v>
      </c>
      <c r="DC21">
        <v>1</v>
      </c>
      <c r="DD21">
        <v>249.9947560975609</v>
      </c>
      <c r="DE21">
        <v>0.2208083623695167</v>
      </c>
      <c r="DF21">
        <v>3.2942507559127407E-2</v>
      </c>
      <c r="DG21">
        <v>1</v>
      </c>
      <c r="DH21">
        <v>1800.05125</v>
      </c>
      <c r="DI21">
        <v>-0.1019881236850065</v>
      </c>
      <c r="DJ21">
        <v>0.1114268257647001</v>
      </c>
      <c r="DK21">
        <v>-1</v>
      </c>
      <c r="DL21">
        <v>2</v>
      </c>
      <c r="DM21">
        <v>2</v>
      </c>
      <c r="DN21" t="s">
        <v>355</v>
      </c>
      <c r="DO21">
        <v>2.6972100000000001</v>
      </c>
      <c r="DP21">
        <v>2.6572</v>
      </c>
      <c r="DQ21">
        <v>6.50612E-2</v>
      </c>
      <c r="DR21">
        <v>6.5165600000000004E-2</v>
      </c>
      <c r="DS21">
        <v>7.4708499999999997E-2</v>
      </c>
      <c r="DT21">
        <v>6.8392499999999995E-2</v>
      </c>
      <c r="DU21">
        <v>28361.8</v>
      </c>
      <c r="DV21">
        <v>32005.1</v>
      </c>
      <c r="DW21">
        <v>28537.5</v>
      </c>
      <c r="DX21">
        <v>32816.400000000001</v>
      </c>
      <c r="DY21">
        <v>36713.300000000003</v>
      </c>
      <c r="DZ21">
        <v>41341.599999999999</v>
      </c>
      <c r="EA21">
        <v>41882.199999999997</v>
      </c>
      <c r="EB21">
        <v>47236.800000000003</v>
      </c>
      <c r="EC21">
        <v>1.83867</v>
      </c>
      <c r="ED21">
        <v>2.2519</v>
      </c>
      <c r="EE21">
        <v>8.7298500000000001E-2</v>
      </c>
      <c r="EF21">
        <v>0</v>
      </c>
      <c r="EG21">
        <v>17.89</v>
      </c>
      <c r="EH21">
        <v>999.9</v>
      </c>
      <c r="EI21">
        <v>48.4</v>
      </c>
      <c r="EJ21">
        <v>23.4</v>
      </c>
      <c r="EK21">
        <v>13.8226</v>
      </c>
      <c r="EL21">
        <v>63.374200000000002</v>
      </c>
      <c r="EM21">
        <v>3.9022399999999999</v>
      </c>
      <c r="EN21">
        <v>1</v>
      </c>
      <c r="EO21">
        <v>-0.494398</v>
      </c>
      <c r="EP21">
        <v>1.63513</v>
      </c>
      <c r="EQ21">
        <v>20.2256</v>
      </c>
      <c r="ER21">
        <v>5.2288199999999998</v>
      </c>
      <c r="ES21">
        <v>12.0097</v>
      </c>
      <c r="ET21">
        <v>4.9898499999999997</v>
      </c>
      <c r="EU21">
        <v>3.3050000000000002</v>
      </c>
      <c r="EV21">
        <v>6816</v>
      </c>
      <c r="EW21">
        <v>9999</v>
      </c>
      <c r="EX21">
        <v>514.70000000000005</v>
      </c>
      <c r="EY21">
        <v>67.2</v>
      </c>
      <c r="EZ21">
        <v>1.8524</v>
      </c>
      <c r="FA21">
        <v>1.8614200000000001</v>
      </c>
      <c r="FB21">
        <v>1.8603499999999999</v>
      </c>
      <c r="FC21">
        <v>1.8563799999999999</v>
      </c>
      <c r="FD21">
        <v>1.8608</v>
      </c>
      <c r="FE21">
        <v>1.85703</v>
      </c>
      <c r="FF21">
        <v>1.8591299999999999</v>
      </c>
      <c r="FG21">
        <v>1.8620300000000001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-2.36</v>
      </c>
      <c r="FV21">
        <v>-0.46650000000000003</v>
      </c>
      <c r="FW21">
        <v>-1.430091134578638</v>
      </c>
      <c r="FX21">
        <v>-4.0117494158234393E-3</v>
      </c>
      <c r="FY21">
        <v>1.087516141204025E-6</v>
      </c>
      <c r="FZ21">
        <v>-8.657206703991749E-11</v>
      </c>
      <c r="GA21">
        <v>-0.46657499999999891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0.4</v>
      </c>
      <c r="GJ21">
        <v>0.5</v>
      </c>
      <c r="GK21">
        <v>0.689697</v>
      </c>
      <c r="GL21">
        <v>2.3779300000000001</v>
      </c>
      <c r="GM21">
        <v>1.5942400000000001</v>
      </c>
      <c r="GN21">
        <v>2.32056</v>
      </c>
      <c r="GO21">
        <v>1.40015</v>
      </c>
      <c r="GP21">
        <v>2.2985799999999998</v>
      </c>
      <c r="GQ21">
        <v>25.819400000000002</v>
      </c>
      <c r="GR21">
        <v>15.962</v>
      </c>
      <c r="GS21">
        <v>18</v>
      </c>
      <c r="GT21">
        <v>411.10899999999998</v>
      </c>
      <c r="GU21">
        <v>635.56899999999996</v>
      </c>
      <c r="GV21">
        <v>16.113199999999999</v>
      </c>
      <c r="GW21">
        <v>20.636800000000001</v>
      </c>
      <c r="GX21">
        <v>30</v>
      </c>
      <c r="GY21">
        <v>20.574400000000001</v>
      </c>
      <c r="GZ21">
        <v>20.513200000000001</v>
      </c>
      <c r="HA21">
        <v>13.856</v>
      </c>
      <c r="HB21">
        <v>10</v>
      </c>
      <c r="HC21">
        <v>-30</v>
      </c>
      <c r="HD21">
        <v>16.148599999999998</v>
      </c>
      <c r="HE21">
        <v>250</v>
      </c>
      <c r="HF21">
        <v>0</v>
      </c>
      <c r="HG21">
        <v>104.771</v>
      </c>
      <c r="HH21">
        <v>104.13200000000001</v>
      </c>
    </row>
    <row r="22" spans="1:216" x14ac:dyDescent="0.2">
      <c r="A22">
        <v>4</v>
      </c>
      <c r="B22">
        <v>1689808689</v>
      </c>
      <c r="C22">
        <v>264.40000009536737</v>
      </c>
      <c r="D22" t="s">
        <v>365</v>
      </c>
      <c r="E22" t="s">
        <v>366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1689808689</v>
      </c>
      <c r="M22">
        <f t="shared" si="0"/>
        <v>1.2014024476340122E-3</v>
      </c>
      <c r="N22">
        <f t="shared" si="1"/>
        <v>1.2014024476340122</v>
      </c>
      <c r="O22">
        <f t="shared" si="2"/>
        <v>3.4797155091799867</v>
      </c>
      <c r="P22">
        <f t="shared" si="3"/>
        <v>172.30600000000001</v>
      </c>
      <c r="Q22">
        <f t="shared" si="4"/>
        <v>118.73544154070244</v>
      </c>
      <c r="R22">
        <f t="shared" si="5"/>
        <v>12.014137721779614</v>
      </c>
      <c r="S22">
        <f t="shared" si="6"/>
        <v>17.434625983846001</v>
      </c>
      <c r="T22">
        <f t="shared" si="7"/>
        <v>0.1106415152165845</v>
      </c>
      <c r="U22">
        <f t="shared" si="8"/>
        <v>3.8496243746595056</v>
      </c>
      <c r="V22">
        <f t="shared" si="9"/>
        <v>0.10890480959541991</v>
      </c>
      <c r="W22">
        <f t="shared" si="10"/>
        <v>6.8219271263928336E-2</v>
      </c>
      <c r="X22">
        <f t="shared" si="11"/>
        <v>297.72173099999998</v>
      </c>
      <c r="Y22">
        <f t="shared" si="12"/>
        <v>20.077298237242349</v>
      </c>
      <c r="Z22">
        <f t="shared" si="13"/>
        <v>20.077298237242349</v>
      </c>
      <c r="AA22">
        <f t="shared" si="14"/>
        <v>2.3578692861625856</v>
      </c>
      <c r="AB22">
        <f t="shared" si="15"/>
        <v>57.368233417488291</v>
      </c>
      <c r="AC22">
        <f t="shared" si="16"/>
        <v>1.2616037202243999</v>
      </c>
      <c r="AD22">
        <f t="shared" si="17"/>
        <v>2.1991329435635176</v>
      </c>
      <c r="AE22">
        <f t="shared" si="18"/>
        <v>1.0962655659381857</v>
      </c>
      <c r="AF22">
        <f t="shared" si="19"/>
        <v>-52.981847940659939</v>
      </c>
      <c r="AG22">
        <f t="shared" si="20"/>
        <v>-232.71530059071699</v>
      </c>
      <c r="AH22">
        <f t="shared" si="21"/>
        <v>-12.094033167783614</v>
      </c>
      <c r="AI22">
        <f t="shared" si="22"/>
        <v>-6.9450699160569229E-2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54810.059427577289</v>
      </c>
      <c r="AO22">
        <f t="shared" si="26"/>
        <v>1800.12</v>
      </c>
      <c r="AP22">
        <f t="shared" si="27"/>
        <v>1517.5010999999997</v>
      </c>
      <c r="AQ22">
        <f t="shared" si="28"/>
        <v>0.84299996666888866</v>
      </c>
      <c r="AR22">
        <f t="shared" si="29"/>
        <v>0.16538993567095525</v>
      </c>
      <c r="AS22">
        <v>1689808689</v>
      </c>
      <c r="AT22">
        <v>172.30600000000001</v>
      </c>
      <c r="AU22">
        <v>175.02500000000001</v>
      </c>
      <c r="AV22">
        <v>12.468400000000001</v>
      </c>
      <c r="AW22">
        <v>11.593400000000001</v>
      </c>
      <c r="AX22">
        <v>174.41300000000001</v>
      </c>
      <c r="AY22">
        <v>12.933199999999999</v>
      </c>
      <c r="AZ22">
        <v>399.99400000000003</v>
      </c>
      <c r="BA22">
        <v>101.149</v>
      </c>
      <c r="BB22">
        <v>3.5090999999999997E-2</v>
      </c>
      <c r="BC22">
        <v>18.956</v>
      </c>
      <c r="BD22">
        <v>19.3142</v>
      </c>
      <c r="BE22">
        <v>999.9</v>
      </c>
      <c r="BF22">
        <v>0</v>
      </c>
      <c r="BG22">
        <v>0</v>
      </c>
      <c r="BH22">
        <v>9971.8799999999992</v>
      </c>
      <c r="BI22">
        <v>0</v>
      </c>
      <c r="BJ22">
        <v>88.919899999999998</v>
      </c>
      <c r="BK22">
        <v>-2.7195</v>
      </c>
      <c r="BL22">
        <v>174.48099999999999</v>
      </c>
      <c r="BM22">
        <v>177.078</v>
      </c>
      <c r="BN22">
        <v>0.87502100000000005</v>
      </c>
      <c r="BO22">
        <v>175.02500000000001</v>
      </c>
      <c r="BP22">
        <v>11.593400000000001</v>
      </c>
      <c r="BQ22">
        <v>1.2611699999999999</v>
      </c>
      <c r="BR22">
        <v>1.17266</v>
      </c>
      <c r="BS22">
        <v>10.3439</v>
      </c>
      <c r="BT22">
        <v>9.2588899999999992</v>
      </c>
      <c r="BU22">
        <v>1800.12</v>
      </c>
      <c r="BV22">
        <v>0.9</v>
      </c>
      <c r="BW22">
        <v>9.99998E-2</v>
      </c>
      <c r="BX22">
        <v>0</v>
      </c>
      <c r="BY22">
        <v>2.8168000000000002</v>
      </c>
      <c r="BZ22">
        <v>0</v>
      </c>
      <c r="CA22">
        <v>5160.8</v>
      </c>
      <c r="CB22">
        <v>14601.4</v>
      </c>
      <c r="CC22">
        <v>38.061999999999998</v>
      </c>
      <c r="CD22">
        <v>37.875</v>
      </c>
      <c r="CE22">
        <v>38.311999999999998</v>
      </c>
      <c r="CF22">
        <v>36</v>
      </c>
      <c r="CG22">
        <v>37</v>
      </c>
      <c r="CH22">
        <v>1620.11</v>
      </c>
      <c r="CI22">
        <v>180.01</v>
      </c>
      <c r="CJ22">
        <v>0</v>
      </c>
      <c r="CK22">
        <v>1689808702.5</v>
      </c>
      <c r="CL22">
        <v>0</v>
      </c>
      <c r="CM22">
        <v>1689808663</v>
      </c>
      <c r="CN22" t="s">
        <v>367</v>
      </c>
      <c r="CO22">
        <v>1689808663</v>
      </c>
      <c r="CP22">
        <v>1689808662.5</v>
      </c>
      <c r="CQ22">
        <v>47</v>
      </c>
      <c r="CR22">
        <v>-1.0999999999999999E-2</v>
      </c>
      <c r="CS22">
        <v>2E-3</v>
      </c>
      <c r="CT22">
        <v>-2.117</v>
      </c>
      <c r="CU22">
        <v>-0.46500000000000002</v>
      </c>
      <c r="CV22">
        <v>175</v>
      </c>
      <c r="CW22">
        <v>12</v>
      </c>
      <c r="CX22">
        <v>0.36</v>
      </c>
      <c r="CY22">
        <v>0.08</v>
      </c>
      <c r="CZ22">
        <v>3.251767172842742</v>
      </c>
      <c r="DA22">
        <v>0.90072621490589921</v>
      </c>
      <c r="DB22">
        <v>0.1185149013088035</v>
      </c>
      <c r="DC22">
        <v>1</v>
      </c>
      <c r="DD22">
        <v>174.98348780487811</v>
      </c>
      <c r="DE22">
        <v>0.13214634146349399</v>
      </c>
      <c r="DF22">
        <v>1.6180569424119912E-2</v>
      </c>
      <c r="DG22">
        <v>1</v>
      </c>
      <c r="DH22">
        <v>1799.9512195121949</v>
      </c>
      <c r="DI22">
        <v>-0.23681380762159679</v>
      </c>
      <c r="DJ22">
        <v>0.14120034412230381</v>
      </c>
      <c r="DK22">
        <v>-1</v>
      </c>
      <c r="DL22">
        <v>2</v>
      </c>
      <c r="DM22">
        <v>2</v>
      </c>
      <c r="DN22" t="s">
        <v>355</v>
      </c>
      <c r="DO22">
        <v>2.6972100000000001</v>
      </c>
      <c r="DP22">
        <v>2.6564899999999998</v>
      </c>
      <c r="DQ22">
        <v>4.7830499999999998E-2</v>
      </c>
      <c r="DR22">
        <v>4.7790399999999997E-2</v>
      </c>
      <c r="DS22">
        <v>7.4705999999999995E-2</v>
      </c>
      <c r="DT22">
        <v>6.8279500000000007E-2</v>
      </c>
      <c r="DU22">
        <v>28884.6</v>
      </c>
      <c r="DV22">
        <v>32600</v>
      </c>
      <c r="DW22">
        <v>28537.1</v>
      </c>
      <c r="DX22">
        <v>32815.9</v>
      </c>
      <c r="DY22">
        <v>36713.599999999999</v>
      </c>
      <c r="DZ22">
        <v>41345.5</v>
      </c>
      <c r="EA22">
        <v>41882.5</v>
      </c>
      <c r="EB22">
        <v>47235.7</v>
      </c>
      <c r="EC22">
        <v>1.83823</v>
      </c>
      <c r="ED22">
        <v>2.2515200000000002</v>
      </c>
      <c r="EE22">
        <v>8.5227200000000003E-2</v>
      </c>
      <c r="EF22">
        <v>0</v>
      </c>
      <c r="EG22">
        <v>17.901</v>
      </c>
      <c r="EH22">
        <v>999.9</v>
      </c>
      <c r="EI22">
        <v>48.4</v>
      </c>
      <c r="EJ22">
        <v>23.4</v>
      </c>
      <c r="EK22">
        <v>13.8218</v>
      </c>
      <c r="EL22">
        <v>63.804200000000002</v>
      </c>
      <c r="EM22">
        <v>3.9382999999999999</v>
      </c>
      <c r="EN22">
        <v>1</v>
      </c>
      <c r="EO22">
        <v>-0.49374000000000001</v>
      </c>
      <c r="EP22">
        <v>1.38558</v>
      </c>
      <c r="EQ22">
        <v>20.229500000000002</v>
      </c>
      <c r="ER22">
        <v>5.2258300000000002</v>
      </c>
      <c r="ES22">
        <v>12.0098</v>
      </c>
      <c r="ET22">
        <v>4.9897499999999999</v>
      </c>
      <c r="EU22">
        <v>3.3050000000000002</v>
      </c>
      <c r="EV22">
        <v>6817.8</v>
      </c>
      <c r="EW22">
        <v>9999</v>
      </c>
      <c r="EX22">
        <v>514.70000000000005</v>
      </c>
      <c r="EY22">
        <v>67.2</v>
      </c>
      <c r="EZ22">
        <v>1.85232</v>
      </c>
      <c r="FA22">
        <v>1.86141</v>
      </c>
      <c r="FB22">
        <v>1.8603499999999999</v>
      </c>
      <c r="FC22">
        <v>1.8563700000000001</v>
      </c>
      <c r="FD22">
        <v>1.8607499999999999</v>
      </c>
      <c r="FE22">
        <v>1.85701</v>
      </c>
      <c r="FF22">
        <v>1.8591200000000001</v>
      </c>
      <c r="FG22">
        <v>1.8620300000000001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-2.1070000000000002</v>
      </c>
      <c r="FV22">
        <v>-0.46479999999999999</v>
      </c>
      <c r="FW22">
        <v>-1.440610016121074</v>
      </c>
      <c r="FX22">
        <v>-4.0117494158234393E-3</v>
      </c>
      <c r="FY22">
        <v>1.087516141204025E-6</v>
      </c>
      <c r="FZ22">
        <v>-8.657206703991749E-11</v>
      </c>
      <c r="GA22">
        <v>-0.46479500000000051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0.4</v>
      </c>
      <c r="GJ22">
        <v>0.4</v>
      </c>
      <c r="GK22">
        <v>0.52978499999999995</v>
      </c>
      <c r="GL22">
        <v>2.3815900000000001</v>
      </c>
      <c r="GM22">
        <v>1.5942400000000001</v>
      </c>
      <c r="GN22">
        <v>2.32056</v>
      </c>
      <c r="GO22">
        <v>1.40015</v>
      </c>
      <c r="GP22">
        <v>2.3315399999999999</v>
      </c>
      <c r="GQ22">
        <v>25.8399</v>
      </c>
      <c r="GR22">
        <v>15.970800000000001</v>
      </c>
      <c r="GS22">
        <v>18</v>
      </c>
      <c r="GT22">
        <v>410.98500000000001</v>
      </c>
      <c r="GU22">
        <v>635.46699999999998</v>
      </c>
      <c r="GV22">
        <v>16.459499999999998</v>
      </c>
      <c r="GW22">
        <v>20.6509</v>
      </c>
      <c r="GX22">
        <v>30.0002</v>
      </c>
      <c r="GY22">
        <v>20.5884</v>
      </c>
      <c r="GZ22">
        <v>20.5289</v>
      </c>
      <c r="HA22">
        <v>10.6577</v>
      </c>
      <c r="HB22">
        <v>10</v>
      </c>
      <c r="HC22">
        <v>-30</v>
      </c>
      <c r="HD22">
        <v>16.473800000000001</v>
      </c>
      <c r="HE22">
        <v>175</v>
      </c>
      <c r="HF22">
        <v>0</v>
      </c>
      <c r="HG22">
        <v>104.771</v>
      </c>
      <c r="HH22">
        <v>104.13</v>
      </c>
    </row>
    <row r="23" spans="1:216" x14ac:dyDescent="0.2">
      <c r="A23">
        <v>5</v>
      </c>
      <c r="B23">
        <v>1689808757.5</v>
      </c>
      <c r="C23">
        <v>332.90000009536737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1689808757.5</v>
      </c>
      <c r="M23">
        <f t="shared" si="0"/>
        <v>1.0634497517758102E-3</v>
      </c>
      <c r="N23">
        <f t="shared" si="1"/>
        <v>1.0634497517758101</v>
      </c>
      <c r="O23">
        <f t="shared" si="2"/>
        <v>1.6660743285199049</v>
      </c>
      <c r="P23">
        <f t="shared" si="3"/>
        <v>123.67</v>
      </c>
      <c r="Q23">
        <f t="shared" si="4"/>
        <v>93.562494561770478</v>
      </c>
      <c r="R23">
        <f t="shared" si="5"/>
        <v>9.4666275168551781</v>
      </c>
      <c r="S23">
        <f t="shared" si="6"/>
        <v>12.512896652584999</v>
      </c>
      <c r="T23">
        <f t="shared" si="7"/>
        <v>9.5797358406664437E-2</v>
      </c>
      <c r="U23">
        <f t="shared" si="8"/>
        <v>3.8523553512730935</v>
      </c>
      <c r="V23">
        <f t="shared" si="9"/>
        <v>9.4493348390874227E-2</v>
      </c>
      <c r="W23">
        <f t="shared" si="10"/>
        <v>5.9174024011547255E-2</v>
      </c>
      <c r="X23">
        <f t="shared" si="11"/>
        <v>297.69880799999999</v>
      </c>
      <c r="Y23">
        <f t="shared" si="12"/>
        <v>20.141969873413135</v>
      </c>
      <c r="Z23">
        <f t="shared" si="13"/>
        <v>20.141969873413135</v>
      </c>
      <c r="AA23">
        <f t="shared" si="14"/>
        <v>2.36732310864131</v>
      </c>
      <c r="AB23">
        <f t="shared" si="15"/>
        <v>56.660386255726969</v>
      </c>
      <c r="AC23">
        <f t="shared" si="16"/>
        <v>1.2489726495445497</v>
      </c>
      <c r="AD23">
        <f t="shared" si="17"/>
        <v>2.2043136873573808</v>
      </c>
      <c r="AE23">
        <f t="shared" si="18"/>
        <v>1.1183504590967603</v>
      </c>
      <c r="AF23">
        <f t="shared" si="19"/>
        <v>-46.898134053313228</v>
      </c>
      <c r="AG23">
        <f t="shared" si="20"/>
        <v>-238.48208210757716</v>
      </c>
      <c r="AH23">
        <f t="shared" si="21"/>
        <v>-12.391447117252332</v>
      </c>
      <c r="AI23">
        <f t="shared" si="22"/>
        <v>-7.285527814272541E-2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54856.823595241345</v>
      </c>
      <c r="AO23">
        <f t="shared" si="26"/>
        <v>1799.98</v>
      </c>
      <c r="AP23">
        <f t="shared" si="27"/>
        <v>1517.3832000000002</v>
      </c>
      <c r="AQ23">
        <f t="shared" si="28"/>
        <v>0.84300003333370377</v>
      </c>
      <c r="AR23">
        <f t="shared" si="29"/>
        <v>0.16539006433404815</v>
      </c>
      <c r="AS23">
        <v>1689808757.5</v>
      </c>
      <c r="AT23">
        <v>123.67</v>
      </c>
      <c r="AU23">
        <v>124.988</v>
      </c>
      <c r="AV23">
        <v>12.344099999999999</v>
      </c>
      <c r="AW23">
        <v>11.574</v>
      </c>
      <c r="AX23">
        <v>125.577</v>
      </c>
      <c r="AY23">
        <v>12.809799999999999</v>
      </c>
      <c r="AZ23">
        <v>402.34399999999999</v>
      </c>
      <c r="BA23">
        <v>101.145</v>
      </c>
      <c r="BB23">
        <v>3.4725499999999999E-2</v>
      </c>
      <c r="BC23">
        <v>18.9937</v>
      </c>
      <c r="BD23">
        <v>19.3568</v>
      </c>
      <c r="BE23">
        <v>999.9</v>
      </c>
      <c r="BF23">
        <v>0</v>
      </c>
      <c r="BG23">
        <v>0</v>
      </c>
      <c r="BH23">
        <v>9982.5</v>
      </c>
      <c r="BI23">
        <v>0</v>
      </c>
      <c r="BJ23">
        <v>89.900199999999998</v>
      </c>
      <c r="BK23">
        <v>-1.3180000000000001</v>
      </c>
      <c r="BL23">
        <v>125.21599999999999</v>
      </c>
      <c r="BM23">
        <v>126.452</v>
      </c>
      <c r="BN23">
        <v>0.77007599999999998</v>
      </c>
      <c r="BO23">
        <v>124.988</v>
      </c>
      <c r="BP23">
        <v>11.574</v>
      </c>
      <c r="BQ23">
        <v>1.24854</v>
      </c>
      <c r="BR23">
        <v>1.17065</v>
      </c>
      <c r="BS23">
        <v>10.193300000000001</v>
      </c>
      <c r="BT23">
        <v>9.2335100000000008</v>
      </c>
      <c r="BU23">
        <v>1799.98</v>
      </c>
      <c r="BV23">
        <v>0.90000100000000005</v>
      </c>
      <c r="BW23">
        <v>9.9999099999999994E-2</v>
      </c>
      <c r="BX23">
        <v>0</v>
      </c>
      <c r="BY23">
        <v>2.1566999999999998</v>
      </c>
      <c r="BZ23">
        <v>0</v>
      </c>
      <c r="CA23">
        <v>5134.7</v>
      </c>
      <c r="CB23">
        <v>14600.2</v>
      </c>
      <c r="CC23">
        <v>39.061999999999998</v>
      </c>
      <c r="CD23">
        <v>39</v>
      </c>
      <c r="CE23">
        <v>39.125</v>
      </c>
      <c r="CF23">
        <v>37.25</v>
      </c>
      <c r="CG23">
        <v>37.875</v>
      </c>
      <c r="CH23">
        <v>1619.98</v>
      </c>
      <c r="CI23">
        <v>180</v>
      </c>
      <c r="CJ23">
        <v>0</v>
      </c>
      <c r="CK23">
        <v>1689808770.9000001</v>
      </c>
      <c r="CL23">
        <v>0</v>
      </c>
      <c r="CM23">
        <v>1689808752</v>
      </c>
      <c r="CN23" t="s">
        <v>370</v>
      </c>
      <c r="CO23">
        <v>1689808748.5</v>
      </c>
      <c r="CP23">
        <v>1689808752</v>
      </c>
      <c r="CQ23">
        <v>48</v>
      </c>
      <c r="CR23">
        <v>2.1000000000000001E-2</v>
      </c>
      <c r="CS23">
        <v>-1E-3</v>
      </c>
      <c r="CT23">
        <v>-1.911</v>
      </c>
      <c r="CU23">
        <v>-0.46600000000000003</v>
      </c>
      <c r="CV23">
        <v>125</v>
      </c>
      <c r="CW23">
        <v>12</v>
      </c>
      <c r="CX23">
        <v>0.23</v>
      </c>
      <c r="CY23">
        <v>0.11</v>
      </c>
      <c r="CZ23">
        <v>5.6399360738486323E-2</v>
      </c>
      <c r="DA23">
        <v>0.85604573214691682</v>
      </c>
      <c r="DB23">
        <v>0.1327265538669811</v>
      </c>
      <c r="DC23">
        <v>1</v>
      </c>
      <c r="DD23">
        <v>124.9988292682927</v>
      </c>
      <c r="DE23">
        <v>-8.5233449477089995E-2</v>
      </c>
      <c r="DF23">
        <v>1.315554680200493E-2</v>
      </c>
      <c r="DG23">
        <v>1</v>
      </c>
      <c r="DH23">
        <v>1799.975609756098</v>
      </c>
      <c r="DI23">
        <v>0.12668248015491709</v>
      </c>
      <c r="DJ23">
        <v>0.1267232202043668</v>
      </c>
      <c r="DK23">
        <v>-1</v>
      </c>
      <c r="DL23">
        <v>2</v>
      </c>
      <c r="DM23">
        <v>2</v>
      </c>
      <c r="DN23" t="s">
        <v>355</v>
      </c>
      <c r="DO23">
        <v>2.7041200000000001</v>
      </c>
      <c r="DP23">
        <v>2.6562399999999999</v>
      </c>
      <c r="DQ23">
        <v>3.53751E-2</v>
      </c>
      <c r="DR23">
        <v>3.5084799999999999E-2</v>
      </c>
      <c r="DS23">
        <v>7.4163900000000005E-2</v>
      </c>
      <c r="DT23">
        <v>6.8188299999999993E-2</v>
      </c>
      <c r="DU23">
        <v>29262</v>
      </c>
      <c r="DV23">
        <v>33035.199999999997</v>
      </c>
      <c r="DW23">
        <v>28536.3</v>
      </c>
      <c r="DX23">
        <v>32815.5</v>
      </c>
      <c r="DY23">
        <v>36733.599999999999</v>
      </c>
      <c r="DZ23">
        <v>41348.5</v>
      </c>
      <c r="EA23">
        <v>41880.400000000001</v>
      </c>
      <c r="EB23">
        <v>47234.6</v>
      </c>
      <c r="EC23">
        <v>1.8387</v>
      </c>
      <c r="ED23">
        <v>2.24255</v>
      </c>
      <c r="EE23">
        <v>8.7037699999999996E-2</v>
      </c>
      <c r="EF23">
        <v>0</v>
      </c>
      <c r="EG23">
        <v>17.913599999999999</v>
      </c>
      <c r="EH23">
        <v>999.9</v>
      </c>
      <c r="EI23">
        <v>48.4</v>
      </c>
      <c r="EJ23">
        <v>23.3</v>
      </c>
      <c r="EK23">
        <v>13.740399999999999</v>
      </c>
      <c r="EL23">
        <v>63.394199999999998</v>
      </c>
      <c r="EM23">
        <v>3.5817299999999999</v>
      </c>
      <c r="EN23">
        <v>1</v>
      </c>
      <c r="EO23">
        <v>-0.49331599999999998</v>
      </c>
      <c r="EP23">
        <v>1.60483</v>
      </c>
      <c r="EQ23">
        <v>20.2272</v>
      </c>
      <c r="ER23">
        <v>5.2264200000000001</v>
      </c>
      <c r="ES23">
        <v>12.0091</v>
      </c>
      <c r="ET23">
        <v>4.9893000000000001</v>
      </c>
      <c r="EU23">
        <v>3.3045499999999999</v>
      </c>
      <c r="EV23">
        <v>6819.2</v>
      </c>
      <c r="EW23">
        <v>9999</v>
      </c>
      <c r="EX23">
        <v>514.70000000000005</v>
      </c>
      <c r="EY23">
        <v>67.2</v>
      </c>
      <c r="EZ23">
        <v>1.8524099999999999</v>
      </c>
      <c r="FA23">
        <v>1.8614200000000001</v>
      </c>
      <c r="FB23">
        <v>1.8603499999999999</v>
      </c>
      <c r="FC23">
        <v>1.8563799999999999</v>
      </c>
      <c r="FD23">
        <v>1.8608</v>
      </c>
      <c r="FE23">
        <v>1.8571200000000001</v>
      </c>
      <c r="FF23">
        <v>1.8591299999999999</v>
      </c>
      <c r="FG23">
        <v>1.8620300000000001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-1.907</v>
      </c>
      <c r="FV23">
        <v>-0.4657</v>
      </c>
      <c r="FW23">
        <v>-1.4196415401117339</v>
      </c>
      <c r="FX23">
        <v>-4.0117494158234393E-3</v>
      </c>
      <c r="FY23">
        <v>1.087516141204025E-6</v>
      </c>
      <c r="FZ23">
        <v>-8.657206703991749E-11</v>
      </c>
      <c r="GA23">
        <v>-0.46575714285714298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0.1</v>
      </c>
      <c r="GJ23">
        <v>0.1</v>
      </c>
      <c r="GK23">
        <v>0.42114299999999999</v>
      </c>
      <c r="GL23">
        <v>2.4047900000000002</v>
      </c>
      <c r="GM23">
        <v>1.5942400000000001</v>
      </c>
      <c r="GN23">
        <v>2.32056</v>
      </c>
      <c r="GO23">
        <v>1.40015</v>
      </c>
      <c r="GP23">
        <v>2.2265600000000001</v>
      </c>
      <c r="GQ23">
        <v>25.819400000000002</v>
      </c>
      <c r="GR23">
        <v>15.962</v>
      </c>
      <c r="GS23">
        <v>18</v>
      </c>
      <c r="GT23">
        <v>411.31099999999998</v>
      </c>
      <c r="GU23">
        <v>628.22299999999996</v>
      </c>
      <c r="GV23">
        <v>16.374700000000001</v>
      </c>
      <c r="GW23">
        <v>20.654399999999999</v>
      </c>
      <c r="GX23">
        <v>29.9999</v>
      </c>
      <c r="GY23">
        <v>20.596499999999999</v>
      </c>
      <c r="GZ23">
        <v>20.545000000000002</v>
      </c>
      <c r="HA23">
        <v>8.4848499999999998</v>
      </c>
      <c r="HB23">
        <v>10</v>
      </c>
      <c r="HC23">
        <v>-30</v>
      </c>
      <c r="HD23">
        <v>16.388000000000002</v>
      </c>
      <c r="HE23">
        <v>125</v>
      </c>
      <c r="HF23">
        <v>0</v>
      </c>
      <c r="HG23">
        <v>104.76600000000001</v>
      </c>
      <c r="HH23">
        <v>104.128</v>
      </c>
    </row>
    <row r="24" spans="1:216" x14ac:dyDescent="0.2">
      <c r="A24">
        <v>6</v>
      </c>
      <c r="B24">
        <v>1689808823.5</v>
      </c>
      <c r="C24">
        <v>398.90000009536737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1689808823.5</v>
      </c>
      <c r="M24">
        <f t="shared" si="0"/>
        <v>1.1333206985732782E-3</v>
      </c>
      <c r="N24">
        <f t="shared" si="1"/>
        <v>1.1333206985732782</v>
      </c>
      <c r="O24">
        <f t="shared" si="2"/>
        <v>0.18840837710818764</v>
      </c>
      <c r="P24">
        <f t="shared" si="3"/>
        <v>69.742199999999997</v>
      </c>
      <c r="Q24">
        <f t="shared" si="4"/>
        <v>65.550249107862584</v>
      </c>
      <c r="R24">
        <f t="shared" si="5"/>
        <v>6.6325944732356126</v>
      </c>
      <c r="S24">
        <f t="shared" si="6"/>
        <v>7.0567501507146586</v>
      </c>
      <c r="T24">
        <f t="shared" si="7"/>
        <v>0.10245288287051602</v>
      </c>
      <c r="U24">
        <f t="shared" si="8"/>
        <v>3.8522688574658539</v>
      </c>
      <c r="V24">
        <f t="shared" si="9"/>
        <v>0.1009628730043419</v>
      </c>
      <c r="W24">
        <f t="shared" si="10"/>
        <v>6.3233861845250885E-2</v>
      </c>
      <c r="X24">
        <f t="shared" si="11"/>
        <v>297.70838400000002</v>
      </c>
      <c r="Y24">
        <f t="shared" si="12"/>
        <v>20.149418110374036</v>
      </c>
      <c r="Z24">
        <f t="shared" si="13"/>
        <v>20.149418110374036</v>
      </c>
      <c r="AA24">
        <f t="shared" si="14"/>
        <v>2.3684140358595487</v>
      </c>
      <c r="AB24">
        <f t="shared" si="15"/>
        <v>56.764316227406333</v>
      </c>
      <c r="AC24">
        <f t="shared" si="16"/>
        <v>1.2529434322588697</v>
      </c>
      <c r="AD24">
        <f t="shared" si="17"/>
        <v>2.2072730115155288</v>
      </c>
      <c r="AE24">
        <f t="shared" si="18"/>
        <v>1.115470603600679</v>
      </c>
      <c r="AF24">
        <f t="shared" si="19"/>
        <v>-49.979442807081568</v>
      </c>
      <c r="AG24">
        <f t="shared" si="20"/>
        <v>-235.55840807188727</v>
      </c>
      <c r="AH24">
        <f t="shared" si="21"/>
        <v>-12.241624375999113</v>
      </c>
      <c r="AI24">
        <f t="shared" si="22"/>
        <v>-7.10912549679108E-2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54851.142493340958</v>
      </c>
      <c r="AO24">
        <f t="shared" si="26"/>
        <v>1800.04</v>
      </c>
      <c r="AP24">
        <f t="shared" si="27"/>
        <v>1517.4336000000001</v>
      </c>
      <c r="AQ24">
        <f t="shared" si="28"/>
        <v>0.84299993333481482</v>
      </c>
      <c r="AR24">
        <f t="shared" si="29"/>
        <v>0.16538987133619254</v>
      </c>
      <c r="AS24">
        <v>1689808823.5</v>
      </c>
      <c r="AT24">
        <v>69.742199999999997</v>
      </c>
      <c r="AU24">
        <v>69.938900000000004</v>
      </c>
      <c r="AV24">
        <v>12.382899999999999</v>
      </c>
      <c r="AW24">
        <v>11.559699999999999</v>
      </c>
      <c r="AX24">
        <v>71.617500000000007</v>
      </c>
      <c r="AY24">
        <v>12.851100000000001</v>
      </c>
      <c r="AZ24">
        <v>401.10500000000002</v>
      </c>
      <c r="BA24">
        <v>101.148</v>
      </c>
      <c r="BB24">
        <v>3.5360299999999997E-2</v>
      </c>
      <c r="BC24">
        <v>19.0152</v>
      </c>
      <c r="BD24">
        <v>19.3645</v>
      </c>
      <c r="BE24">
        <v>999.9</v>
      </c>
      <c r="BF24">
        <v>0</v>
      </c>
      <c r="BG24">
        <v>0</v>
      </c>
      <c r="BH24">
        <v>9981.8799999999992</v>
      </c>
      <c r="BI24">
        <v>0</v>
      </c>
      <c r="BJ24">
        <v>90.519199999999998</v>
      </c>
      <c r="BK24">
        <v>-0.19674700000000001</v>
      </c>
      <c r="BL24">
        <v>70.616600000000005</v>
      </c>
      <c r="BM24">
        <v>70.756799999999998</v>
      </c>
      <c r="BN24">
        <v>0.82323000000000002</v>
      </c>
      <c r="BO24">
        <v>69.938900000000004</v>
      </c>
      <c r="BP24">
        <v>11.559699999999999</v>
      </c>
      <c r="BQ24">
        <v>1.2524999999999999</v>
      </c>
      <c r="BR24">
        <v>1.16923</v>
      </c>
      <c r="BS24">
        <v>10.240600000000001</v>
      </c>
      <c r="BT24">
        <v>9.2154399999999992</v>
      </c>
      <c r="BU24">
        <v>1800.04</v>
      </c>
      <c r="BV24">
        <v>0.90000199999999997</v>
      </c>
      <c r="BW24">
        <v>9.9998400000000001E-2</v>
      </c>
      <c r="BX24">
        <v>0</v>
      </c>
      <c r="BY24">
        <v>2.1956000000000002</v>
      </c>
      <c r="BZ24">
        <v>0</v>
      </c>
      <c r="CA24">
        <v>5103.1499999999996</v>
      </c>
      <c r="CB24">
        <v>14600.7</v>
      </c>
      <c r="CC24">
        <v>39.936999999999998</v>
      </c>
      <c r="CD24">
        <v>39.625</v>
      </c>
      <c r="CE24">
        <v>39.811999999999998</v>
      </c>
      <c r="CF24">
        <v>38.25</v>
      </c>
      <c r="CG24">
        <v>38.625</v>
      </c>
      <c r="CH24">
        <v>1620.04</v>
      </c>
      <c r="CI24">
        <v>180</v>
      </c>
      <c r="CJ24">
        <v>0</v>
      </c>
      <c r="CK24">
        <v>1689808836.9000001</v>
      </c>
      <c r="CL24">
        <v>0</v>
      </c>
      <c r="CM24">
        <v>1689808818</v>
      </c>
      <c r="CN24" t="s">
        <v>373</v>
      </c>
      <c r="CO24">
        <v>1689808818</v>
      </c>
      <c r="CP24">
        <v>1689808814</v>
      </c>
      <c r="CQ24">
        <v>49</v>
      </c>
      <c r="CR24">
        <v>-0.17399999999999999</v>
      </c>
      <c r="CS24">
        <v>-2E-3</v>
      </c>
      <c r="CT24">
        <v>-1.8759999999999999</v>
      </c>
      <c r="CU24">
        <v>-0.46800000000000003</v>
      </c>
      <c r="CV24">
        <v>70</v>
      </c>
      <c r="CW24">
        <v>12</v>
      </c>
      <c r="CX24">
        <v>0.42</v>
      </c>
      <c r="CY24">
        <v>0.12</v>
      </c>
      <c r="CZ24">
        <v>-0.23247924295632311</v>
      </c>
      <c r="DA24">
        <v>0.81093933871667268</v>
      </c>
      <c r="DB24">
        <v>9.3900014593810574E-2</v>
      </c>
      <c r="DC24">
        <v>1</v>
      </c>
      <c r="DD24">
        <v>69.927541463414627</v>
      </c>
      <c r="DE24">
        <v>-7.9611846689896182E-2</v>
      </c>
      <c r="DF24">
        <v>1.6988144727221779E-2</v>
      </c>
      <c r="DG24">
        <v>1</v>
      </c>
      <c r="DH24">
        <v>1799.969512195122</v>
      </c>
      <c r="DI24">
        <v>1.364249499991365E-2</v>
      </c>
      <c r="DJ24">
        <v>0.1204250848901349</v>
      </c>
      <c r="DK24">
        <v>-1</v>
      </c>
      <c r="DL24">
        <v>2</v>
      </c>
      <c r="DM24">
        <v>2</v>
      </c>
      <c r="DN24" t="s">
        <v>355</v>
      </c>
      <c r="DO24">
        <v>2.7004700000000001</v>
      </c>
      <c r="DP24">
        <v>2.65686</v>
      </c>
      <c r="DQ24">
        <v>2.0645899999999998E-2</v>
      </c>
      <c r="DR24">
        <v>2.0099200000000001E-2</v>
      </c>
      <c r="DS24">
        <v>7.4344400000000005E-2</v>
      </c>
      <c r="DT24">
        <v>6.8124799999999999E-2</v>
      </c>
      <c r="DU24">
        <v>29709.7</v>
      </c>
      <c r="DV24">
        <v>33548.800000000003</v>
      </c>
      <c r="DW24">
        <v>28536.400000000001</v>
      </c>
      <c r="DX24">
        <v>32815.199999999997</v>
      </c>
      <c r="DY24">
        <v>36726.199999999997</v>
      </c>
      <c r="DZ24">
        <v>41351.1</v>
      </c>
      <c r="EA24">
        <v>41880.300000000003</v>
      </c>
      <c r="EB24">
        <v>47234.400000000001</v>
      </c>
      <c r="EC24">
        <v>1.83738</v>
      </c>
      <c r="ED24">
        <v>2.2444500000000001</v>
      </c>
      <c r="EE24">
        <v>8.7082400000000004E-2</v>
      </c>
      <c r="EF24">
        <v>0</v>
      </c>
      <c r="EG24">
        <v>17.9206</v>
      </c>
      <c r="EH24">
        <v>999.9</v>
      </c>
      <c r="EI24">
        <v>48.4</v>
      </c>
      <c r="EJ24">
        <v>23.3</v>
      </c>
      <c r="EK24">
        <v>13.7394</v>
      </c>
      <c r="EL24">
        <v>63.484200000000001</v>
      </c>
      <c r="EM24">
        <v>3.7219500000000001</v>
      </c>
      <c r="EN24">
        <v>1</v>
      </c>
      <c r="EO24">
        <v>-0.49283300000000002</v>
      </c>
      <c r="EP24">
        <v>1.7203900000000001</v>
      </c>
      <c r="EQ24">
        <v>20.226299999999998</v>
      </c>
      <c r="ER24">
        <v>5.2262700000000004</v>
      </c>
      <c r="ES24">
        <v>12.008599999999999</v>
      </c>
      <c r="ET24">
        <v>4.9895500000000004</v>
      </c>
      <c r="EU24">
        <v>3.3044799999999999</v>
      </c>
      <c r="EV24">
        <v>6820.5</v>
      </c>
      <c r="EW24">
        <v>9999</v>
      </c>
      <c r="EX24">
        <v>514.70000000000005</v>
      </c>
      <c r="EY24">
        <v>67.2</v>
      </c>
      <c r="EZ24">
        <v>1.85239</v>
      </c>
      <c r="FA24">
        <v>1.8614200000000001</v>
      </c>
      <c r="FB24">
        <v>1.8603499999999999</v>
      </c>
      <c r="FC24">
        <v>1.8563799999999999</v>
      </c>
      <c r="FD24">
        <v>1.8608</v>
      </c>
      <c r="FE24">
        <v>1.85711</v>
      </c>
      <c r="FF24">
        <v>1.85914</v>
      </c>
      <c r="FG24">
        <v>1.8620300000000001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-1.875</v>
      </c>
      <c r="FV24">
        <v>-0.46820000000000001</v>
      </c>
      <c r="FW24">
        <v>-1.5935757577701</v>
      </c>
      <c r="FX24">
        <v>-4.0117494158234393E-3</v>
      </c>
      <c r="FY24">
        <v>1.087516141204025E-6</v>
      </c>
      <c r="FZ24">
        <v>-8.657206703991749E-11</v>
      </c>
      <c r="GA24">
        <v>-0.46818000000000032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0.1</v>
      </c>
      <c r="GJ24">
        <v>0.2</v>
      </c>
      <c r="GK24">
        <v>0.301514</v>
      </c>
      <c r="GL24">
        <v>2.4169900000000002</v>
      </c>
      <c r="GM24">
        <v>1.5942400000000001</v>
      </c>
      <c r="GN24">
        <v>2.31934</v>
      </c>
      <c r="GO24">
        <v>1.40015</v>
      </c>
      <c r="GP24">
        <v>2.3071299999999999</v>
      </c>
      <c r="GQ24">
        <v>25.8399</v>
      </c>
      <c r="GR24">
        <v>15.962</v>
      </c>
      <c r="GS24">
        <v>18</v>
      </c>
      <c r="GT24">
        <v>410.67599999999999</v>
      </c>
      <c r="GU24">
        <v>629.90099999999995</v>
      </c>
      <c r="GV24">
        <v>16.3414</v>
      </c>
      <c r="GW24">
        <v>20.6614</v>
      </c>
      <c r="GX24">
        <v>30.0001</v>
      </c>
      <c r="GY24">
        <v>20.605499999999999</v>
      </c>
      <c r="GZ24">
        <v>20.553899999999999</v>
      </c>
      <c r="HA24">
        <v>6.08202</v>
      </c>
      <c r="HB24">
        <v>10</v>
      </c>
      <c r="HC24">
        <v>-30</v>
      </c>
      <c r="HD24">
        <v>16.333600000000001</v>
      </c>
      <c r="HE24">
        <v>70</v>
      </c>
      <c r="HF24">
        <v>0</v>
      </c>
      <c r="HG24">
        <v>104.767</v>
      </c>
      <c r="HH24">
        <v>104.128</v>
      </c>
    </row>
    <row r="25" spans="1:216" x14ac:dyDescent="0.2">
      <c r="A25">
        <v>7</v>
      </c>
      <c r="B25">
        <v>1689808888.5</v>
      </c>
      <c r="C25">
        <v>463.90000009536737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1689808888.5</v>
      </c>
      <c r="M25">
        <f t="shared" si="0"/>
        <v>1.1307821405348035E-3</v>
      </c>
      <c r="N25">
        <f t="shared" si="1"/>
        <v>1.1307821405348035</v>
      </c>
      <c r="O25">
        <f t="shared" si="2"/>
        <v>-0.39888413559139996</v>
      </c>
      <c r="P25">
        <f t="shared" si="3"/>
        <v>50.233199999999997</v>
      </c>
      <c r="Q25">
        <f t="shared" si="4"/>
        <v>55.606258247296502</v>
      </c>
      <c r="R25">
        <f t="shared" si="5"/>
        <v>5.6264729819064616</v>
      </c>
      <c r="S25">
        <f t="shared" si="6"/>
        <v>5.08280455300092</v>
      </c>
      <c r="T25">
        <f t="shared" si="7"/>
        <v>0.10223683495003667</v>
      </c>
      <c r="U25">
        <f t="shared" si="8"/>
        <v>3.8447790360228438</v>
      </c>
      <c r="V25">
        <f t="shared" si="9"/>
        <v>0.10075020835925941</v>
      </c>
      <c r="W25">
        <f t="shared" si="10"/>
        <v>6.3100646859175824E-2</v>
      </c>
      <c r="X25">
        <f t="shared" si="11"/>
        <v>297.695178</v>
      </c>
      <c r="Y25">
        <f t="shared" si="12"/>
        <v>20.139379050358851</v>
      </c>
      <c r="Z25">
        <f t="shared" si="13"/>
        <v>20.139379050358851</v>
      </c>
      <c r="AA25">
        <f t="shared" si="14"/>
        <v>2.3669437395941415</v>
      </c>
      <c r="AB25">
        <f t="shared" si="15"/>
        <v>56.747941048446052</v>
      </c>
      <c r="AC25">
        <f t="shared" si="16"/>
        <v>1.25159756731295</v>
      </c>
      <c r="AD25">
        <f t="shared" si="17"/>
        <v>2.2055382877141811</v>
      </c>
      <c r="AE25">
        <f t="shared" si="18"/>
        <v>1.1153461722811915</v>
      </c>
      <c r="AF25">
        <f t="shared" si="19"/>
        <v>-49.867492397584833</v>
      </c>
      <c r="AG25">
        <f t="shared" si="20"/>
        <v>-235.6312516611178</v>
      </c>
      <c r="AH25">
        <f t="shared" si="21"/>
        <v>-12.267840853842722</v>
      </c>
      <c r="AI25">
        <f t="shared" si="22"/>
        <v>-7.1406912545342038E-2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54705.656920919886</v>
      </c>
      <c r="AO25">
        <f t="shared" si="26"/>
        <v>1799.95</v>
      </c>
      <c r="AP25">
        <f t="shared" si="27"/>
        <v>1517.3586</v>
      </c>
      <c r="AQ25">
        <f t="shared" si="28"/>
        <v>0.84300041667824099</v>
      </c>
      <c r="AR25">
        <f t="shared" si="29"/>
        <v>0.16539080418900523</v>
      </c>
      <c r="AS25">
        <v>1689808888.5</v>
      </c>
      <c r="AT25">
        <v>50.233199999999997</v>
      </c>
      <c r="AU25">
        <v>49.9816</v>
      </c>
      <c r="AV25">
        <v>12.3695</v>
      </c>
      <c r="AW25">
        <v>11.5481</v>
      </c>
      <c r="AX25">
        <v>52.011000000000003</v>
      </c>
      <c r="AY25">
        <v>12.835900000000001</v>
      </c>
      <c r="AZ25">
        <v>401.089</v>
      </c>
      <c r="BA25">
        <v>101.149</v>
      </c>
      <c r="BB25">
        <v>3.5168100000000001E-2</v>
      </c>
      <c r="BC25">
        <v>19.002600000000001</v>
      </c>
      <c r="BD25">
        <v>19.351900000000001</v>
      </c>
      <c r="BE25">
        <v>999.9</v>
      </c>
      <c r="BF25">
        <v>0</v>
      </c>
      <c r="BG25">
        <v>0</v>
      </c>
      <c r="BH25">
        <v>9953.75</v>
      </c>
      <c r="BI25">
        <v>0</v>
      </c>
      <c r="BJ25">
        <v>91.334599999999995</v>
      </c>
      <c r="BK25">
        <v>0.25157200000000002</v>
      </c>
      <c r="BL25">
        <v>50.862299999999998</v>
      </c>
      <c r="BM25">
        <v>50.5655</v>
      </c>
      <c r="BN25">
        <v>0.82142099999999996</v>
      </c>
      <c r="BO25">
        <v>49.9816</v>
      </c>
      <c r="BP25">
        <v>11.5481</v>
      </c>
      <c r="BQ25">
        <v>1.25116</v>
      </c>
      <c r="BR25">
        <v>1.1680699999999999</v>
      </c>
      <c r="BS25">
        <v>10.224600000000001</v>
      </c>
      <c r="BT25">
        <v>9.2007399999999997</v>
      </c>
      <c r="BU25">
        <v>1799.95</v>
      </c>
      <c r="BV25">
        <v>0.89998699999999998</v>
      </c>
      <c r="BW25">
        <v>0.100013</v>
      </c>
      <c r="BX25">
        <v>0</v>
      </c>
      <c r="BY25">
        <v>2.2368999999999999</v>
      </c>
      <c r="BZ25">
        <v>0</v>
      </c>
      <c r="CA25">
        <v>5076.1499999999996</v>
      </c>
      <c r="CB25">
        <v>14599.9</v>
      </c>
      <c r="CC25">
        <v>40.625</v>
      </c>
      <c r="CD25">
        <v>40.125</v>
      </c>
      <c r="CE25">
        <v>40.436999999999998</v>
      </c>
      <c r="CF25">
        <v>38.936999999999998</v>
      </c>
      <c r="CG25">
        <v>39.25</v>
      </c>
      <c r="CH25">
        <v>1619.93</v>
      </c>
      <c r="CI25">
        <v>180.02</v>
      </c>
      <c r="CJ25">
        <v>0</v>
      </c>
      <c r="CK25">
        <v>1689808902.3</v>
      </c>
      <c r="CL25">
        <v>0</v>
      </c>
      <c r="CM25">
        <v>1689808883</v>
      </c>
      <c r="CN25" t="s">
        <v>376</v>
      </c>
      <c r="CO25">
        <v>1689808883</v>
      </c>
      <c r="CP25">
        <v>1689808878.5</v>
      </c>
      <c r="CQ25">
        <v>50</v>
      </c>
      <c r="CR25">
        <v>2.1000000000000001E-2</v>
      </c>
      <c r="CS25">
        <v>2E-3</v>
      </c>
      <c r="CT25">
        <v>-1.7769999999999999</v>
      </c>
      <c r="CU25">
        <v>-0.46600000000000003</v>
      </c>
      <c r="CV25">
        <v>50</v>
      </c>
      <c r="CW25">
        <v>12</v>
      </c>
      <c r="CX25">
        <v>0.18</v>
      </c>
      <c r="CY25">
        <v>0.09</v>
      </c>
      <c r="CZ25">
        <v>-3.5262557288010199E-2</v>
      </c>
      <c r="DA25">
        <v>-0.32920616268990988</v>
      </c>
      <c r="DB25">
        <v>0.1042572970480373</v>
      </c>
      <c r="DC25">
        <v>1</v>
      </c>
      <c r="DD25">
        <v>49.988455000000002</v>
      </c>
      <c r="DE25">
        <v>-2.8797748592942068E-2</v>
      </c>
      <c r="DF25">
        <v>1.5033129248429811E-2</v>
      </c>
      <c r="DG25">
        <v>1</v>
      </c>
      <c r="DH25">
        <v>1799.9949999999999</v>
      </c>
      <c r="DI25">
        <v>-0.20681096504204119</v>
      </c>
      <c r="DJ25">
        <v>9.3327380762544723E-2</v>
      </c>
      <c r="DK25">
        <v>-1</v>
      </c>
      <c r="DL25">
        <v>2</v>
      </c>
      <c r="DM25">
        <v>2</v>
      </c>
      <c r="DN25" t="s">
        <v>355</v>
      </c>
      <c r="DO25">
        <v>2.7004000000000001</v>
      </c>
      <c r="DP25">
        <v>2.6564199999999998</v>
      </c>
      <c r="DQ25">
        <v>1.50799E-2</v>
      </c>
      <c r="DR25">
        <v>1.44463E-2</v>
      </c>
      <c r="DS25">
        <v>7.4276800000000004E-2</v>
      </c>
      <c r="DT25">
        <v>6.8071800000000002E-2</v>
      </c>
      <c r="DU25">
        <v>29878.799999999999</v>
      </c>
      <c r="DV25">
        <v>33742.6</v>
      </c>
      <c r="DW25">
        <v>28536.5</v>
      </c>
      <c r="DX25">
        <v>32815.199999999997</v>
      </c>
      <c r="DY25">
        <v>36728.300000000003</v>
      </c>
      <c r="DZ25">
        <v>41353.5</v>
      </c>
      <c r="EA25">
        <v>41879.699999999997</v>
      </c>
      <c r="EB25">
        <v>47234.5</v>
      </c>
      <c r="EC25">
        <v>1.8375699999999999</v>
      </c>
      <c r="ED25">
        <v>2.2440500000000001</v>
      </c>
      <c r="EE25">
        <v>8.6102600000000001E-2</v>
      </c>
      <c r="EF25">
        <v>0</v>
      </c>
      <c r="EG25">
        <v>17.924199999999999</v>
      </c>
      <c r="EH25">
        <v>999.9</v>
      </c>
      <c r="EI25">
        <v>48.4</v>
      </c>
      <c r="EJ25">
        <v>23.3</v>
      </c>
      <c r="EK25">
        <v>13.7403</v>
      </c>
      <c r="EL25">
        <v>63.074199999999998</v>
      </c>
      <c r="EM25">
        <v>4.0224399999999996</v>
      </c>
      <c r="EN25">
        <v>1</v>
      </c>
      <c r="EO25">
        <v>-0.49125999999999997</v>
      </c>
      <c r="EP25">
        <v>1.8455699999999999</v>
      </c>
      <c r="EQ25">
        <v>20.224599999999999</v>
      </c>
      <c r="ER25">
        <v>5.2265699999999997</v>
      </c>
      <c r="ES25">
        <v>12.0099</v>
      </c>
      <c r="ET25">
        <v>4.9896000000000003</v>
      </c>
      <c r="EU25">
        <v>3.3044799999999999</v>
      </c>
      <c r="EV25">
        <v>6821.7</v>
      </c>
      <c r="EW25">
        <v>9999</v>
      </c>
      <c r="EX25">
        <v>514.70000000000005</v>
      </c>
      <c r="EY25">
        <v>67.3</v>
      </c>
      <c r="EZ25">
        <v>1.85232</v>
      </c>
      <c r="FA25">
        <v>1.8614200000000001</v>
      </c>
      <c r="FB25">
        <v>1.8603499999999999</v>
      </c>
      <c r="FC25">
        <v>1.8563799999999999</v>
      </c>
      <c r="FD25">
        <v>1.86073</v>
      </c>
      <c r="FE25">
        <v>1.8570500000000001</v>
      </c>
      <c r="FF25">
        <v>1.8591299999999999</v>
      </c>
      <c r="FG25">
        <v>1.8620300000000001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-1.778</v>
      </c>
      <c r="FV25">
        <v>-0.46639999999999998</v>
      </c>
      <c r="FW25">
        <v>-1.57213447022112</v>
      </c>
      <c r="FX25">
        <v>-4.0117494158234393E-3</v>
      </c>
      <c r="FY25">
        <v>1.087516141204025E-6</v>
      </c>
      <c r="FZ25">
        <v>-8.657206703991749E-11</v>
      </c>
      <c r="GA25">
        <v>-0.46641428571428628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0.1</v>
      </c>
      <c r="GJ25">
        <v>0.2</v>
      </c>
      <c r="GK25">
        <v>0.25878899999999999</v>
      </c>
      <c r="GL25">
        <v>2.4267599999999998</v>
      </c>
      <c r="GM25">
        <v>1.5942400000000001</v>
      </c>
      <c r="GN25">
        <v>2.32178</v>
      </c>
      <c r="GO25">
        <v>1.40015</v>
      </c>
      <c r="GP25">
        <v>2.3278799999999999</v>
      </c>
      <c r="GQ25">
        <v>25.8399</v>
      </c>
      <c r="GR25">
        <v>15.962</v>
      </c>
      <c r="GS25">
        <v>18</v>
      </c>
      <c r="GT25">
        <v>410.89600000000002</v>
      </c>
      <c r="GU25">
        <v>629.755</v>
      </c>
      <c r="GV25">
        <v>16.171700000000001</v>
      </c>
      <c r="GW25">
        <v>20.677199999999999</v>
      </c>
      <c r="GX25">
        <v>30.0001</v>
      </c>
      <c r="GY25">
        <v>20.619599999999998</v>
      </c>
      <c r="GZ25">
        <v>20.567799999999998</v>
      </c>
      <c r="HA25">
        <v>5.2180200000000001</v>
      </c>
      <c r="HB25">
        <v>10</v>
      </c>
      <c r="HC25">
        <v>-30</v>
      </c>
      <c r="HD25">
        <v>16.170100000000001</v>
      </c>
      <c r="HE25">
        <v>50</v>
      </c>
      <c r="HF25">
        <v>0</v>
      </c>
      <c r="HG25">
        <v>104.76600000000001</v>
      </c>
      <c r="HH25">
        <v>104.128</v>
      </c>
    </row>
    <row r="26" spans="1:216" x14ac:dyDescent="0.2">
      <c r="A26">
        <v>8</v>
      </c>
      <c r="B26">
        <v>1689808977</v>
      </c>
      <c r="C26">
        <v>552.40000009536743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1689808977</v>
      </c>
      <c r="M26">
        <f t="shared" si="0"/>
        <v>1.1610646205801227E-3</v>
      </c>
      <c r="N26">
        <f t="shared" si="1"/>
        <v>1.1610646205801227</v>
      </c>
      <c r="O26">
        <f t="shared" si="2"/>
        <v>9.3949881058126277</v>
      </c>
      <c r="P26">
        <f t="shared" si="3"/>
        <v>392.75099999999998</v>
      </c>
      <c r="Q26">
        <f t="shared" si="4"/>
        <v>242.12951229043327</v>
      </c>
      <c r="R26">
        <f t="shared" si="5"/>
        <v>24.501522779845846</v>
      </c>
      <c r="S26">
        <f t="shared" si="6"/>
        <v>39.7431832339566</v>
      </c>
      <c r="T26">
        <f t="shared" si="7"/>
        <v>0.10506017818053343</v>
      </c>
      <c r="U26">
        <f t="shared" si="8"/>
        <v>3.8489724751466738</v>
      </c>
      <c r="V26">
        <f t="shared" si="9"/>
        <v>0.1034926709215106</v>
      </c>
      <c r="W26">
        <f t="shared" si="10"/>
        <v>6.4821805340265562E-2</v>
      </c>
      <c r="X26">
        <f t="shared" si="11"/>
        <v>297.68865299999999</v>
      </c>
      <c r="Y26">
        <f t="shared" si="12"/>
        <v>20.147943091003995</v>
      </c>
      <c r="Z26">
        <f t="shared" si="13"/>
        <v>20.147943091003995</v>
      </c>
      <c r="AA26">
        <f t="shared" si="14"/>
        <v>2.3681979579797607</v>
      </c>
      <c r="AB26">
        <f t="shared" si="15"/>
        <v>56.766992355132331</v>
      </c>
      <c r="AC26">
        <f t="shared" si="16"/>
        <v>1.2532605247410002</v>
      </c>
      <c r="AD26">
        <f t="shared" si="17"/>
        <v>2.2077275415626145</v>
      </c>
      <c r="AE26">
        <f t="shared" si="18"/>
        <v>1.1149374332387605</v>
      </c>
      <c r="AF26">
        <f t="shared" si="19"/>
        <v>-51.202949767583412</v>
      </c>
      <c r="AG26">
        <f t="shared" si="20"/>
        <v>-234.36599676150615</v>
      </c>
      <c r="AH26">
        <f t="shared" si="21"/>
        <v>-12.190201225630016</v>
      </c>
      <c r="AI26">
        <f t="shared" si="22"/>
        <v>-7.0494754719589992E-2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54785.610088940295</v>
      </c>
      <c r="AO26">
        <f t="shared" si="26"/>
        <v>1799.92</v>
      </c>
      <c r="AP26">
        <f t="shared" si="27"/>
        <v>1517.3325</v>
      </c>
      <c r="AQ26">
        <f t="shared" si="28"/>
        <v>0.84299996666518506</v>
      </c>
      <c r="AR26">
        <f t="shared" si="29"/>
        <v>0.16538993566380727</v>
      </c>
      <c r="AS26">
        <v>1689808977</v>
      </c>
      <c r="AT26">
        <v>392.75099999999998</v>
      </c>
      <c r="AU26">
        <v>400.01799999999997</v>
      </c>
      <c r="AV26">
        <v>12.385</v>
      </c>
      <c r="AW26">
        <v>11.539099999999999</v>
      </c>
      <c r="AX26">
        <v>395.57799999999997</v>
      </c>
      <c r="AY26">
        <v>12.8531</v>
      </c>
      <c r="AZ26">
        <v>399.89600000000002</v>
      </c>
      <c r="BA26">
        <v>101.15600000000001</v>
      </c>
      <c r="BB26">
        <v>3.5806600000000001E-2</v>
      </c>
      <c r="BC26">
        <v>19.0185</v>
      </c>
      <c r="BD26">
        <v>19.3613</v>
      </c>
      <c r="BE26">
        <v>999.9</v>
      </c>
      <c r="BF26">
        <v>0</v>
      </c>
      <c r="BG26">
        <v>0</v>
      </c>
      <c r="BH26">
        <v>9968.75</v>
      </c>
      <c r="BI26">
        <v>0</v>
      </c>
      <c r="BJ26">
        <v>92.685000000000002</v>
      </c>
      <c r="BK26">
        <v>-7.2670300000000001</v>
      </c>
      <c r="BL26">
        <v>397.67599999999999</v>
      </c>
      <c r="BM26">
        <v>404.68799999999999</v>
      </c>
      <c r="BN26">
        <v>0.84586700000000004</v>
      </c>
      <c r="BO26">
        <v>400.01799999999997</v>
      </c>
      <c r="BP26">
        <v>11.539099999999999</v>
      </c>
      <c r="BQ26">
        <v>1.25281</v>
      </c>
      <c r="BR26">
        <v>1.1672499999999999</v>
      </c>
      <c r="BS26">
        <v>10.244400000000001</v>
      </c>
      <c r="BT26">
        <v>9.1902299999999997</v>
      </c>
      <c r="BU26">
        <v>1799.92</v>
      </c>
      <c r="BV26">
        <v>0.900003</v>
      </c>
      <c r="BW26">
        <v>9.9997299999999997E-2</v>
      </c>
      <c r="BX26">
        <v>0</v>
      </c>
      <c r="BY26">
        <v>2.3083</v>
      </c>
      <c r="BZ26">
        <v>0</v>
      </c>
      <c r="CA26">
        <v>5195.59</v>
      </c>
      <c r="CB26">
        <v>14599.7</v>
      </c>
      <c r="CC26">
        <v>41.561999999999998</v>
      </c>
      <c r="CD26">
        <v>40.686999999999998</v>
      </c>
      <c r="CE26">
        <v>41.25</v>
      </c>
      <c r="CF26">
        <v>39.75</v>
      </c>
      <c r="CG26">
        <v>40.125</v>
      </c>
      <c r="CH26">
        <v>1619.93</v>
      </c>
      <c r="CI26">
        <v>179.99</v>
      </c>
      <c r="CJ26">
        <v>0</v>
      </c>
      <c r="CK26">
        <v>1689808990.5</v>
      </c>
      <c r="CL26">
        <v>0</v>
      </c>
      <c r="CM26">
        <v>1689808950.5</v>
      </c>
      <c r="CN26" t="s">
        <v>379</v>
      </c>
      <c r="CO26">
        <v>1689808947.5</v>
      </c>
      <c r="CP26">
        <v>1689808950.5</v>
      </c>
      <c r="CQ26">
        <v>51</v>
      </c>
      <c r="CR26">
        <v>0.16700000000000001</v>
      </c>
      <c r="CS26">
        <v>-2E-3</v>
      </c>
      <c r="CT26">
        <v>-2.85</v>
      </c>
      <c r="CU26">
        <v>-0.46800000000000003</v>
      </c>
      <c r="CV26">
        <v>400</v>
      </c>
      <c r="CW26">
        <v>12</v>
      </c>
      <c r="CX26">
        <v>0.14000000000000001</v>
      </c>
      <c r="CY26">
        <v>0.06</v>
      </c>
      <c r="CZ26">
        <v>9.4766094753748913</v>
      </c>
      <c r="DA26">
        <v>-1.143738052367723</v>
      </c>
      <c r="DB26">
        <v>0.1599865411351914</v>
      </c>
      <c r="DC26">
        <v>1</v>
      </c>
      <c r="DD26">
        <v>400.03597560975612</v>
      </c>
      <c r="DE26">
        <v>-0.122508710801579</v>
      </c>
      <c r="DF26">
        <v>3.2752201791471813E-2</v>
      </c>
      <c r="DG26">
        <v>1</v>
      </c>
      <c r="DH26">
        <v>1799.998780487804</v>
      </c>
      <c r="DI26">
        <v>-0.19540168535545319</v>
      </c>
      <c r="DJ26">
        <v>8.3408928630981635E-2</v>
      </c>
      <c r="DK26">
        <v>-1</v>
      </c>
      <c r="DL26">
        <v>2</v>
      </c>
      <c r="DM26">
        <v>2</v>
      </c>
      <c r="DN26" t="s">
        <v>355</v>
      </c>
      <c r="DO26">
        <v>2.6968299999999998</v>
      </c>
      <c r="DP26">
        <v>2.6571799999999999</v>
      </c>
      <c r="DQ26">
        <v>9.4526499999999999E-2</v>
      </c>
      <c r="DR26">
        <v>9.4904500000000003E-2</v>
      </c>
      <c r="DS26">
        <v>7.4352100000000004E-2</v>
      </c>
      <c r="DT26">
        <v>6.80341E-2</v>
      </c>
      <c r="DU26">
        <v>27464</v>
      </c>
      <c r="DV26">
        <v>30982.3</v>
      </c>
      <c r="DW26">
        <v>28534.1</v>
      </c>
      <c r="DX26">
        <v>32812.300000000003</v>
      </c>
      <c r="DY26">
        <v>36723.199999999997</v>
      </c>
      <c r="DZ26">
        <v>41351.800000000003</v>
      </c>
      <c r="EA26">
        <v>41876.9</v>
      </c>
      <c r="EB26">
        <v>47230.2</v>
      </c>
      <c r="EC26">
        <v>1.83755</v>
      </c>
      <c r="ED26">
        <v>2.2518199999999999</v>
      </c>
      <c r="EE26">
        <v>8.6367100000000002E-2</v>
      </c>
      <c r="EF26">
        <v>0</v>
      </c>
      <c r="EG26">
        <v>17.929300000000001</v>
      </c>
      <c r="EH26">
        <v>999.9</v>
      </c>
      <c r="EI26">
        <v>48.4</v>
      </c>
      <c r="EJ26">
        <v>23.3</v>
      </c>
      <c r="EK26">
        <v>13.739100000000001</v>
      </c>
      <c r="EL26">
        <v>63.144199999999998</v>
      </c>
      <c r="EM26">
        <v>3.6778900000000001</v>
      </c>
      <c r="EN26">
        <v>1</v>
      </c>
      <c r="EO26">
        <v>-0.48852099999999998</v>
      </c>
      <c r="EP26">
        <v>2.0410499999999998</v>
      </c>
      <c r="EQ26">
        <v>20.222999999999999</v>
      </c>
      <c r="ER26">
        <v>5.2282200000000003</v>
      </c>
      <c r="ES26">
        <v>12.0099</v>
      </c>
      <c r="ET26">
        <v>4.9901499999999999</v>
      </c>
      <c r="EU26">
        <v>3.3050000000000002</v>
      </c>
      <c r="EV26">
        <v>6823.5</v>
      </c>
      <c r="EW26">
        <v>9999</v>
      </c>
      <c r="EX26">
        <v>514.70000000000005</v>
      </c>
      <c r="EY26">
        <v>67.3</v>
      </c>
      <c r="EZ26">
        <v>1.8523700000000001</v>
      </c>
      <c r="FA26">
        <v>1.8614200000000001</v>
      </c>
      <c r="FB26">
        <v>1.8603499999999999</v>
      </c>
      <c r="FC26">
        <v>1.8563799999999999</v>
      </c>
      <c r="FD26">
        <v>1.86073</v>
      </c>
      <c r="FE26">
        <v>1.8570500000000001</v>
      </c>
      <c r="FF26">
        <v>1.8591299999999999</v>
      </c>
      <c r="FG26">
        <v>1.86202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-2.827</v>
      </c>
      <c r="FV26">
        <v>-0.46810000000000002</v>
      </c>
      <c r="FW26">
        <v>-1.404876696311139</v>
      </c>
      <c r="FX26">
        <v>-4.0117494158234393E-3</v>
      </c>
      <c r="FY26">
        <v>1.087516141204025E-6</v>
      </c>
      <c r="FZ26">
        <v>-8.657206703991749E-11</v>
      </c>
      <c r="GA26">
        <v>-0.46809000000000012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0.5</v>
      </c>
      <c r="GJ26">
        <v>0.4</v>
      </c>
      <c r="GK26">
        <v>0.99365199999999998</v>
      </c>
      <c r="GL26">
        <v>2.3852500000000001</v>
      </c>
      <c r="GM26">
        <v>1.5942400000000001</v>
      </c>
      <c r="GN26">
        <v>2.32178</v>
      </c>
      <c r="GO26">
        <v>1.40015</v>
      </c>
      <c r="GP26">
        <v>2.2387700000000001</v>
      </c>
      <c r="GQ26">
        <v>25.860499999999998</v>
      </c>
      <c r="GR26">
        <v>15.9445</v>
      </c>
      <c r="GS26">
        <v>18</v>
      </c>
      <c r="GT26">
        <v>411.07400000000001</v>
      </c>
      <c r="GU26">
        <v>636.45399999999995</v>
      </c>
      <c r="GV26">
        <v>16.0473</v>
      </c>
      <c r="GW26">
        <v>20.706900000000001</v>
      </c>
      <c r="GX26">
        <v>30.000299999999999</v>
      </c>
      <c r="GY26">
        <v>20.6434</v>
      </c>
      <c r="GZ26">
        <v>20.582999999999998</v>
      </c>
      <c r="HA26">
        <v>19.9575</v>
      </c>
      <c r="HB26">
        <v>10</v>
      </c>
      <c r="HC26">
        <v>-30</v>
      </c>
      <c r="HD26">
        <v>16.03</v>
      </c>
      <c r="HE26">
        <v>400</v>
      </c>
      <c r="HF26">
        <v>0</v>
      </c>
      <c r="HG26">
        <v>104.758</v>
      </c>
      <c r="HH26">
        <v>104.11799999999999</v>
      </c>
    </row>
    <row r="27" spans="1:216" x14ac:dyDescent="0.2">
      <c r="A27">
        <v>9</v>
      </c>
      <c r="B27">
        <v>1689809059</v>
      </c>
      <c r="C27">
        <v>634.40000009536743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1689809059</v>
      </c>
      <c r="M27">
        <f t="shared" si="0"/>
        <v>1.1718297100233662E-3</v>
      </c>
      <c r="N27">
        <f t="shared" si="1"/>
        <v>1.1718297100233661</v>
      </c>
      <c r="O27">
        <f t="shared" si="2"/>
        <v>8.9905054359265719</v>
      </c>
      <c r="P27">
        <f t="shared" si="3"/>
        <v>393.04199999999997</v>
      </c>
      <c r="Q27">
        <f t="shared" si="4"/>
        <v>250.16866655609496</v>
      </c>
      <c r="R27">
        <f t="shared" si="5"/>
        <v>25.313355927043453</v>
      </c>
      <c r="S27">
        <f t="shared" si="6"/>
        <v>39.770016674114999</v>
      </c>
      <c r="T27">
        <f t="shared" si="7"/>
        <v>0.10627542151948477</v>
      </c>
      <c r="U27">
        <f t="shared" si="8"/>
        <v>3.8592923314053955</v>
      </c>
      <c r="V27">
        <f t="shared" si="9"/>
        <v>0.10467595858157044</v>
      </c>
      <c r="W27">
        <f t="shared" si="10"/>
        <v>6.5564174185391788E-2</v>
      </c>
      <c r="X27">
        <f t="shared" si="11"/>
        <v>297.69184500000006</v>
      </c>
      <c r="Y27">
        <f t="shared" si="12"/>
        <v>20.13042290600778</v>
      </c>
      <c r="Z27">
        <f t="shared" si="13"/>
        <v>20.13042290600778</v>
      </c>
      <c r="AA27">
        <f t="shared" si="14"/>
        <v>2.3656327195639943</v>
      </c>
      <c r="AB27">
        <f t="shared" si="15"/>
        <v>56.805718035242037</v>
      </c>
      <c r="AC27">
        <f t="shared" si="16"/>
        <v>1.2531377015745002</v>
      </c>
      <c r="AD27">
        <f t="shared" si="17"/>
        <v>2.2060062699974301</v>
      </c>
      <c r="AE27">
        <f t="shared" si="18"/>
        <v>1.1124950179894941</v>
      </c>
      <c r="AF27">
        <f t="shared" si="19"/>
        <v>-51.677690212030448</v>
      </c>
      <c r="AG27">
        <f t="shared" si="20"/>
        <v>-233.94986776480906</v>
      </c>
      <c r="AH27">
        <f t="shared" si="21"/>
        <v>-12.134149721930761</v>
      </c>
      <c r="AI27">
        <f t="shared" si="22"/>
        <v>-6.9862698770236875E-2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54991.620492591734</v>
      </c>
      <c r="AO27">
        <f t="shared" si="26"/>
        <v>1799.94</v>
      </c>
      <c r="AP27">
        <f t="shared" si="27"/>
        <v>1517.3493000000001</v>
      </c>
      <c r="AQ27">
        <f t="shared" si="28"/>
        <v>0.84299993333111101</v>
      </c>
      <c r="AR27">
        <f t="shared" si="29"/>
        <v>0.16538987132904431</v>
      </c>
      <c r="AS27">
        <v>1689809059</v>
      </c>
      <c r="AT27">
        <v>393.04199999999997</v>
      </c>
      <c r="AU27">
        <v>400.012</v>
      </c>
      <c r="AV27">
        <v>12.384600000000001</v>
      </c>
      <c r="AW27">
        <v>11.5311</v>
      </c>
      <c r="AX27">
        <v>395.92700000000002</v>
      </c>
      <c r="AY27">
        <v>12.854699999999999</v>
      </c>
      <c r="AZ27">
        <v>400.01</v>
      </c>
      <c r="BA27">
        <v>101.149</v>
      </c>
      <c r="BB27">
        <v>3.6157500000000002E-2</v>
      </c>
      <c r="BC27">
        <v>19.006</v>
      </c>
      <c r="BD27">
        <v>19.353100000000001</v>
      </c>
      <c r="BE27">
        <v>999.9</v>
      </c>
      <c r="BF27">
        <v>0</v>
      </c>
      <c r="BG27">
        <v>0</v>
      </c>
      <c r="BH27">
        <v>10008.1</v>
      </c>
      <c r="BI27">
        <v>0</v>
      </c>
      <c r="BJ27">
        <v>94.405699999999996</v>
      </c>
      <c r="BK27">
        <v>-6.9703999999999997</v>
      </c>
      <c r="BL27">
        <v>397.97</v>
      </c>
      <c r="BM27">
        <v>404.678</v>
      </c>
      <c r="BN27">
        <v>0.85347200000000001</v>
      </c>
      <c r="BO27">
        <v>400.012</v>
      </c>
      <c r="BP27">
        <v>11.5311</v>
      </c>
      <c r="BQ27">
        <v>1.2526900000000001</v>
      </c>
      <c r="BR27">
        <v>1.1663600000000001</v>
      </c>
      <c r="BS27">
        <v>10.242900000000001</v>
      </c>
      <c r="BT27">
        <v>9.1790000000000003</v>
      </c>
      <c r="BU27">
        <v>1799.94</v>
      </c>
      <c r="BV27">
        <v>0.90000100000000005</v>
      </c>
      <c r="BW27">
        <v>9.9998600000000007E-2</v>
      </c>
      <c r="BX27">
        <v>0</v>
      </c>
      <c r="BY27">
        <v>2.8243</v>
      </c>
      <c r="BZ27">
        <v>0</v>
      </c>
      <c r="CA27">
        <v>5229.1499999999996</v>
      </c>
      <c r="CB27">
        <v>14599.9</v>
      </c>
      <c r="CC27">
        <v>40.75</v>
      </c>
      <c r="CD27">
        <v>39.875</v>
      </c>
      <c r="CE27">
        <v>40.561999999999998</v>
      </c>
      <c r="CF27">
        <v>38.375</v>
      </c>
      <c r="CG27">
        <v>39.186999999999998</v>
      </c>
      <c r="CH27">
        <v>1619.95</v>
      </c>
      <c r="CI27">
        <v>179.99</v>
      </c>
      <c r="CJ27">
        <v>0</v>
      </c>
      <c r="CK27">
        <v>1689809072.7</v>
      </c>
      <c r="CL27">
        <v>0</v>
      </c>
      <c r="CM27">
        <v>1689809031.5</v>
      </c>
      <c r="CN27" t="s">
        <v>382</v>
      </c>
      <c r="CO27">
        <v>1689809031.5</v>
      </c>
      <c r="CP27">
        <v>1689809025</v>
      </c>
      <c r="CQ27">
        <v>52</v>
      </c>
      <c r="CR27">
        <v>-5.7000000000000002E-2</v>
      </c>
      <c r="CS27">
        <v>-2E-3</v>
      </c>
      <c r="CT27">
        <v>-2.907</v>
      </c>
      <c r="CU27">
        <v>-0.47</v>
      </c>
      <c r="CV27">
        <v>400</v>
      </c>
      <c r="CW27">
        <v>12</v>
      </c>
      <c r="CX27">
        <v>0.21</v>
      </c>
      <c r="CY27">
        <v>0.08</v>
      </c>
      <c r="CZ27">
        <v>8.8751900532460404</v>
      </c>
      <c r="DA27">
        <v>5.9259086147336132E-2</v>
      </c>
      <c r="DB27">
        <v>4.201695196425425E-2</v>
      </c>
      <c r="DC27">
        <v>1</v>
      </c>
      <c r="DD27">
        <v>399.99682926829269</v>
      </c>
      <c r="DE27">
        <v>-1.0808362368796389E-2</v>
      </c>
      <c r="DF27">
        <v>2.6416829852666239E-2</v>
      </c>
      <c r="DG27">
        <v>1</v>
      </c>
      <c r="DH27">
        <v>1800.068</v>
      </c>
      <c r="DI27">
        <v>-3.0675815467755881E-2</v>
      </c>
      <c r="DJ27">
        <v>9.5921843184958985E-2</v>
      </c>
      <c r="DK27">
        <v>-1</v>
      </c>
      <c r="DL27">
        <v>2</v>
      </c>
      <c r="DM27">
        <v>2</v>
      </c>
      <c r="DN27" t="s">
        <v>355</v>
      </c>
      <c r="DO27">
        <v>2.69712</v>
      </c>
      <c r="DP27">
        <v>2.65787</v>
      </c>
      <c r="DQ27">
        <v>9.4578200000000001E-2</v>
      </c>
      <c r="DR27">
        <v>9.4891699999999995E-2</v>
      </c>
      <c r="DS27">
        <v>7.4350100000000002E-2</v>
      </c>
      <c r="DT27">
        <v>6.7990300000000004E-2</v>
      </c>
      <c r="DU27">
        <v>27460.9</v>
      </c>
      <c r="DV27">
        <v>30981.9</v>
      </c>
      <c r="DW27">
        <v>28532.6</v>
      </c>
      <c r="DX27">
        <v>32811.5</v>
      </c>
      <c r="DY27">
        <v>36721.4</v>
      </c>
      <c r="DZ27">
        <v>41352.699999999997</v>
      </c>
      <c r="EA27">
        <v>41874.800000000003</v>
      </c>
      <c r="EB27">
        <v>47229</v>
      </c>
      <c r="EC27">
        <v>1.83738</v>
      </c>
      <c r="ED27">
        <v>2.2512500000000002</v>
      </c>
      <c r="EE27">
        <v>8.5934999999999997E-2</v>
      </c>
      <c r="EF27">
        <v>0</v>
      </c>
      <c r="EG27">
        <v>17.9283</v>
      </c>
      <c r="EH27">
        <v>999.9</v>
      </c>
      <c r="EI27">
        <v>48.4</v>
      </c>
      <c r="EJ27">
        <v>23.3</v>
      </c>
      <c r="EK27">
        <v>13.738300000000001</v>
      </c>
      <c r="EL27">
        <v>63.254199999999997</v>
      </c>
      <c r="EM27">
        <v>3.8862199999999998</v>
      </c>
      <c r="EN27">
        <v>1</v>
      </c>
      <c r="EO27">
        <v>-0.486433</v>
      </c>
      <c r="EP27">
        <v>2.0508899999999999</v>
      </c>
      <c r="EQ27">
        <v>20.221</v>
      </c>
      <c r="ER27">
        <v>5.2258300000000002</v>
      </c>
      <c r="ES27">
        <v>12.0097</v>
      </c>
      <c r="ET27">
        <v>4.9897999999999998</v>
      </c>
      <c r="EU27">
        <v>3.3050000000000002</v>
      </c>
      <c r="EV27">
        <v>6825.2</v>
      </c>
      <c r="EW27">
        <v>9999</v>
      </c>
      <c r="EX27">
        <v>514.70000000000005</v>
      </c>
      <c r="EY27">
        <v>67.3</v>
      </c>
      <c r="EZ27">
        <v>1.8524</v>
      </c>
      <c r="FA27">
        <v>1.8614200000000001</v>
      </c>
      <c r="FB27">
        <v>1.8603499999999999</v>
      </c>
      <c r="FC27">
        <v>1.8563499999999999</v>
      </c>
      <c r="FD27">
        <v>1.86073</v>
      </c>
      <c r="FE27">
        <v>1.857</v>
      </c>
      <c r="FF27">
        <v>1.8591200000000001</v>
      </c>
      <c r="FG27">
        <v>1.8620300000000001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-2.8849999999999998</v>
      </c>
      <c r="FV27">
        <v>-0.47010000000000002</v>
      </c>
      <c r="FW27">
        <v>-1.4618851169066911</v>
      </c>
      <c r="FX27">
        <v>-4.0117494158234393E-3</v>
      </c>
      <c r="FY27">
        <v>1.087516141204025E-6</v>
      </c>
      <c r="FZ27">
        <v>-8.657206703991749E-11</v>
      </c>
      <c r="GA27">
        <v>-0.47016190476190722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0.6</v>
      </c>
      <c r="GK27">
        <v>0.99365199999999998</v>
      </c>
      <c r="GL27">
        <v>2.3791500000000001</v>
      </c>
      <c r="GM27">
        <v>1.5942400000000001</v>
      </c>
      <c r="GN27">
        <v>2.32178</v>
      </c>
      <c r="GO27">
        <v>1.40015</v>
      </c>
      <c r="GP27">
        <v>2.34863</v>
      </c>
      <c r="GQ27">
        <v>25.881</v>
      </c>
      <c r="GR27">
        <v>15.9445</v>
      </c>
      <c r="GS27">
        <v>18</v>
      </c>
      <c r="GT27">
        <v>411.18200000000002</v>
      </c>
      <c r="GU27">
        <v>636.29700000000003</v>
      </c>
      <c r="GV27">
        <v>16.0167</v>
      </c>
      <c r="GW27">
        <v>20.733699999999999</v>
      </c>
      <c r="GX27">
        <v>30.0001</v>
      </c>
      <c r="GY27">
        <v>20.667999999999999</v>
      </c>
      <c r="GZ27">
        <v>20.606999999999999</v>
      </c>
      <c r="HA27">
        <v>19.953099999999999</v>
      </c>
      <c r="HB27">
        <v>10</v>
      </c>
      <c r="HC27">
        <v>-30</v>
      </c>
      <c r="HD27">
        <v>16.009699999999999</v>
      </c>
      <c r="HE27">
        <v>400</v>
      </c>
      <c r="HF27">
        <v>0</v>
      </c>
      <c r="HG27">
        <v>104.753</v>
      </c>
      <c r="HH27">
        <v>104.116</v>
      </c>
    </row>
    <row r="28" spans="1:216" x14ac:dyDescent="0.2">
      <c r="A28">
        <v>10</v>
      </c>
      <c r="B28">
        <v>1689809139.5</v>
      </c>
      <c r="C28">
        <v>714.90000009536743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1689809139.5</v>
      </c>
      <c r="M28">
        <f t="shared" si="0"/>
        <v>1.2133355524211226E-3</v>
      </c>
      <c r="N28">
        <f t="shared" si="1"/>
        <v>1.2133355524211227</v>
      </c>
      <c r="O28">
        <f t="shared" si="2"/>
        <v>8.9506131022130422</v>
      </c>
      <c r="P28">
        <f t="shared" si="3"/>
        <v>393.06700000000001</v>
      </c>
      <c r="Q28">
        <f t="shared" si="4"/>
        <v>256.78515895245454</v>
      </c>
      <c r="R28">
        <f t="shared" si="5"/>
        <v>25.982839639317746</v>
      </c>
      <c r="S28">
        <f t="shared" si="6"/>
        <v>39.772535415096606</v>
      </c>
      <c r="T28">
        <f t="shared" si="7"/>
        <v>0.11121518072219232</v>
      </c>
      <c r="U28">
        <f t="shared" si="8"/>
        <v>3.8574781766384967</v>
      </c>
      <c r="V28">
        <f t="shared" si="9"/>
        <v>0.10946408480370345</v>
      </c>
      <c r="W28">
        <f t="shared" si="10"/>
        <v>6.8570085306450798E-2</v>
      </c>
      <c r="X28">
        <f t="shared" si="11"/>
        <v>297.68386500000003</v>
      </c>
      <c r="Y28">
        <f t="shared" si="12"/>
        <v>20.073347235270219</v>
      </c>
      <c r="Z28">
        <f t="shared" si="13"/>
        <v>20.073347235270219</v>
      </c>
      <c r="AA28">
        <f t="shared" si="14"/>
        <v>2.3572927949398106</v>
      </c>
      <c r="AB28">
        <f t="shared" si="15"/>
        <v>57.099104868219797</v>
      </c>
      <c r="AC28">
        <f t="shared" si="16"/>
        <v>1.2557479348699201</v>
      </c>
      <c r="AD28">
        <f t="shared" si="17"/>
        <v>2.1992427688106262</v>
      </c>
      <c r="AE28">
        <f t="shared" si="18"/>
        <v>1.1015448600698905</v>
      </c>
      <c r="AF28">
        <f t="shared" si="19"/>
        <v>-53.508097861771503</v>
      </c>
      <c r="AG28">
        <f t="shared" si="20"/>
        <v>-232.20203505480427</v>
      </c>
      <c r="AH28">
        <f t="shared" si="21"/>
        <v>-12.042595126895602</v>
      </c>
      <c r="AI28">
        <f t="shared" si="22"/>
        <v>-6.8863043471338869E-2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54965.064698423688</v>
      </c>
      <c r="AO28">
        <f t="shared" si="26"/>
        <v>1799.89</v>
      </c>
      <c r="AP28">
        <f t="shared" si="27"/>
        <v>1517.3072999999999</v>
      </c>
      <c r="AQ28">
        <f t="shared" si="28"/>
        <v>0.8430000166676852</v>
      </c>
      <c r="AR28">
        <f t="shared" si="29"/>
        <v>0.16539003216863252</v>
      </c>
      <c r="AS28">
        <v>1689809139.5</v>
      </c>
      <c r="AT28">
        <v>393.06700000000001</v>
      </c>
      <c r="AU28">
        <v>400.01799999999997</v>
      </c>
      <c r="AV28">
        <v>12.410399999999999</v>
      </c>
      <c r="AW28">
        <v>11.526899999999999</v>
      </c>
      <c r="AX28">
        <v>395.91199999999998</v>
      </c>
      <c r="AY28">
        <v>12.878</v>
      </c>
      <c r="AZ28">
        <v>400.10399999999998</v>
      </c>
      <c r="BA28">
        <v>101.15</v>
      </c>
      <c r="BB28">
        <v>3.5129800000000003E-2</v>
      </c>
      <c r="BC28">
        <v>18.956800000000001</v>
      </c>
      <c r="BD28">
        <v>19.316099999999999</v>
      </c>
      <c r="BE28">
        <v>999.9</v>
      </c>
      <c r="BF28">
        <v>0</v>
      </c>
      <c r="BG28">
        <v>0</v>
      </c>
      <c r="BH28">
        <v>10001.200000000001</v>
      </c>
      <c r="BI28">
        <v>0</v>
      </c>
      <c r="BJ28">
        <v>97.2714</v>
      </c>
      <c r="BK28">
        <v>-6.9508999999999999</v>
      </c>
      <c r="BL28">
        <v>398.00700000000001</v>
      </c>
      <c r="BM28">
        <v>404.68299999999999</v>
      </c>
      <c r="BN28">
        <v>0.883494</v>
      </c>
      <c r="BO28">
        <v>400.01799999999997</v>
      </c>
      <c r="BP28">
        <v>11.526899999999999</v>
      </c>
      <c r="BQ28">
        <v>1.2553099999999999</v>
      </c>
      <c r="BR28">
        <v>1.16595</v>
      </c>
      <c r="BS28">
        <v>10.2742</v>
      </c>
      <c r="BT28">
        <v>9.1737199999999994</v>
      </c>
      <c r="BU28">
        <v>1799.89</v>
      </c>
      <c r="BV28">
        <v>0.9</v>
      </c>
      <c r="BW28">
        <v>0.1</v>
      </c>
      <c r="BX28">
        <v>0</v>
      </c>
      <c r="BY28">
        <v>2.9114</v>
      </c>
      <c r="BZ28">
        <v>0</v>
      </c>
      <c r="CA28">
        <v>5237.43</v>
      </c>
      <c r="CB28">
        <v>14599.5</v>
      </c>
      <c r="CC28">
        <v>38.186999999999998</v>
      </c>
      <c r="CD28">
        <v>38</v>
      </c>
      <c r="CE28">
        <v>38.311999999999998</v>
      </c>
      <c r="CF28">
        <v>36.061999999999998</v>
      </c>
      <c r="CG28">
        <v>37</v>
      </c>
      <c r="CH28">
        <v>1619.9</v>
      </c>
      <c r="CI28">
        <v>179.99</v>
      </c>
      <c r="CJ28">
        <v>0</v>
      </c>
      <c r="CK28">
        <v>1689809153.0999999</v>
      </c>
      <c r="CL28">
        <v>0</v>
      </c>
      <c r="CM28">
        <v>1689809112.5</v>
      </c>
      <c r="CN28" t="s">
        <v>385</v>
      </c>
      <c r="CO28">
        <v>1689809108.5</v>
      </c>
      <c r="CP28">
        <v>1689809112.5</v>
      </c>
      <c r="CQ28">
        <v>53</v>
      </c>
      <c r="CR28">
        <v>0.04</v>
      </c>
      <c r="CS28">
        <v>3.0000000000000001E-3</v>
      </c>
      <c r="CT28">
        <v>-2.867</v>
      </c>
      <c r="CU28">
        <v>-0.46800000000000003</v>
      </c>
      <c r="CV28">
        <v>400</v>
      </c>
      <c r="CW28">
        <v>12</v>
      </c>
      <c r="CX28">
        <v>0.48</v>
      </c>
      <c r="CY28">
        <v>0.09</v>
      </c>
      <c r="CZ28">
        <v>8.6978485522479456</v>
      </c>
      <c r="DA28">
        <v>0.13260361128775411</v>
      </c>
      <c r="DB28">
        <v>0.1216893555452227</v>
      </c>
      <c r="DC28">
        <v>1</v>
      </c>
      <c r="DD28">
        <v>400.00355000000002</v>
      </c>
      <c r="DE28">
        <v>-3.3388367731086457E-2</v>
      </c>
      <c r="DF28">
        <v>1.613683674082312E-2</v>
      </c>
      <c r="DG28">
        <v>1</v>
      </c>
      <c r="DH28">
        <v>1800.0515</v>
      </c>
      <c r="DI28">
        <v>2.338455302555105E-2</v>
      </c>
      <c r="DJ28">
        <v>0.1092371273880888</v>
      </c>
      <c r="DK28">
        <v>-1</v>
      </c>
      <c r="DL28">
        <v>2</v>
      </c>
      <c r="DM28">
        <v>2</v>
      </c>
      <c r="DN28" t="s">
        <v>355</v>
      </c>
      <c r="DO28">
        <v>2.6973600000000002</v>
      </c>
      <c r="DP28">
        <v>2.65679</v>
      </c>
      <c r="DQ28">
        <v>9.4570299999999996E-2</v>
      </c>
      <c r="DR28">
        <v>9.4887899999999997E-2</v>
      </c>
      <c r="DS28">
        <v>7.4446899999999996E-2</v>
      </c>
      <c r="DT28">
        <v>6.7968200000000006E-2</v>
      </c>
      <c r="DU28">
        <v>27460</v>
      </c>
      <c r="DV28">
        <v>30980</v>
      </c>
      <c r="DW28">
        <v>28531.599999999999</v>
      </c>
      <c r="DX28">
        <v>32809.5</v>
      </c>
      <c r="DY28">
        <v>36716.699999999997</v>
      </c>
      <c r="DZ28">
        <v>41350.9</v>
      </c>
      <c r="EA28">
        <v>41873.800000000003</v>
      </c>
      <c r="EB28">
        <v>47225.8</v>
      </c>
      <c r="EC28">
        <v>1.8375300000000001</v>
      </c>
      <c r="ED28">
        <v>2.2507999999999999</v>
      </c>
      <c r="EE28">
        <v>8.3543400000000004E-2</v>
      </c>
      <c r="EF28">
        <v>0</v>
      </c>
      <c r="EG28">
        <v>17.930900000000001</v>
      </c>
      <c r="EH28">
        <v>999.9</v>
      </c>
      <c r="EI28">
        <v>48.4</v>
      </c>
      <c r="EJ28">
        <v>23.2</v>
      </c>
      <c r="EK28">
        <v>13.6564</v>
      </c>
      <c r="EL28">
        <v>63.264200000000002</v>
      </c>
      <c r="EM28">
        <v>3.94231</v>
      </c>
      <c r="EN28">
        <v>1</v>
      </c>
      <c r="EO28">
        <v>-0.485572</v>
      </c>
      <c r="EP28">
        <v>1.5462400000000001</v>
      </c>
      <c r="EQ28">
        <v>20.226099999999999</v>
      </c>
      <c r="ER28">
        <v>5.2279200000000001</v>
      </c>
      <c r="ES28">
        <v>12.0097</v>
      </c>
      <c r="ET28">
        <v>4.9897999999999998</v>
      </c>
      <c r="EU28">
        <v>3.3050000000000002</v>
      </c>
      <c r="EV28">
        <v>6827</v>
      </c>
      <c r="EW28">
        <v>9999</v>
      </c>
      <c r="EX28">
        <v>514.70000000000005</v>
      </c>
      <c r="EY28">
        <v>67.3</v>
      </c>
      <c r="EZ28">
        <v>1.8524099999999999</v>
      </c>
      <c r="FA28">
        <v>1.8614200000000001</v>
      </c>
      <c r="FB28">
        <v>1.8603499999999999</v>
      </c>
      <c r="FC28">
        <v>1.8563799999999999</v>
      </c>
      <c r="FD28">
        <v>1.8607499999999999</v>
      </c>
      <c r="FE28">
        <v>1.85703</v>
      </c>
      <c r="FF28">
        <v>1.8591299999999999</v>
      </c>
      <c r="FG28">
        <v>1.8620300000000001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-2.8450000000000002</v>
      </c>
      <c r="FV28">
        <v>-0.46760000000000002</v>
      </c>
      <c r="FW28">
        <v>-1.4216497338225249</v>
      </c>
      <c r="FX28">
        <v>-4.0117494158234393E-3</v>
      </c>
      <c r="FY28">
        <v>1.087516141204025E-6</v>
      </c>
      <c r="FZ28">
        <v>-8.657206703991749E-11</v>
      </c>
      <c r="GA28">
        <v>-0.46760000000000268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0.99365199999999998</v>
      </c>
      <c r="GL28">
        <v>2.3791500000000001</v>
      </c>
      <c r="GM28">
        <v>1.5942400000000001</v>
      </c>
      <c r="GN28">
        <v>2.32056</v>
      </c>
      <c r="GO28">
        <v>1.40015</v>
      </c>
      <c r="GP28">
        <v>2.3584000000000001</v>
      </c>
      <c r="GQ28">
        <v>25.901599999999998</v>
      </c>
      <c r="GR28">
        <v>15.9445</v>
      </c>
      <c r="GS28">
        <v>18</v>
      </c>
      <c r="GT28">
        <v>411.471</v>
      </c>
      <c r="GU28">
        <v>636.23099999999999</v>
      </c>
      <c r="GV28">
        <v>16.301100000000002</v>
      </c>
      <c r="GW28">
        <v>20.761700000000001</v>
      </c>
      <c r="GX28">
        <v>30.0002</v>
      </c>
      <c r="GY28">
        <v>20.6936</v>
      </c>
      <c r="GZ28">
        <v>20.63</v>
      </c>
      <c r="HA28">
        <v>19.950399999999998</v>
      </c>
      <c r="HB28">
        <v>10</v>
      </c>
      <c r="HC28">
        <v>-30</v>
      </c>
      <c r="HD28">
        <v>16.313700000000001</v>
      </c>
      <c r="HE28">
        <v>400</v>
      </c>
      <c r="HF28">
        <v>0</v>
      </c>
      <c r="HG28">
        <v>104.75</v>
      </c>
      <c r="HH28">
        <v>104.10899999999999</v>
      </c>
    </row>
    <row r="29" spans="1:216" x14ac:dyDescent="0.2">
      <c r="A29">
        <v>11</v>
      </c>
      <c r="B29">
        <v>1689809225</v>
      </c>
      <c r="C29">
        <v>800.40000009536743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1689809225</v>
      </c>
      <c r="M29">
        <f t="shared" si="0"/>
        <v>1.1821631500806445E-3</v>
      </c>
      <c r="N29">
        <f t="shared" si="1"/>
        <v>1.1821631500806444</v>
      </c>
      <c r="O29">
        <f t="shared" si="2"/>
        <v>10.274234406249242</v>
      </c>
      <c r="P29">
        <f t="shared" si="3"/>
        <v>466.99700000000001</v>
      </c>
      <c r="Q29">
        <f t="shared" si="4"/>
        <v>304.94613959531324</v>
      </c>
      <c r="R29">
        <f t="shared" si="5"/>
        <v>30.857739583810083</v>
      </c>
      <c r="S29">
        <f t="shared" si="6"/>
        <v>47.255793536341699</v>
      </c>
      <c r="T29">
        <f t="shared" si="7"/>
        <v>0.10735077727511499</v>
      </c>
      <c r="U29">
        <f t="shared" si="8"/>
        <v>3.8504502374510685</v>
      </c>
      <c r="V29">
        <f t="shared" si="9"/>
        <v>0.10571536442755652</v>
      </c>
      <c r="W29">
        <f t="shared" si="10"/>
        <v>6.6216962663732157E-2</v>
      </c>
      <c r="X29">
        <f t="shared" si="11"/>
        <v>297.69503700000001</v>
      </c>
      <c r="Y29">
        <f t="shared" si="12"/>
        <v>20.120811033071565</v>
      </c>
      <c r="Z29">
        <f t="shared" si="13"/>
        <v>20.120811033071565</v>
      </c>
      <c r="AA29">
        <f t="shared" si="14"/>
        <v>2.3642264204136469</v>
      </c>
      <c r="AB29">
        <f t="shared" si="15"/>
        <v>56.829651333858877</v>
      </c>
      <c r="AC29">
        <f t="shared" si="16"/>
        <v>1.2528835990185399</v>
      </c>
      <c r="AD29">
        <f t="shared" si="17"/>
        <v>2.204630099977539</v>
      </c>
      <c r="AE29">
        <f t="shared" si="18"/>
        <v>1.1113428213951071</v>
      </c>
      <c r="AF29">
        <f t="shared" si="19"/>
        <v>-52.133394918556419</v>
      </c>
      <c r="AG29">
        <f t="shared" si="20"/>
        <v>-233.49443056238641</v>
      </c>
      <c r="AH29">
        <f t="shared" si="21"/>
        <v>-12.137117736219361</v>
      </c>
      <c r="AI29">
        <f t="shared" si="22"/>
        <v>-6.9906217162156281E-2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54818.989229204963</v>
      </c>
      <c r="AO29">
        <f t="shared" si="26"/>
        <v>1799.96</v>
      </c>
      <c r="AP29">
        <f t="shared" si="27"/>
        <v>1517.3661</v>
      </c>
      <c r="AQ29">
        <f t="shared" si="28"/>
        <v>0.84299989999777769</v>
      </c>
      <c r="AR29">
        <f t="shared" si="29"/>
        <v>0.16538980699571101</v>
      </c>
      <c r="AS29">
        <v>1689809225</v>
      </c>
      <c r="AT29">
        <v>466.99700000000001</v>
      </c>
      <c r="AU29">
        <v>474.98</v>
      </c>
      <c r="AV29">
        <v>12.381399999999999</v>
      </c>
      <c r="AW29">
        <v>11.5205</v>
      </c>
      <c r="AX29">
        <v>469.988</v>
      </c>
      <c r="AY29">
        <v>12.8505</v>
      </c>
      <c r="AZ29">
        <v>400.07</v>
      </c>
      <c r="BA29">
        <v>101.155</v>
      </c>
      <c r="BB29">
        <v>3.5786100000000001E-2</v>
      </c>
      <c r="BC29">
        <v>18.995999999999999</v>
      </c>
      <c r="BD29">
        <v>19.369800000000001</v>
      </c>
      <c r="BE29">
        <v>999.9</v>
      </c>
      <c r="BF29">
        <v>0</v>
      </c>
      <c r="BG29">
        <v>0</v>
      </c>
      <c r="BH29">
        <v>9974.3799999999992</v>
      </c>
      <c r="BI29">
        <v>0</v>
      </c>
      <c r="BJ29">
        <v>100.179</v>
      </c>
      <c r="BK29">
        <v>-7.9837999999999996</v>
      </c>
      <c r="BL29">
        <v>472.851</v>
      </c>
      <c r="BM29">
        <v>480.51600000000002</v>
      </c>
      <c r="BN29">
        <v>0.86095500000000003</v>
      </c>
      <c r="BO29">
        <v>474.98</v>
      </c>
      <c r="BP29">
        <v>11.5205</v>
      </c>
      <c r="BQ29">
        <v>1.25244</v>
      </c>
      <c r="BR29">
        <v>1.1653500000000001</v>
      </c>
      <c r="BS29">
        <v>10.24</v>
      </c>
      <c r="BT29">
        <v>9.1661400000000004</v>
      </c>
      <c r="BU29">
        <v>1799.96</v>
      </c>
      <c r="BV29">
        <v>0.90000100000000005</v>
      </c>
      <c r="BW29">
        <v>9.9999299999999999E-2</v>
      </c>
      <c r="BX29">
        <v>0</v>
      </c>
      <c r="BY29">
        <v>2.4784000000000002</v>
      </c>
      <c r="BZ29">
        <v>0</v>
      </c>
      <c r="CA29">
        <v>5312.16</v>
      </c>
      <c r="CB29">
        <v>14600</v>
      </c>
      <c r="CC29">
        <v>38.875</v>
      </c>
      <c r="CD29">
        <v>38.875</v>
      </c>
      <c r="CE29">
        <v>39.061999999999998</v>
      </c>
      <c r="CF29">
        <v>37.125</v>
      </c>
      <c r="CG29">
        <v>37.686999999999998</v>
      </c>
      <c r="CH29">
        <v>1619.97</v>
      </c>
      <c r="CI29">
        <v>179.99</v>
      </c>
      <c r="CJ29">
        <v>0</v>
      </c>
      <c r="CK29">
        <v>1689809238.9000001</v>
      </c>
      <c r="CL29">
        <v>0</v>
      </c>
      <c r="CM29">
        <v>1689809198</v>
      </c>
      <c r="CN29" t="s">
        <v>388</v>
      </c>
      <c r="CO29">
        <v>1689809198</v>
      </c>
      <c r="CP29">
        <v>1689809195</v>
      </c>
      <c r="CQ29">
        <v>54</v>
      </c>
      <c r="CR29">
        <v>8.5000000000000006E-2</v>
      </c>
      <c r="CS29">
        <v>-1E-3</v>
      </c>
      <c r="CT29">
        <v>-3.016</v>
      </c>
      <c r="CU29">
        <v>-0.46899999999999997</v>
      </c>
      <c r="CV29">
        <v>475</v>
      </c>
      <c r="CW29">
        <v>12</v>
      </c>
      <c r="CX29">
        <v>0.2</v>
      </c>
      <c r="CY29">
        <v>0.1</v>
      </c>
      <c r="CZ29">
        <v>10.13720773848234</v>
      </c>
      <c r="DA29">
        <v>-0.71410642259019896</v>
      </c>
      <c r="DB29">
        <v>9.6666660661550399E-2</v>
      </c>
      <c r="DC29">
        <v>1</v>
      </c>
      <c r="DD29">
        <v>475.01039024390241</v>
      </c>
      <c r="DE29">
        <v>-0.32962369337975972</v>
      </c>
      <c r="DF29">
        <v>5.3911344590450543E-2</v>
      </c>
      <c r="DG29">
        <v>1</v>
      </c>
      <c r="DH29">
        <v>1799.964878048781</v>
      </c>
      <c r="DI29">
        <v>0.16085949647190059</v>
      </c>
      <c r="DJ29">
        <v>0.1216977854422928</v>
      </c>
      <c r="DK29">
        <v>-1</v>
      </c>
      <c r="DL29">
        <v>2</v>
      </c>
      <c r="DM29">
        <v>2</v>
      </c>
      <c r="DN29" t="s">
        <v>355</v>
      </c>
      <c r="DO29">
        <v>2.6972100000000001</v>
      </c>
      <c r="DP29">
        <v>2.6572100000000001</v>
      </c>
      <c r="DQ29">
        <v>0.10750999999999999</v>
      </c>
      <c r="DR29">
        <v>0.107848</v>
      </c>
      <c r="DS29">
        <v>7.4325500000000003E-2</v>
      </c>
      <c r="DT29">
        <v>6.7937899999999996E-2</v>
      </c>
      <c r="DU29">
        <v>27067.599999999999</v>
      </c>
      <c r="DV29">
        <v>30535.599999999999</v>
      </c>
      <c r="DW29">
        <v>28531.599999999999</v>
      </c>
      <c r="DX29">
        <v>32808.699999999997</v>
      </c>
      <c r="DY29">
        <v>36720.9</v>
      </c>
      <c r="DZ29">
        <v>41351.4</v>
      </c>
      <c r="EA29">
        <v>41873</v>
      </c>
      <c r="EB29">
        <v>47224.800000000003</v>
      </c>
      <c r="EC29">
        <v>1.8372200000000001</v>
      </c>
      <c r="ED29">
        <v>2.2508499999999998</v>
      </c>
      <c r="EE29">
        <v>8.4668400000000005E-2</v>
      </c>
      <c r="EF29">
        <v>0</v>
      </c>
      <c r="EG29">
        <v>17.966000000000001</v>
      </c>
      <c r="EH29">
        <v>999.9</v>
      </c>
      <c r="EI29">
        <v>48.4</v>
      </c>
      <c r="EJ29">
        <v>23.2</v>
      </c>
      <c r="EK29">
        <v>13.6556</v>
      </c>
      <c r="EL29">
        <v>63.4542</v>
      </c>
      <c r="EM29">
        <v>3.8100999999999998</v>
      </c>
      <c r="EN29">
        <v>1</v>
      </c>
      <c r="EO29">
        <v>-0.482599</v>
      </c>
      <c r="EP29">
        <v>1.82003</v>
      </c>
      <c r="EQ29">
        <v>20.225899999999999</v>
      </c>
      <c r="ER29">
        <v>5.2282200000000003</v>
      </c>
      <c r="ES29">
        <v>12.0098</v>
      </c>
      <c r="ET29">
        <v>4.9897999999999998</v>
      </c>
      <c r="EU29">
        <v>3.3050000000000002</v>
      </c>
      <c r="EV29">
        <v>6828.7</v>
      </c>
      <c r="EW29">
        <v>9999</v>
      </c>
      <c r="EX29">
        <v>514.70000000000005</v>
      </c>
      <c r="EY29">
        <v>67.3</v>
      </c>
      <c r="EZ29">
        <v>1.85236</v>
      </c>
      <c r="FA29">
        <v>1.8614200000000001</v>
      </c>
      <c r="FB29">
        <v>1.8603400000000001</v>
      </c>
      <c r="FC29">
        <v>1.8563700000000001</v>
      </c>
      <c r="FD29">
        <v>1.86073</v>
      </c>
      <c r="FE29">
        <v>1.85707</v>
      </c>
      <c r="FF29">
        <v>1.8591299999999999</v>
      </c>
      <c r="FG29">
        <v>1.86202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-2.9910000000000001</v>
      </c>
      <c r="FV29">
        <v>-0.46910000000000002</v>
      </c>
      <c r="FW29">
        <v>-1.337049822878092</v>
      </c>
      <c r="FX29">
        <v>-4.0117494158234393E-3</v>
      </c>
      <c r="FY29">
        <v>1.087516141204025E-6</v>
      </c>
      <c r="FZ29">
        <v>-8.657206703991749E-11</v>
      </c>
      <c r="GA29">
        <v>-0.46904499999999949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1.1389199999999999</v>
      </c>
      <c r="GL29">
        <v>2.3779300000000001</v>
      </c>
      <c r="GM29">
        <v>1.5942400000000001</v>
      </c>
      <c r="GN29">
        <v>2.32056</v>
      </c>
      <c r="GO29">
        <v>1.40015</v>
      </c>
      <c r="GP29">
        <v>2.2497600000000002</v>
      </c>
      <c r="GQ29">
        <v>25.901599999999998</v>
      </c>
      <c r="GR29">
        <v>15.9445</v>
      </c>
      <c r="GS29">
        <v>18</v>
      </c>
      <c r="GT29">
        <v>411.541</v>
      </c>
      <c r="GU29">
        <v>636.66700000000003</v>
      </c>
      <c r="GV29">
        <v>16.2683</v>
      </c>
      <c r="GW29">
        <v>20.788399999999999</v>
      </c>
      <c r="GX29">
        <v>29.9999</v>
      </c>
      <c r="GY29">
        <v>20.721599999999999</v>
      </c>
      <c r="GZ29">
        <v>20.659099999999999</v>
      </c>
      <c r="HA29">
        <v>22.863099999999999</v>
      </c>
      <c r="HB29">
        <v>10</v>
      </c>
      <c r="HC29">
        <v>-30</v>
      </c>
      <c r="HD29">
        <v>16.288900000000002</v>
      </c>
      <c r="HE29">
        <v>475</v>
      </c>
      <c r="HF29">
        <v>0</v>
      </c>
      <c r="HG29">
        <v>104.749</v>
      </c>
      <c r="HH29">
        <v>104.107</v>
      </c>
    </row>
    <row r="30" spans="1:216" x14ac:dyDescent="0.2">
      <c r="A30">
        <v>12</v>
      </c>
      <c r="B30">
        <v>1689809309</v>
      </c>
      <c r="C30">
        <v>884.40000009536743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1689809309</v>
      </c>
      <c r="M30">
        <f t="shared" si="0"/>
        <v>1.2083558303990518E-3</v>
      </c>
      <c r="N30">
        <f t="shared" si="1"/>
        <v>1.2083558303990518</v>
      </c>
      <c r="O30">
        <f t="shared" si="2"/>
        <v>11.715157017289302</v>
      </c>
      <c r="P30">
        <f t="shared" si="3"/>
        <v>565.90300000000002</v>
      </c>
      <c r="Q30">
        <f t="shared" si="4"/>
        <v>384.25315915435073</v>
      </c>
      <c r="R30">
        <f t="shared" si="5"/>
        <v>38.88122810041228</v>
      </c>
      <c r="S30">
        <f t="shared" si="6"/>
        <v>57.261737741157305</v>
      </c>
      <c r="T30">
        <f t="shared" si="7"/>
        <v>0.10970842477117929</v>
      </c>
      <c r="U30">
        <f t="shared" si="8"/>
        <v>3.8569926030139836</v>
      </c>
      <c r="V30">
        <f t="shared" si="9"/>
        <v>0.10800385255703068</v>
      </c>
      <c r="W30">
        <f t="shared" si="10"/>
        <v>6.7653350685198246E-2</v>
      </c>
      <c r="X30">
        <f t="shared" si="11"/>
        <v>297.70998000000003</v>
      </c>
      <c r="Y30">
        <f t="shared" si="12"/>
        <v>20.133871244825254</v>
      </c>
      <c r="Z30">
        <f t="shared" si="13"/>
        <v>20.133871244825254</v>
      </c>
      <c r="AA30">
        <f t="shared" si="14"/>
        <v>2.366137419609486</v>
      </c>
      <c r="AB30">
        <f t="shared" si="15"/>
        <v>56.822933896170483</v>
      </c>
      <c r="AC30">
        <f t="shared" si="16"/>
        <v>1.2543077188836</v>
      </c>
      <c r="AD30">
        <f t="shared" si="17"/>
        <v>2.2073969661185213</v>
      </c>
      <c r="AE30">
        <f t="shared" si="18"/>
        <v>1.1118297007258859</v>
      </c>
      <c r="AF30">
        <f t="shared" si="19"/>
        <v>-53.288492120598185</v>
      </c>
      <c r="AG30">
        <f t="shared" si="20"/>
        <v>-232.42732413301013</v>
      </c>
      <c r="AH30">
        <f t="shared" si="21"/>
        <v>-12.063206049333475</v>
      </c>
      <c r="AI30">
        <f t="shared" si="22"/>
        <v>-6.9042302941767275E-2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54944.31125585804</v>
      </c>
      <c r="AO30">
        <f t="shared" si="26"/>
        <v>1800.05</v>
      </c>
      <c r="AP30">
        <f t="shared" si="27"/>
        <v>1517.442</v>
      </c>
      <c r="AQ30">
        <f t="shared" si="28"/>
        <v>0.84299991666898144</v>
      </c>
      <c r="AR30">
        <f t="shared" si="29"/>
        <v>0.16538983917113415</v>
      </c>
      <c r="AS30">
        <v>1689809309</v>
      </c>
      <c r="AT30">
        <v>565.90300000000002</v>
      </c>
      <c r="AU30">
        <v>575.04499999999996</v>
      </c>
      <c r="AV30">
        <v>12.396000000000001</v>
      </c>
      <c r="AW30">
        <v>11.5161</v>
      </c>
      <c r="AX30">
        <v>569.26400000000001</v>
      </c>
      <c r="AY30">
        <v>12.8675</v>
      </c>
      <c r="AZ30">
        <v>400.09800000000001</v>
      </c>
      <c r="BA30">
        <v>101.15</v>
      </c>
      <c r="BB30">
        <v>3.6489099999999997E-2</v>
      </c>
      <c r="BC30">
        <v>19.016100000000002</v>
      </c>
      <c r="BD30">
        <v>19.370999999999999</v>
      </c>
      <c r="BE30">
        <v>999.9</v>
      </c>
      <c r="BF30">
        <v>0</v>
      </c>
      <c r="BG30">
        <v>0</v>
      </c>
      <c r="BH30">
        <v>9999.3799999999992</v>
      </c>
      <c r="BI30">
        <v>0</v>
      </c>
      <c r="BJ30">
        <v>104.334</v>
      </c>
      <c r="BK30">
        <v>-9.1418499999999998</v>
      </c>
      <c r="BL30">
        <v>573.00599999999997</v>
      </c>
      <c r="BM30">
        <v>581.745</v>
      </c>
      <c r="BN30">
        <v>0.87985599999999997</v>
      </c>
      <c r="BO30">
        <v>575.04499999999996</v>
      </c>
      <c r="BP30">
        <v>11.5161</v>
      </c>
      <c r="BQ30">
        <v>1.25386</v>
      </c>
      <c r="BR30">
        <v>1.16486</v>
      </c>
      <c r="BS30">
        <v>10.2569</v>
      </c>
      <c r="BT30">
        <v>9.1599000000000004</v>
      </c>
      <c r="BU30">
        <v>1800.05</v>
      </c>
      <c r="BV30">
        <v>0.90000199999999997</v>
      </c>
      <c r="BW30">
        <v>9.9998400000000001E-2</v>
      </c>
      <c r="BX30">
        <v>0</v>
      </c>
      <c r="BY30">
        <v>2.5789</v>
      </c>
      <c r="BZ30">
        <v>0</v>
      </c>
      <c r="CA30">
        <v>5400.26</v>
      </c>
      <c r="CB30">
        <v>14600.8</v>
      </c>
      <c r="CC30">
        <v>40</v>
      </c>
      <c r="CD30">
        <v>39.811999999999998</v>
      </c>
      <c r="CE30">
        <v>39.875</v>
      </c>
      <c r="CF30">
        <v>38.375</v>
      </c>
      <c r="CG30">
        <v>38.686999999999998</v>
      </c>
      <c r="CH30">
        <v>1620.05</v>
      </c>
      <c r="CI30">
        <v>180</v>
      </c>
      <c r="CJ30">
        <v>0</v>
      </c>
      <c r="CK30">
        <v>1689809322.9000001</v>
      </c>
      <c r="CL30">
        <v>0</v>
      </c>
      <c r="CM30">
        <v>1689809282.5</v>
      </c>
      <c r="CN30" t="s">
        <v>391</v>
      </c>
      <c r="CO30">
        <v>1689809279.5</v>
      </c>
      <c r="CP30">
        <v>1689809282.5</v>
      </c>
      <c r="CQ30">
        <v>55</v>
      </c>
      <c r="CR30">
        <v>-7.5999999999999998E-2</v>
      </c>
      <c r="CS30">
        <v>-2E-3</v>
      </c>
      <c r="CT30">
        <v>-3.387</v>
      </c>
      <c r="CU30">
        <v>-0.47099999999999997</v>
      </c>
      <c r="CV30">
        <v>575</v>
      </c>
      <c r="CW30">
        <v>12</v>
      </c>
      <c r="CX30">
        <v>0.11</v>
      </c>
      <c r="CY30">
        <v>0.09</v>
      </c>
      <c r="CZ30">
        <v>11.59495825561444</v>
      </c>
      <c r="DA30">
        <v>-0.71123388753607431</v>
      </c>
      <c r="DB30">
        <v>0.14133572839130629</v>
      </c>
      <c r="DC30">
        <v>1</v>
      </c>
      <c r="DD30">
        <v>575.01960975609768</v>
      </c>
      <c r="DE30">
        <v>4.1811846699221181E-4</v>
      </c>
      <c r="DF30">
        <v>2.3054419235411891E-2</v>
      </c>
      <c r="DG30">
        <v>1</v>
      </c>
      <c r="DH30">
        <v>1799.9846341463419</v>
      </c>
      <c r="DI30">
        <v>0.2408969309608254</v>
      </c>
      <c r="DJ30">
        <v>0.1108085045819466</v>
      </c>
      <c r="DK30">
        <v>-1</v>
      </c>
      <c r="DL30">
        <v>2</v>
      </c>
      <c r="DM30">
        <v>2</v>
      </c>
      <c r="DN30" t="s">
        <v>355</v>
      </c>
      <c r="DO30">
        <v>2.6972499999999999</v>
      </c>
      <c r="DP30">
        <v>2.6581299999999999</v>
      </c>
      <c r="DQ30">
        <v>0.123379</v>
      </c>
      <c r="DR30">
        <v>0.12367499999999999</v>
      </c>
      <c r="DS30">
        <v>7.4390999999999999E-2</v>
      </c>
      <c r="DT30">
        <v>6.7910999999999999E-2</v>
      </c>
      <c r="DU30">
        <v>26585.8</v>
      </c>
      <c r="DV30">
        <v>29993.3</v>
      </c>
      <c r="DW30">
        <v>28531</v>
      </c>
      <c r="DX30">
        <v>32808</v>
      </c>
      <c r="DY30">
        <v>36717.599999999999</v>
      </c>
      <c r="DZ30">
        <v>41350.400000000001</v>
      </c>
      <c r="EA30">
        <v>41872.199999999997</v>
      </c>
      <c r="EB30">
        <v>47222.2</v>
      </c>
      <c r="EC30">
        <v>1.83718</v>
      </c>
      <c r="ED30">
        <v>2.2507299999999999</v>
      </c>
      <c r="EE30">
        <v>8.35061E-2</v>
      </c>
      <c r="EF30">
        <v>0</v>
      </c>
      <c r="EG30">
        <v>17.986499999999999</v>
      </c>
      <c r="EH30">
        <v>999.9</v>
      </c>
      <c r="EI30">
        <v>48.4</v>
      </c>
      <c r="EJ30">
        <v>23.2</v>
      </c>
      <c r="EK30">
        <v>13.657500000000001</v>
      </c>
      <c r="EL30">
        <v>63.334200000000003</v>
      </c>
      <c r="EM30">
        <v>3.5096099999999999</v>
      </c>
      <c r="EN30">
        <v>1</v>
      </c>
      <c r="EO30">
        <v>-0.48081800000000002</v>
      </c>
      <c r="EP30">
        <v>1.86212</v>
      </c>
      <c r="EQ30">
        <v>20.224900000000002</v>
      </c>
      <c r="ER30">
        <v>5.2274700000000003</v>
      </c>
      <c r="ES30">
        <v>12.0098</v>
      </c>
      <c r="ET30">
        <v>4.9898499999999997</v>
      </c>
      <c r="EU30">
        <v>3.3050000000000002</v>
      </c>
      <c r="EV30">
        <v>6830.5</v>
      </c>
      <c r="EW30">
        <v>9999</v>
      </c>
      <c r="EX30">
        <v>514.70000000000005</v>
      </c>
      <c r="EY30">
        <v>67.400000000000006</v>
      </c>
      <c r="EZ30">
        <v>1.85236</v>
      </c>
      <c r="FA30">
        <v>1.8614200000000001</v>
      </c>
      <c r="FB30">
        <v>1.8603499999999999</v>
      </c>
      <c r="FC30">
        <v>1.8563799999999999</v>
      </c>
      <c r="FD30">
        <v>1.86077</v>
      </c>
      <c r="FE30">
        <v>1.8570500000000001</v>
      </c>
      <c r="FF30">
        <v>1.8591299999999999</v>
      </c>
      <c r="FG30">
        <v>1.8620000000000001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-3.3610000000000002</v>
      </c>
      <c r="FV30">
        <v>-0.47149999999999997</v>
      </c>
      <c r="FW30">
        <v>-1.413143848389987</v>
      </c>
      <c r="FX30">
        <v>-4.0117494158234393E-3</v>
      </c>
      <c r="FY30">
        <v>1.087516141204025E-6</v>
      </c>
      <c r="FZ30">
        <v>-8.657206703991749E-11</v>
      </c>
      <c r="GA30">
        <v>-0.47146499999999852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0.4</v>
      </c>
      <c r="GK30">
        <v>1.32935</v>
      </c>
      <c r="GL30">
        <v>2.3803700000000001</v>
      </c>
      <c r="GM30">
        <v>1.5942400000000001</v>
      </c>
      <c r="GN30">
        <v>2.31934</v>
      </c>
      <c r="GO30">
        <v>1.40015</v>
      </c>
      <c r="GP30">
        <v>2.2619600000000002</v>
      </c>
      <c r="GQ30">
        <v>25.9222</v>
      </c>
      <c r="GR30">
        <v>15.927</v>
      </c>
      <c r="GS30">
        <v>18</v>
      </c>
      <c r="GT30">
        <v>411.72899999999998</v>
      </c>
      <c r="GU30">
        <v>636.92999999999995</v>
      </c>
      <c r="GV30">
        <v>16.281600000000001</v>
      </c>
      <c r="GW30">
        <v>20.816299999999998</v>
      </c>
      <c r="GX30">
        <v>30.0002</v>
      </c>
      <c r="GY30">
        <v>20.748100000000001</v>
      </c>
      <c r="GZ30">
        <v>20.686199999999999</v>
      </c>
      <c r="HA30">
        <v>26.654900000000001</v>
      </c>
      <c r="HB30">
        <v>10</v>
      </c>
      <c r="HC30">
        <v>-30</v>
      </c>
      <c r="HD30">
        <v>16.272099999999998</v>
      </c>
      <c r="HE30">
        <v>575</v>
      </c>
      <c r="HF30">
        <v>0</v>
      </c>
      <c r="HG30">
        <v>104.746</v>
      </c>
      <c r="HH30">
        <v>104.102</v>
      </c>
    </row>
    <row r="31" spans="1:216" x14ac:dyDescent="0.2">
      <c r="A31">
        <v>13</v>
      </c>
      <c r="B31">
        <v>1689809405</v>
      </c>
      <c r="C31">
        <v>980.40000009536743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1689809405</v>
      </c>
      <c r="M31">
        <f t="shared" si="0"/>
        <v>1.2034692589057451E-3</v>
      </c>
      <c r="N31">
        <f t="shared" si="1"/>
        <v>1.2034692589057452</v>
      </c>
      <c r="O31">
        <f t="shared" si="2"/>
        <v>12.276459572152696</v>
      </c>
      <c r="P31">
        <f t="shared" si="3"/>
        <v>665.399</v>
      </c>
      <c r="Q31">
        <f t="shared" si="4"/>
        <v>473.37137654066703</v>
      </c>
      <c r="R31">
        <f t="shared" si="5"/>
        <v>47.896785082312881</v>
      </c>
      <c r="S31">
        <f t="shared" si="6"/>
        <v>67.326573756721302</v>
      </c>
      <c r="T31">
        <f t="shared" si="7"/>
        <v>0.10945352591212766</v>
      </c>
      <c r="U31">
        <f t="shared" si="8"/>
        <v>3.8607595394955205</v>
      </c>
      <c r="V31">
        <f t="shared" si="9"/>
        <v>0.1077584271815199</v>
      </c>
      <c r="W31">
        <f t="shared" si="10"/>
        <v>6.7499128037989242E-2</v>
      </c>
      <c r="X31">
        <f t="shared" si="11"/>
        <v>297.69039000000004</v>
      </c>
      <c r="Y31">
        <f t="shared" si="12"/>
        <v>20.123335040242345</v>
      </c>
      <c r="Z31">
        <f t="shared" si="13"/>
        <v>20.123335040242345</v>
      </c>
      <c r="AA31">
        <f t="shared" si="14"/>
        <v>2.3645956332943392</v>
      </c>
      <c r="AB31">
        <f t="shared" si="15"/>
        <v>56.881294191561061</v>
      </c>
      <c r="AC31">
        <f t="shared" si="16"/>
        <v>1.25478142659044</v>
      </c>
      <c r="AD31">
        <f t="shared" si="17"/>
        <v>2.2059649739414686</v>
      </c>
      <c r="AE31">
        <f t="shared" si="18"/>
        <v>1.1098142067038992</v>
      </c>
      <c r="AF31">
        <f t="shared" si="19"/>
        <v>-53.072994317743358</v>
      </c>
      <c r="AG31">
        <f t="shared" si="20"/>
        <v>-232.62597476505545</v>
      </c>
      <c r="AH31">
        <f t="shared" si="21"/>
        <v>-12.06044146334132</v>
      </c>
      <c r="AI31">
        <f t="shared" si="22"/>
        <v>-6.9020546140080796E-2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55020.620210302019</v>
      </c>
      <c r="AO31">
        <f t="shared" si="26"/>
        <v>1799.92</v>
      </c>
      <c r="AP31">
        <f t="shared" si="27"/>
        <v>1517.3334000000002</v>
      </c>
      <c r="AQ31">
        <f t="shared" si="28"/>
        <v>0.84300046668740836</v>
      </c>
      <c r="AR31">
        <f t="shared" si="29"/>
        <v>0.1653909007066981</v>
      </c>
      <c r="AS31">
        <v>1689809405</v>
      </c>
      <c r="AT31">
        <v>665.399</v>
      </c>
      <c r="AU31">
        <v>675.04399999999998</v>
      </c>
      <c r="AV31">
        <v>12.401199999999999</v>
      </c>
      <c r="AW31">
        <v>11.5246</v>
      </c>
      <c r="AX31">
        <v>669.21</v>
      </c>
      <c r="AY31">
        <v>12.8733</v>
      </c>
      <c r="AZ31">
        <v>399.97800000000001</v>
      </c>
      <c r="BA31">
        <v>101.14700000000001</v>
      </c>
      <c r="BB31">
        <v>3.5258699999999997E-2</v>
      </c>
      <c r="BC31">
        <v>19.005700000000001</v>
      </c>
      <c r="BD31">
        <v>19.365200000000002</v>
      </c>
      <c r="BE31">
        <v>999.9</v>
      </c>
      <c r="BF31">
        <v>0</v>
      </c>
      <c r="BG31">
        <v>0</v>
      </c>
      <c r="BH31">
        <v>10013.799999999999</v>
      </c>
      <c r="BI31">
        <v>0</v>
      </c>
      <c r="BJ31">
        <v>110.006</v>
      </c>
      <c r="BK31">
        <v>-9.6450800000000001</v>
      </c>
      <c r="BL31">
        <v>673.75400000000002</v>
      </c>
      <c r="BM31">
        <v>682.91399999999999</v>
      </c>
      <c r="BN31">
        <v>0.87656100000000003</v>
      </c>
      <c r="BO31">
        <v>675.04399999999998</v>
      </c>
      <c r="BP31">
        <v>11.5246</v>
      </c>
      <c r="BQ31">
        <v>1.25434</v>
      </c>
      <c r="BR31">
        <v>1.16568</v>
      </c>
      <c r="BS31">
        <v>10.262700000000001</v>
      </c>
      <c r="BT31">
        <v>9.1703399999999995</v>
      </c>
      <c r="BU31">
        <v>1799.92</v>
      </c>
      <c r="BV31">
        <v>0.89998599999999995</v>
      </c>
      <c r="BW31">
        <v>0.10001400000000001</v>
      </c>
      <c r="BX31">
        <v>0</v>
      </c>
      <c r="BY31">
        <v>3.1152000000000002</v>
      </c>
      <c r="BZ31">
        <v>0</v>
      </c>
      <c r="CA31">
        <v>5472.77</v>
      </c>
      <c r="CB31">
        <v>14599.6</v>
      </c>
      <c r="CC31">
        <v>41.061999999999998</v>
      </c>
      <c r="CD31">
        <v>40.561999999999998</v>
      </c>
      <c r="CE31">
        <v>40.811999999999998</v>
      </c>
      <c r="CF31">
        <v>39.5</v>
      </c>
      <c r="CG31">
        <v>39.686999999999998</v>
      </c>
      <c r="CH31">
        <v>1619.9</v>
      </c>
      <c r="CI31">
        <v>180.02</v>
      </c>
      <c r="CJ31">
        <v>0</v>
      </c>
      <c r="CK31">
        <v>1689809418.9000001</v>
      </c>
      <c r="CL31">
        <v>0</v>
      </c>
      <c r="CM31">
        <v>1689809378</v>
      </c>
      <c r="CN31" t="s">
        <v>394</v>
      </c>
      <c r="CO31">
        <v>1689809378</v>
      </c>
      <c r="CP31">
        <v>1689809364.5</v>
      </c>
      <c r="CQ31">
        <v>56</v>
      </c>
      <c r="CR31">
        <v>-0.17499999999999999</v>
      </c>
      <c r="CS31">
        <v>-1E-3</v>
      </c>
      <c r="CT31">
        <v>-3.8370000000000002</v>
      </c>
      <c r="CU31">
        <v>-0.47199999999999998</v>
      </c>
      <c r="CV31">
        <v>675</v>
      </c>
      <c r="CW31">
        <v>12</v>
      </c>
      <c r="CX31">
        <v>0.13</v>
      </c>
      <c r="CY31">
        <v>0.11</v>
      </c>
      <c r="CZ31">
        <v>12.014579590059631</v>
      </c>
      <c r="DA31">
        <v>-0.46673037419084001</v>
      </c>
      <c r="DB31">
        <v>9.4466267227320794E-2</v>
      </c>
      <c r="DC31">
        <v>1</v>
      </c>
      <c r="DD31">
        <v>675.02975609756095</v>
      </c>
      <c r="DE31">
        <v>-0.2103972125433177</v>
      </c>
      <c r="DF31">
        <v>4.106792736359105E-2</v>
      </c>
      <c r="DG31">
        <v>1</v>
      </c>
      <c r="DH31">
        <v>1799.9884999999999</v>
      </c>
      <c r="DI31">
        <v>-0.33867264702938732</v>
      </c>
      <c r="DJ31">
        <v>9.009855714714507E-2</v>
      </c>
      <c r="DK31">
        <v>-1</v>
      </c>
      <c r="DL31">
        <v>2</v>
      </c>
      <c r="DM31">
        <v>2</v>
      </c>
      <c r="DN31" t="s">
        <v>355</v>
      </c>
      <c r="DO31">
        <v>2.6968399999999999</v>
      </c>
      <c r="DP31">
        <v>2.6570200000000002</v>
      </c>
      <c r="DQ31">
        <v>0.13800200000000001</v>
      </c>
      <c r="DR31">
        <v>0.138157</v>
      </c>
      <c r="DS31">
        <v>7.4407000000000001E-2</v>
      </c>
      <c r="DT31">
        <v>6.794E-2</v>
      </c>
      <c r="DU31">
        <v>26140.1</v>
      </c>
      <c r="DV31">
        <v>29497.200000000001</v>
      </c>
      <c r="DW31">
        <v>28528.400000000001</v>
      </c>
      <c r="DX31">
        <v>32807.199999999997</v>
      </c>
      <c r="DY31">
        <v>36713.9</v>
      </c>
      <c r="DZ31">
        <v>41348.199999999997</v>
      </c>
      <c r="EA31">
        <v>41868.6</v>
      </c>
      <c r="EB31">
        <v>47221.2</v>
      </c>
      <c r="EC31">
        <v>1.83622</v>
      </c>
      <c r="ED31">
        <v>2.2505000000000002</v>
      </c>
      <c r="EE31">
        <v>8.2239499999999993E-2</v>
      </c>
      <c r="EF31">
        <v>0</v>
      </c>
      <c r="EG31">
        <v>18.0017</v>
      </c>
      <c r="EH31">
        <v>999.9</v>
      </c>
      <c r="EI31">
        <v>48.5</v>
      </c>
      <c r="EJ31">
        <v>23.2</v>
      </c>
      <c r="EK31">
        <v>13.6854</v>
      </c>
      <c r="EL31">
        <v>63.4542</v>
      </c>
      <c r="EM31">
        <v>3.4334899999999999</v>
      </c>
      <c r="EN31">
        <v>1</v>
      </c>
      <c r="EO31">
        <v>-0.47778999999999999</v>
      </c>
      <c r="EP31">
        <v>1.9874000000000001</v>
      </c>
      <c r="EQ31">
        <v>20.223299999999998</v>
      </c>
      <c r="ER31">
        <v>5.2276199999999999</v>
      </c>
      <c r="ES31">
        <v>12.0099</v>
      </c>
      <c r="ET31">
        <v>4.9896500000000001</v>
      </c>
      <c r="EU31">
        <v>3.3050000000000002</v>
      </c>
      <c r="EV31">
        <v>6832.4</v>
      </c>
      <c r="EW31">
        <v>9999</v>
      </c>
      <c r="EX31">
        <v>514.70000000000005</v>
      </c>
      <c r="EY31">
        <v>67.400000000000006</v>
      </c>
      <c r="EZ31">
        <v>1.8523400000000001</v>
      </c>
      <c r="FA31">
        <v>1.8613900000000001</v>
      </c>
      <c r="FB31">
        <v>1.8603499999999999</v>
      </c>
      <c r="FC31">
        <v>1.8563499999999999</v>
      </c>
      <c r="FD31">
        <v>1.8607</v>
      </c>
      <c r="FE31">
        <v>1.8569899999999999</v>
      </c>
      <c r="FF31">
        <v>1.8591299999999999</v>
      </c>
      <c r="FG31">
        <v>1.8619300000000001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-3.8109999999999999</v>
      </c>
      <c r="FV31">
        <v>-0.47210000000000002</v>
      </c>
      <c r="FW31">
        <v>-1.5878251757087429</v>
      </c>
      <c r="FX31">
        <v>-4.0117494158234393E-3</v>
      </c>
      <c r="FY31">
        <v>1.087516141204025E-6</v>
      </c>
      <c r="FZ31">
        <v>-8.657206703991749E-11</v>
      </c>
      <c r="GA31">
        <v>-0.47214999999999918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0.7</v>
      </c>
      <c r="GK31">
        <v>1.5136700000000001</v>
      </c>
      <c r="GL31">
        <v>2.3706100000000001</v>
      </c>
      <c r="GM31">
        <v>1.5942400000000001</v>
      </c>
      <c r="GN31">
        <v>2.32056</v>
      </c>
      <c r="GO31">
        <v>1.40015</v>
      </c>
      <c r="GP31">
        <v>2.2424300000000001</v>
      </c>
      <c r="GQ31">
        <v>25.9633</v>
      </c>
      <c r="GR31">
        <v>15.918200000000001</v>
      </c>
      <c r="GS31">
        <v>18</v>
      </c>
      <c r="GT31">
        <v>411.52600000000001</v>
      </c>
      <c r="GU31">
        <v>637.24099999999999</v>
      </c>
      <c r="GV31">
        <v>16.0778</v>
      </c>
      <c r="GW31">
        <v>20.854600000000001</v>
      </c>
      <c r="GX31">
        <v>30.0002</v>
      </c>
      <c r="GY31">
        <v>20.785399999999999</v>
      </c>
      <c r="GZ31">
        <v>20.723099999999999</v>
      </c>
      <c r="HA31">
        <v>30.3459</v>
      </c>
      <c r="HB31">
        <v>10</v>
      </c>
      <c r="HC31">
        <v>-30</v>
      </c>
      <c r="HD31">
        <v>16.0762</v>
      </c>
      <c r="HE31">
        <v>675</v>
      </c>
      <c r="HF31">
        <v>0</v>
      </c>
      <c r="HG31">
        <v>104.73699999999999</v>
      </c>
      <c r="HH31">
        <v>104.1</v>
      </c>
    </row>
    <row r="32" spans="1:216" x14ac:dyDescent="0.2">
      <c r="A32">
        <v>14</v>
      </c>
      <c r="B32">
        <v>1689809497</v>
      </c>
      <c r="C32">
        <v>1072.400000095367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1689809497</v>
      </c>
      <c r="M32">
        <f t="shared" si="0"/>
        <v>1.1832728160322602E-3</v>
      </c>
      <c r="N32">
        <f t="shared" si="1"/>
        <v>1.1832728160322601</v>
      </c>
      <c r="O32">
        <f t="shared" si="2"/>
        <v>12.386694088609055</v>
      </c>
      <c r="P32">
        <f t="shared" si="3"/>
        <v>790.154</v>
      </c>
      <c r="Q32">
        <f t="shared" si="4"/>
        <v>590.93207966930697</v>
      </c>
      <c r="R32">
        <f t="shared" si="5"/>
        <v>59.792139561692068</v>
      </c>
      <c r="S32">
        <f t="shared" si="6"/>
        <v>79.949963572240208</v>
      </c>
      <c r="T32">
        <f t="shared" si="7"/>
        <v>0.1074461525921175</v>
      </c>
      <c r="U32">
        <f t="shared" si="8"/>
        <v>3.8584391128588886</v>
      </c>
      <c r="V32">
        <f t="shared" si="9"/>
        <v>0.10581119284038473</v>
      </c>
      <c r="W32">
        <f t="shared" si="10"/>
        <v>6.6276817701728802E-2</v>
      </c>
      <c r="X32">
        <f t="shared" si="11"/>
        <v>297.680094</v>
      </c>
      <c r="Y32">
        <f t="shared" si="12"/>
        <v>20.135294697681392</v>
      </c>
      <c r="Z32">
        <f t="shared" si="13"/>
        <v>20.135294697681392</v>
      </c>
      <c r="AA32">
        <f t="shared" si="14"/>
        <v>2.3663457841636841</v>
      </c>
      <c r="AB32">
        <f t="shared" si="15"/>
        <v>56.868968239844811</v>
      </c>
      <c r="AC32">
        <f t="shared" si="16"/>
        <v>1.2550810894413298</v>
      </c>
      <c r="AD32">
        <f t="shared" si="17"/>
        <v>2.206970037064901</v>
      </c>
      <c r="AE32">
        <f t="shared" si="18"/>
        <v>1.1112646947223543</v>
      </c>
      <c r="AF32">
        <f t="shared" si="19"/>
        <v>-52.182331187022676</v>
      </c>
      <c r="AG32">
        <f t="shared" si="20"/>
        <v>-233.45544400847643</v>
      </c>
      <c r="AH32">
        <f t="shared" si="21"/>
        <v>-12.11192028830526</v>
      </c>
      <c r="AI32">
        <f t="shared" si="22"/>
        <v>-6.9601483804376585E-2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54973.424341711587</v>
      </c>
      <c r="AO32">
        <f t="shared" si="26"/>
        <v>1799.87</v>
      </c>
      <c r="AP32">
        <f t="shared" si="27"/>
        <v>1517.2901999999997</v>
      </c>
      <c r="AQ32">
        <f t="shared" si="28"/>
        <v>0.84299988332490672</v>
      </c>
      <c r="AR32">
        <f t="shared" si="29"/>
        <v>0.16538977481707012</v>
      </c>
      <c r="AS32">
        <v>1689809497</v>
      </c>
      <c r="AT32">
        <v>790.154</v>
      </c>
      <c r="AU32">
        <v>799.976</v>
      </c>
      <c r="AV32">
        <v>12.4041</v>
      </c>
      <c r="AW32">
        <v>11.5425</v>
      </c>
      <c r="AX32">
        <v>794.23099999999999</v>
      </c>
      <c r="AY32">
        <v>12.8743</v>
      </c>
      <c r="AZ32">
        <v>400.11099999999999</v>
      </c>
      <c r="BA32">
        <v>101.148</v>
      </c>
      <c r="BB32">
        <v>3.4761300000000002E-2</v>
      </c>
      <c r="BC32">
        <v>19.013000000000002</v>
      </c>
      <c r="BD32">
        <v>19.3626</v>
      </c>
      <c r="BE32">
        <v>999.9</v>
      </c>
      <c r="BF32">
        <v>0</v>
      </c>
      <c r="BG32">
        <v>0</v>
      </c>
      <c r="BH32">
        <v>10005</v>
      </c>
      <c r="BI32">
        <v>0</v>
      </c>
      <c r="BJ32">
        <v>115</v>
      </c>
      <c r="BK32">
        <v>-9.8211700000000004</v>
      </c>
      <c r="BL32">
        <v>800.07899999999995</v>
      </c>
      <c r="BM32">
        <v>809.31700000000001</v>
      </c>
      <c r="BN32">
        <v>0.86158299999999999</v>
      </c>
      <c r="BO32">
        <v>799.976</v>
      </c>
      <c r="BP32">
        <v>11.5425</v>
      </c>
      <c r="BQ32">
        <v>1.2546600000000001</v>
      </c>
      <c r="BR32">
        <v>1.16751</v>
      </c>
      <c r="BS32">
        <v>10.266400000000001</v>
      </c>
      <c r="BT32">
        <v>9.1936</v>
      </c>
      <c r="BU32">
        <v>1799.87</v>
      </c>
      <c r="BV32">
        <v>0.900003</v>
      </c>
      <c r="BW32">
        <v>9.9997100000000005E-2</v>
      </c>
      <c r="BX32">
        <v>0</v>
      </c>
      <c r="BY32">
        <v>2.3521000000000001</v>
      </c>
      <c r="BZ32">
        <v>0</v>
      </c>
      <c r="CA32">
        <v>5512.87</v>
      </c>
      <c r="CB32">
        <v>14599.3</v>
      </c>
      <c r="CC32">
        <v>42.061999999999998</v>
      </c>
      <c r="CD32">
        <v>41.186999999999998</v>
      </c>
      <c r="CE32">
        <v>41.686999999999998</v>
      </c>
      <c r="CF32">
        <v>40.375</v>
      </c>
      <c r="CG32">
        <v>40.561999999999998</v>
      </c>
      <c r="CH32">
        <v>1619.89</v>
      </c>
      <c r="CI32">
        <v>179.98</v>
      </c>
      <c r="CJ32">
        <v>0</v>
      </c>
      <c r="CK32">
        <v>1689809510.7</v>
      </c>
      <c r="CL32">
        <v>0</v>
      </c>
      <c r="CM32">
        <v>1689809469.5</v>
      </c>
      <c r="CN32" t="s">
        <v>397</v>
      </c>
      <c r="CO32">
        <v>1689809469.5</v>
      </c>
      <c r="CP32">
        <v>1689809464.5</v>
      </c>
      <c r="CQ32">
        <v>57</v>
      </c>
      <c r="CR32">
        <v>5.5E-2</v>
      </c>
      <c r="CS32">
        <v>2E-3</v>
      </c>
      <c r="CT32">
        <v>-4.0999999999999996</v>
      </c>
      <c r="CU32">
        <v>-0.47</v>
      </c>
      <c r="CV32">
        <v>800</v>
      </c>
      <c r="CW32">
        <v>12</v>
      </c>
      <c r="CX32">
        <v>0.3</v>
      </c>
      <c r="CY32">
        <v>7.0000000000000007E-2</v>
      </c>
      <c r="CZ32">
        <v>12.39595579813466</v>
      </c>
      <c r="DA32">
        <v>-4.1723364662916283E-2</v>
      </c>
      <c r="DB32">
        <v>7.0744460946440615E-2</v>
      </c>
      <c r="DC32">
        <v>1</v>
      </c>
      <c r="DD32">
        <v>800.03048780487802</v>
      </c>
      <c r="DE32">
        <v>0.13856445993107261</v>
      </c>
      <c r="DF32">
        <v>4.620058174653955E-2</v>
      </c>
      <c r="DG32">
        <v>1</v>
      </c>
      <c r="DH32">
        <v>1799.96075</v>
      </c>
      <c r="DI32">
        <v>-0.10773198986413079</v>
      </c>
      <c r="DJ32">
        <v>7.8688865158913907E-2</v>
      </c>
      <c r="DK32">
        <v>-1</v>
      </c>
      <c r="DL32">
        <v>2</v>
      </c>
      <c r="DM32">
        <v>2</v>
      </c>
      <c r="DN32" t="s">
        <v>355</v>
      </c>
      <c r="DO32">
        <v>2.6971500000000002</v>
      </c>
      <c r="DP32">
        <v>2.65645</v>
      </c>
      <c r="DQ32">
        <v>0.15480099999999999</v>
      </c>
      <c r="DR32">
        <v>0.15478700000000001</v>
      </c>
      <c r="DS32">
        <v>7.44036E-2</v>
      </c>
      <c r="DT32">
        <v>6.8012500000000004E-2</v>
      </c>
      <c r="DU32">
        <v>25630.1</v>
      </c>
      <c r="DV32">
        <v>28926.7</v>
      </c>
      <c r="DW32">
        <v>28527.4</v>
      </c>
      <c r="DX32">
        <v>32805.199999999997</v>
      </c>
      <c r="DY32">
        <v>36712.199999999997</v>
      </c>
      <c r="DZ32">
        <v>41342.6</v>
      </c>
      <c r="EA32">
        <v>41866.5</v>
      </c>
      <c r="EB32">
        <v>47218.5</v>
      </c>
      <c r="EC32">
        <v>1.8363</v>
      </c>
      <c r="ED32">
        <v>2.2498800000000001</v>
      </c>
      <c r="EE32">
        <v>8.0741900000000005E-2</v>
      </c>
      <c r="EF32">
        <v>0</v>
      </c>
      <c r="EG32">
        <v>18.023900000000001</v>
      </c>
      <c r="EH32">
        <v>999.9</v>
      </c>
      <c r="EI32">
        <v>48.5</v>
      </c>
      <c r="EJ32">
        <v>23.2</v>
      </c>
      <c r="EK32">
        <v>13.6844</v>
      </c>
      <c r="EL32">
        <v>63.254199999999997</v>
      </c>
      <c r="EM32">
        <v>3.4815700000000001</v>
      </c>
      <c r="EN32">
        <v>1</v>
      </c>
      <c r="EO32">
        <v>-0.47348600000000002</v>
      </c>
      <c r="EP32">
        <v>2.2837900000000002</v>
      </c>
      <c r="EQ32">
        <v>20.2195</v>
      </c>
      <c r="ER32">
        <v>5.2279200000000001</v>
      </c>
      <c r="ES32">
        <v>12.0099</v>
      </c>
      <c r="ET32">
        <v>4.9899500000000003</v>
      </c>
      <c r="EU32">
        <v>3.3050000000000002</v>
      </c>
      <c r="EV32">
        <v>6834.3</v>
      </c>
      <c r="EW32">
        <v>9999</v>
      </c>
      <c r="EX32">
        <v>514.70000000000005</v>
      </c>
      <c r="EY32">
        <v>67.400000000000006</v>
      </c>
      <c r="EZ32">
        <v>1.8524</v>
      </c>
      <c r="FA32">
        <v>1.8614200000000001</v>
      </c>
      <c r="FB32">
        <v>1.8603499999999999</v>
      </c>
      <c r="FC32">
        <v>1.8563799999999999</v>
      </c>
      <c r="FD32">
        <v>1.86076</v>
      </c>
      <c r="FE32">
        <v>1.8570500000000001</v>
      </c>
      <c r="FF32">
        <v>1.8591299999999999</v>
      </c>
      <c r="FG32">
        <v>1.86202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-4.077</v>
      </c>
      <c r="FV32">
        <v>-0.47020000000000001</v>
      </c>
      <c r="FW32">
        <v>-1.5324594342762159</v>
      </c>
      <c r="FX32">
        <v>-4.0117494158234393E-3</v>
      </c>
      <c r="FY32">
        <v>1.087516141204025E-6</v>
      </c>
      <c r="FZ32">
        <v>-8.657206703991749E-11</v>
      </c>
      <c r="GA32">
        <v>-0.47016000000000169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1.73828</v>
      </c>
      <c r="GL32">
        <v>2.36694</v>
      </c>
      <c r="GM32">
        <v>1.5942400000000001</v>
      </c>
      <c r="GN32">
        <v>2.32056</v>
      </c>
      <c r="GO32">
        <v>1.40015</v>
      </c>
      <c r="GP32">
        <v>2.2375500000000001</v>
      </c>
      <c r="GQ32">
        <v>25.983899999999998</v>
      </c>
      <c r="GR32">
        <v>15.9095</v>
      </c>
      <c r="GS32">
        <v>18</v>
      </c>
      <c r="GT32">
        <v>411.93400000000003</v>
      </c>
      <c r="GU32">
        <v>637.322</v>
      </c>
      <c r="GV32">
        <v>15.8423</v>
      </c>
      <c r="GW32">
        <v>20.903199999999998</v>
      </c>
      <c r="GX32">
        <v>30.000299999999999</v>
      </c>
      <c r="GY32">
        <v>20.830400000000001</v>
      </c>
      <c r="GZ32">
        <v>20.767800000000001</v>
      </c>
      <c r="HA32">
        <v>34.845700000000001</v>
      </c>
      <c r="HB32">
        <v>10</v>
      </c>
      <c r="HC32">
        <v>-30</v>
      </c>
      <c r="HD32">
        <v>15.831200000000001</v>
      </c>
      <c r="HE32">
        <v>800</v>
      </c>
      <c r="HF32">
        <v>0</v>
      </c>
      <c r="HG32">
        <v>104.733</v>
      </c>
      <c r="HH32">
        <v>104.09399999999999</v>
      </c>
    </row>
    <row r="33" spans="1:216" x14ac:dyDescent="0.2">
      <c r="A33">
        <v>15</v>
      </c>
      <c r="B33">
        <v>1689809590</v>
      </c>
      <c r="C33">
        <v>1165.400000095367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1689809590</v>
      </c>
      <c r="M33">
        <f t="shared" si="0"/>
        <v>1.2087369466502777E-3</v>
      </c>
      <c r="N33">
        <f t="shared" si="1"/>
        <v>1.2087369466502778</v>
      </c>
      <c r="O33">
        <f t="shared" si="2"/>
        <v>12.530506284242287</v>
      </c>
      <c r="P33">
        <f t="shared" si="3"/>
        <v>989.90800000000002</v>
      </c>
      <c r="Q33">
        <f t="shared" si="4"/>
        <v>790.76146275861754</v>
      </c>
      <c r="R33">
        <f t="shared" si="5"/>
        <v>80.014783611506658</v>
      </c>
      <c r="S33">
        <f t="shared" si="6"/>
        <v>100.1658251515952</v>
      </c>
      <c r="T33">
        <f t="shared" si="7"/>
        <v>0.11081301732876295</v>
      </c>
      <c r="U33">
        <f t="shared" si="8"/>
        <v>3.855516637922773</v>
      </c>
      <c r="V33">
        <f t="shared" si="9"/>
        <v>0.10907358646220977</v>
      </c>
      <c r="W33">
        <f t="shared" si="10"/>
        <v>6.8324998051329161E-2</v>
      </c>
      <c r="X33">
        <f t="shared" si="11"/>
        <v>297.67530599999998</v>
      </c>
      <c r="Y33">
        <f t="shared" si="12"/>
        <v>20.097263372762345</v>
      </c>
      <c r="Z33">
        <f t="shared" si="13"/>
        <v>20.097263372762345</v>
      </c>
      <c r="AA33">
        <f t="shared" si="14"/>
        <v>2.3607842914295549</v>
      </c>
      <c r="AB33">
        <f t="shared" si="15"/>
        <v>57.189565410513801</v>
      </c>
      <c r="AC33">
        <f t="shared" si="16"/>
        <v>1.25950499986812</v>
      </c>
      <c r="AD33">
        <f t="shared" si="17"/>
        <v>2.2023335740134353</v>
      </c>
      <c r="AE33">
        <f t="shared" si="18"/>
        <v>1.1012792915614349</v>
      </c>
      <c r="AF33">
        <f t="shared" si="19"/>
        <v>-53.305299347277249</v>
      </c>
      <c r="AG33">
        <f t="shared" si="20"/>
        <v>-232.37831602895227</v>
      </c>
      <c r="AH33">
        <f t="shared" si="21"/>
        <v>-12.060739309498514</v>
      </c>
      <c r="AI33">
        <f t="shared" si="22"/>
        <v>-6.9048685728034798E-2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54922.101421861888</v>
      </c>
      <c r="AO33">
        <f t="shared" si="26"/>
        <v>1799.84</v>
      </c>
      <c r="AP33">
        <f t="shared" si="27"/>
        <v>1517.2650000000001</v>
      </c>
      <c r="AQ33">
        <f t="shared" si="28"/>
        <v>0.84299993332740697</v>
      </c>
      <c r="AR33">
        <f t="shared" si="29"/>
        <v>0.16538987132189528</v>
      </c>
      <c r="AS33">
        <v>1689809590</v>
      </c>
      <c r="AT33">
        <v>989.90800000000002</v>
      </c>
      <c r="AU33">
        <v>1000.03</v>
      </c>
      <c r="AV33">
        <v>12.4473</v>
      </c>
      <c r="AW33">
        <v>11.5671</v>
      </c>
      <c r="AX33">
        <v>994.23400000000004</v>
      </c>
      <c r="AY33">
        <v>12.915699999999999</v>
      </c>
      <c r="AZ33">
        <v>400.06700000000001</v>
      </c>
      <c r="BA33">
        <v>101.151</v>
      </c>
      <c r="BB33">
        <v>3.6004399999999999E-2</v>
      </c>
      <c r="BC33">
        <v>18.979299999999999</v>
      </c>
      <c r="BD33">
        <v>19.358599999999999</v>
      </c>
      <c r="BE33">
        <v>999.9</v>
      </c>
      <c r="BF33">
        <v>0</v>
      </c>
      <c r="BG33">
        <v>0</v>
      </c>
      <c r="BH33">
        <v>9993.75</v>
      </c>
      <c r="BI33">
        <v>0</v>
      </c>
      <c r="BJ33">
        <v>119.11199999999999</v>
      </c>
      <c r="BK33">
        <v>-10.1191</v>
      </c>
      <c r="BL33">
        <v>1002.39</v>
      </c>
      <c r="BM33">
        <v>1011.73</v>
      </c>
      <c r="BN33">
        <v>0.88020699999999996</v>
      </c>
      <c r="BO33">
        <v>1000.03</v>
      </c>
      <c r="BP33">
        <v>11.5671</v>
      </c>
      <c r="BQ33">
        <v>1.2590600000000001</v>
      </c>
      <c r="BR33">
        <v>1.1700299999999999</v>
      </c>
      <c r="BS33">
        <v>10.318899999999999</v>
      </c>
      <c r="BT33">
        <v>9.2255900000000004</v>
      </c>
      <c r="BU33">
        <v>1799.84</v>
      </c>
      <c r="BV33">
        <v>0.9</v>
      </c>
      <c r="BW33">
        <v>0.1</v>
      </c>
      <c r="BX33">
        <v>0</v>
      </c>
      <c r="BY33">
        <v>2.5009000000000001</v>
      </c>
      <c r="BZ33">
        <v>0</v>
      </c>
      <c r="CA33">
        <v>5499.84</v>
      </c>
      <c r="CB33">
        <v>14599.1</v>
      </c>
      <c r="CC33">
        <v>38.936999999999998</v>
      </c>
      <c r="CD33">
        <v>38.686999999999998</v>
      </c>
      <c r="CE33">
        <v>39</v>
      </c>
      <c r="CF33">
        <v>36.811999999999998</v>
      </c>
      <c r="CG33">
        <v>37.686999999999998</v>
      </c>
      <c r="CH33">
        <v>1619.86</v>
      </c>
      <c r="CI33">
        <v>179.98</v>
      </c>
      <c r="CJ33">
        <v>0</v>
      </c>
      <c r="CK33">
        <v>1689809603.7</v>
      </c>
      <c r="CL33">
        <v>0</v>
      </c>
      <c r="CM33">
        <v>1689809563</v>
      </c>
      <c r="CN33" t="s">
        <v>400</v>
      </c>
      <c r="CO33">
        <v>1689809563</v>
      </c>
      <c r="CP33">
        <v>1689809550</v>
      </c>
      <c r="CQ33">
        <v>58</v>
      </c>
      <c r="CR33">
        <v>0.20499999999999999</v>
      </c>
      <c r="CS33">
        <v>2E-3</v>
      </c>
      <c r="CT33">
        <v>-4.3470000000000004</v>
      </c>
      <c r="CU33">
        <v>-0.46800000000000003</v>
      </c>
      <c r="CV33">
        <v>1000</v>
      </c>
      <c r="CW33">
        <v>12</v>
      </c>
      <c r="CX33">
        <v>0.1</v>
      </c>
      <c r="CY33">
        <v>0.1</v>
      </c>
      <c r="CZ33">
        <v>12.43640733185042</v>
      </c>
      <c r="DA33">
        <v>-1.0333383162121299</v>
      </c>
      <c r="DB33">
        <v>0.1357109018686046</v>
      </c>
      <c r="DC33">
        <v>1</v>
      </c>
      <c r="DD33">
        <v>999.99992682926836</v>
      </c>
      <c r="DE33">
        <v>-0.40837630662067093</v>
      </c>
      <c r="DF33">
        <v>8.6711292831908357E-2</v>
      </c>
      <c r="DG33">
        <v>1</v>
      </c>
      <c r="DH33">
        <v>1800.0675000000001</v>
      </c>
      <c r="DI33">
        <v>-4.7178574970851192E-2</v>
      </c>
      <c r="DJ33">
        <v>0.1014827571560908</v>
      </c>
      <c r="DK33">
        <v>-1</v>
      </c>
      <c r="DL33">
        <v>2</v>
      </c>
      <c r="DM33">
        <v>2</v>
      </c>
      <c r="DN33" t="s">
        <v>355</v>
      </c>
      <c r="DO33">
        <v>2.69692</v>
      </c>
      <c r="DP33">
        <v>2.6576</v>
      </c>
      <c r="DQ33">
        <v>0.17902899999999999</v>
      </c>
      <c r="DR33">
        <v>0.178812</v>
      </c>
      <c r="DS33">
        <v>7.4573700000000007E-2</v>
      </c>
      <c r="DT33">
        <v>6.8113099999999996E-2</v>
      </c>
      <c r="DU33">
        <v>24893.4</v>
      </c>
      <c r="DV33">
        <v>28102.799999999999</v>
      </c>
      <c r="DW33">
        <v>28524.1</v>
      </c>
      <c r="DX33">
        <v>32801.9</v>
      </c>
      <c r="DY33">
        <v>36701</v>
      </c>
      <c r="DZ33">
        <v>41334.199999999997</v>
      </c>
      <c r="EA33">
        <v>41861.5</v>
      </c>
      <c r="EB33">
        <v>47213.9</v>
      </c>
      <c r="EC33">
        <v>1.8352200000000001</v>
      </c>
      <c r="ED33">
        <v>2.2496</v>
      </c>
      <c r="EE33">
        <v>7.8573799999999999E-2</v>
      </c>
      <c r="EF33">
        <v>0</v>
      </c>
      <c r="EG33">
        <v>18.055900000000001</v>
      </c>
      <c r="EH33">
        <v>999.9</v>
      </c>
      <c r="EI33">
        <v>48.6</v>
      </c>
      <c r="EJ33">
        <v>23.2</v>
      </c>
      <c r="EK33">
        <v>13.7117</v>
      </c>
      <c r="EL33">
        <v>63.434199999999997</v>
      </c>
      <c r="EM33">
        <v>3.4134600000000002</v>
      </c>
      <c r="EN33">
        <v>1</v>
      </c>
      <c r="EO33">
        <v>-0.46970800000000001</v>
      </c>
      <c r="EP33">
        <v>1.9483900000000001</v>
      </c>
      <c r="EQ33">
        <v>20.222300000000001</v>
      </c>
      <c r="ER33">
        <v>5.2274700000000003</v>
      </c>
      <c r="ES33">
        <v>12.0099</v>
      </c>
      <c r="ET33">
        <v>4.9897999999999998</v>
      </c>
      <c r="EU33">
        <v>3.3050000000000002</v>
      </c>
      <c r="EV33">
        <v>6836.2</v>
      </c>
      <c r="EW33">
        <v>9999</v>
      </c>
      <c r="EX33">
        <v>514.70000000000005</v>
      </c>
      <c r="EY33">
        <v>67.400000000000006</v>
      </c>
      <c r="EZ33">
        <v>1.8524099999999999</v>
      </c>
      <c r="FA33">
        <v>1.8614200000000001</v>
      </c>
      <c r="FB33">
        <v>1.8603499999999999</v>
      </c>
      <c r="FC33">
        <v>1.8563799999999999</v>
      </c>
      <c r="FD33">
        <v>1.8607100000000001</v>
      </c>
      <c r="FE33">
        <v>1.8570199999999999</v>
      </c>
      <c r="FF33">
        <v>1.8591299999999999</v>
      </c>
      <c r="FG33">
        <v>1.8620300000000001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-4.3259999999999996</v>
      </c>
      <c r="FV33">
        <v>-0.46839999999999998</v>
      </c>
      <c r="FW33">
        <v>-1.327420562978594</v>
      </c>
      <c r="FX33">
        <v>-4.0117494158234393E-3</v>
      </c>
      <c r="FY33">
        <v>1.087516141204025E-6</v>
      </c>
      <c r="FZ33">
        <v>-8.657206703991749E-11</v>
      </c>
      <c r="GA33">
        <v>-0.46830499999999908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0.7</v>
      </c>
      <c r="GK33">
        <v>2.0874000000000001</v>
      </c>
      <c r="GL33">
        <v>2.36694</v>
      </c>
      <c r="GM33">
        <v>1.5942400000000001</v>
      </c>
      <c r="GN33">
        <v>2.32178</v>
      </c>
      <c r="GO33">
        <v>1.40015</v>
      </c>
      <c r="GP33">
        <v>2.3059099999999999</v>
      </c>
      <c r="GQ33">
        <v>26.024999999999999</v>
      </c>
      <c r="GR33">
        <v>15.900700000000001</v>
      </c>
      <c r="GS33">
        <v>18</v>
      </c>
      <c r="GT33">
        <v>411.84199999999998</v>
      </c>
      <c r="GU33">
        <v>637.86199999999997</v>
      </c>
      <c r="GV33">
        <v>16.055900000000001</v>
      </c>
      <c r="GW33">
        <v>20.968399999999999</v>
      </c>
      <c r="GX33">
        <v>30.000299999999999</v>
      </c>
      <c r="GY33">
        <v>20.889800000000001</v>
      </c>
      <c r="GZ33">
        <v>20.8248</v>
      </c>
      <c r="HA33">
        <v>41.8294</v>
      </c>
      <c r="HB33">
        <v>10</v>
      </c>
      <c r="HC33">
        <v>-30</v>
      </c>
      <c r="HD33">
        <v>16.062899999999999</v>
      </c>
      <c r="HE33">
        <v>1000</v>
      </c>
      <c r="HF33">
        <v>0</v>
      </c>
      <c r="HG33">
        <v>104.72</v>
      </c>
      <c r="HH33">
        <v>104.084</v>
      </c>
    </row>
    <row r="34" spans="1:216" x14ac:dyDescent="0.2">
      <c r="A34">
        <v>16</v>
      </c>
      <c r="B34">
        <v>1689809688</v>
      </c>
      <c r="C34">
        <v>1263.400000095367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1689809688</v>
      </c>
      <c r="M34">
        <f t="shared" si="0"/>
        <v>1.2179782144112826E-3</v>
      </c>
      <c r="N34">
        <f t="shared" si="1"/>
        <v>1.2179782144112825</v>
      </c>
      <c r="O34">
        <f t="shared" si="2"/>
        <v>12.681219271075554</v>
      </c>
      <c r="P34">
        <f t="shared" si="3"/>
        <v>1389.5</v>
      </c>
      <c r="Q34">
        <f t="shared" si="4"/>
        <v>1182.5821937137866</v>
      </c>
      <c r="R34">
        <f t="shared" si="5"/>
        <v>119.65727642862369</v>
      </c>
      <c r="S34">
        <f t="shared" si="6"/>
        <v>140.59385172665</v>
      </c>
      <c r="T34">
        <f t="shared" si="7"/>
        <v>0.11168769007433735</v>
      </c>
      <c r="U34">
        <f t="shared" si="8"/>
        <v>3.8525736008941904</v>
      </c>
      <c r="V34">
        <f t="shared" si="9"/>
        <v>0.10991960077369653</v>
      </c>
      <c r="W34">
        <f t="shared" si="10"/>
        <v>6.8856274699613029E-2</v>
      </c>
      <c r="X34">
        <f t="shared" si="11"/>
        <v>297.69344100000001</v>
      </c>
      <c r="Y34">
        <f t="shared" si="12"/>
        <v>20.121478483730321</v>
      </c>
      <c r="Z34">
        <f t="shared" si="13"/>
        <v>20.121478483730321</v>
      </c>
      <c r="AA34">
        <f t="shared" si="14"/>
        <v>2.364324050477093</v>
      </c>
      <c r="AB34">
        <f t="shared" si="15"/>
        <v>57.269484672010471</v>
      </c>
      <c r="AC34">
        <f t="shared" si="16"/>
        <v>1.2632501763489599</v>
      </c>
      <c r="AD34">
        <f t="shared" si="17"/>
        <v>2.2057997964950307</v>
      </c>
      <c r="AE34">
        <f t="shared" si="18"/>
        <v>1.1010738741281332</v>
      </c>
      <c r="AF34">
        <f t="shared" si="19"/>
        <v>-53.71283925553756</v>
      </c>
      <c r="AG34">
        <f t="shared" si="20"/>
        <v>-231.99637295596946</v>
      </c>
      <c r="AH34">
        <f t="shared" si="21"/>
        <v>-12.053167596826148</v>
      </c>
      <c r="AI34">
        <f t="shared" si="22"/>
        <v>-6.8938808333172119E-2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54859.148531752035</v>
      </c>
      <c r="AO34">
        <f t="shared" si="26"/>
        <v>1799.95</v>
      </c>
      <c r="AP34">
        <f t="shared" si="27"/>
        <v>1517.3577</v>
      </c>
      <c r="AQ34">
        <f t="shared" si="28"/>
        <v>0.84299991666435181</v>
      </c>
      <c r="AR34">
        <f t="shared" si="29"/>
        <v>0.16538983916219896</v>
      </c>
      <c r="AS34">
        <v>1689809688</v>
      </c>
      <c r="AT34">
        <v>1389.5</v>
      </c>
      <c r="AU34">
        <v>1400.1</v>
      </c>
      <c r="AV34">
        <v>12.4848</v>
      </c>
      <c r="AW34">
        <v>11.597799999999999</v>
      </c>
      <c r="AX34">
        <v>1394.73</v>
      </c>
      <c r="AY34">
        <v>12.954499999999999</v>
      </c>
      <c r="AZ34">
        <v>400.02</v>
      </c>
      <c r="BA34">
        <v>101.14700000000001</v>
      </c>
      <c r="BB34">
        <v>3.60527E-2</v>
      </c>
      <c r="BC34">
        <v>19.0045</v>
      </c>
      <c r="BD34">
        <v>19.4041</v>
      </c>
      <c r="BE34">
        <v>999.9</v>
      </c>
      <c r="BF34">
        <v>0</v>
      </c>
      <c r="BG34">
        <v>0</v>
      </c>
      <c r="BH34">
        <v>9983.1200000000008</v>
      </c>
      <c r="BI34">
        <v>0</v>
      </c>
      <c r="BJ34">
        <v>123.675</v>
      </c>
      <c r="BK34">
        <v>-10.604900000000001</v>
      </c>
      <c r="BL34">
        <v>1407.06</v>
      </c>
      <c r="BM34">
        <v>1416.53</v>
      </c>
      <c r="BN34">
        <v>0.88701099999999999</v>
      </c>
      <c r="BO34">
        <v>1400.1</v>
      </c>
      <c r="BP34">
        <v>11.597799999999999</v>
      </c>
      <c r="BQ34">
        <v>1.2627999999999999</v>
      </c>
      <c r="BR34">
        <v>1.1730799999999999</v>
      </c>
      <c r="BS34">
        <v>10.363300000000001</v>
      </c>
      <c r="BT34">
        <v>9.2642600000000002</v>
      </c>
      <c r="BU34">
        <v>1799.95</v>
      </c>
      <c r="BV34">
        <v>0.9</v>
      </c>
      <c r="BW34">
        <v>9.9999500000000005E-2</v>
      </c>
      <c r="BX34">
        <v>0</v>
      </c>
      <c r="BY34">
        <v>2.9813999999999998</v>
      </c>
      <c r="BZ34">
        <v>0</v>
      </c>
      <c r="CA34">
        <v>5502.82</v>
      </c>
      <c r="CB34">
        <v>14599.9</v>
      </c>
      <c r="CC34">
        <v>38.625</v>
      </c>
      <c r="CD34">
        <v>38.875</v>
      </c>
      <c r="CE34">
        <v>38.875</v>
      </c>
      <c r="CF34">
        <v>37.061999999999998</v>
      </c>
      <c r="CG34">
        <v>37.561999999999998</v>
      </c>
      <c r="CH34">
        <v>1619.96</v>
      </c>
      <c r="CI34">
        <v>179.99</v>
      </c>
      <c r="CJ34">
        <v>0</v>
      </c>
      <c r="CK34">
        <v>1689809701.5</v>
      </c>
      <c r="CL34">
        <v>0</v>
      </c>
      <c r="CM34">
        <v>1689809661</v>
      </c>
      <c r="CN34" t="s">
        <v>403</v>
      </c>
      <c r="CO34">
        <v>1689809661</v>
      </c>
      <c r="CP34">
        <v>1689809643.5</v>
      </c>
      <c r="CQ34">
        <v>59</v>
      </c>
      <c r="CR34">
        <v>-0.19500000000000001</v>
      </c>
      <c r="CS34">
        <v>-1E-3</v>
      </c>
      <c r="CT34">
        <v>-5.2519999999999998</v>
      </c>
      <c r="CU34">
        <v>-0.47</v>
      </c>
      <c r="CV34">
        <v>1400</v>
      </c>
      <c r="CW34">
        <v>12</v>
      </c>
      <c r="CX34">
        <v>0.11</v>
      </c>
      <c r="CY34">
        <v>0.11</v>
      </c>
      <c r="CZ34">
        <v>12.470388797823579</v>
      </c>
      <c r="DA34">
        <v>-0.1153534579077875</v>
      </c>
      <c r="DB34">
        <v>6.9278785601843876E-2</v>
      </c>
      <c r="DC34">
        <v>1</v>
      </c>
      <c r="DD34">
        <v>1400.0395121951219</v>
      </c>
      <c r="DE34">
        <v>-8.7804878047093332E-2</v>
      </c>
      <c r="DF34">
        <v>7.1258759650219564E-2</v>
      </c>
      <c r="DG34">
        <v>1</v>
      </c>
      <c r="DH34">
        <v>1799.9694999999999</v>
      </c>
      <c r="DI34">
        <v>5.3674932783407937E-2</v>
      </c>
      <c r="DJ34">
        <v>0.1197278163168483</v>
      </c>
      <c r="DK34">
        <v>-1</v>
      </c>
      <c r="DL34">
        <v>2</v>
      </c>
      <c r="DM34">
        <v>2</v>
      </c>
      <c r="DN34" t="s">
        <v>355</v>
      </c>
      <c r="DO34">
        <v>2.6966700000000001</v>
      </c>
      <c r="DP34">
        <v>2.6575500000000001</v>
      </c>
      <c r="DQ34">
        <v>0.22062699999999999</v>
      </c>
      <c r="DR34">
        <v>0.22004499999999999</v>
      </c>
      <c r="DS34">
        <v>7.4726299999999996E-2</v>
      </c>
      <c r="DT34">
        <v>6.8234400000000001E-2</v>
      </c>
      <c r="DU34">
        <v>23632.400000000001</v>
      </c>
      <c r="DV34">
        <v>26692</v>
      </c>
      <c r="DW34">
        <v>28521.200000000001</v>
      </c>
      <c r="DX34">
        <v>32798.400000000001</v>
      </c>
      <c r="DY34">
        <v>36691.1</v>
      </c>
      <c r="DZ34">
        <v>41323.300000000003</v>
      </c>
      <c r="EA34">
        <v>41857</v>
      </c>
      <c r="EB34">
        <v>47207.5</v>
      </c>
      <c r="EC34">
        <v>1.8345</v>
      </c>
      <c r="ED34">
        <v>2.2495500000000002</v>
      </c>
      <c r="EE34">
        <v>7.8044799999999998E-2</v>
      </c>
      <c r="EF34">
        <v>0</v>
      </c>
      <c r="EG34">
        <v>18.110299999999999</v>
      </c>
      <c r="EH34">
        <v>999.9</v>
      </c>
      <c r="EI34">
        <v>48.7</v>
      </c>
      <c r="EJ34">
        <v>23.2</v>
      </c>
      <c r="EK34">
        <v>13.7409</v>
      </c>
      <c r="EL34">
        <v>63.504199999999997</v>
      </c>
      <c r="EM34">
        <v>3.8221099999999999</v>
      </c>
      <c r="EN34">
        <v>1</v>
      </c>
      <c r="EO34">
        <v>-0.46454499999999999</v>
      </c>
      <c r="EP34">
        <v>1.76773</v>
      </c>
      <c r="EQ34">
        <v>20.225899999999999</v>
      </c>
      <c r="ER34">
        <v>5.2277699999999996</v>
      </c>
      <c r="ES34">
        <v>12.0099</v>
      </c>
      <c r="ET34">
        <v>4.9901</v>
      </c>
      <c r="EU34">
        <v>3.3050000000000002</v>
      </c>
      <c r="EV34">
        <v>6838.1</v>
      </c>
      <c r="EW34">
        <v>9999</v>
      </c>
      <c r="EX34">
        <v>514.70000000000005</v>
      </c>
      <c r="EY34">
        <v>67.5</v>
      </c>
      <c r="EZ34">
        <v>1.8524</v>
      </c>
      <c r="FA34">
        <v>1.8614200000000001</v>
      </c>
      <c r="FB34">
        <v>1.8603499999999999</v>
      </c>
      <c r="FC34">
        <v>1.8563799999999999</v>
      </c>
      <c r="FD34">
        <v>1.8608</v>
      </c>
      <c r="FE34">
        <v>1.8570599999999999</v>
      </c>
      <c r="FF34">
        <v>1.85914</v>
      </c>
      <c r="FG34">
        <v>1.8620300000000001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-5.23</v>
      </c>
      <c r="FV34">
        <v>-0.46970000000000001</v>
      </c>
      <c r="FW34">
        <v>-1.52177997811121</v>
      </c>
      <c r="FX34">
        <v>-4.0117494158234393E-3</v>
      </c>
      <c r="FY34">
        <v>1.087516141204025E-6</v>
      </c>
      <c r="FZ34">
        <v>-8.657206703991749E-11</v>
      </c>
      <c r="GA34">
        <v>-0.46970000000000128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0.7</v>
      </c>
      <c r="GK34">
        <v>2.7514599999999998</v>
      </c>
      <c r="GL34">
        <v>2.36084</v>
      </c>
      <c r="GM34">
        <v>1.5942400000000001</v>
      </c>
      <c r="GN34">
        <v>2.32178</v>
      </c>
      <c r="GO34">
        <v>1.39893</v>
      </c>
      <c r="GP34">
        <v>2.32056</v>
      </c>
      <c r="GQ34">
        <v>26.066199999999998</v>
      </c>
      <c r="GR34">
        <v>15.900700000000001</v>
      </c>
      <c r="GS34">
        <v>18</v>
      </c>
      <c r="GT34">
        <v>412.00299999999999</v>
      </c>
      <c r="GU34">
        <v>638.71100000000001</v>
      </c>
      <c r="GV34">
        <v>16.394400000000001</v>
      </c>
      <c r="GW34">
        <v>21.0383</v>
      </c>
      <c r="GX34">
        <v>30.000399999999999</v>
      </c>
      <c r="GY34">
        <v>20.957000000000001</v>
      </c>
      <c r="GZ34">
        <v>20.890499999999999</v>
      </c>
      <c r="HA34">
        <v>55.115000000000002</v>
      </c>
      <c r="HB34">
        <v>10</v>
      </c>
      <c r="HC34">
        <v>-30</v>
      </c>
      <c r="HD34">
        <v>16.390999999999998</v>
      </c>
      <c r="HE34">
        <v>1400</v>
      </c>
      <c r="HF34">
        <v>0</v>
      </c>
      <c r="HG34">
        <v>104.709</v>
      </c>
      <c r="HH34">
        <v>104.071</v>
      </c>
    </row>
    <row r="35" spans="1:216" x14ac:dyDescent="0.2">
      <c r="A35">
        <v>17</v>
      </c>
      <c r="B35">
        <v>1689809781</v>
      </c>
      <c r="C35">
        <v>1356.400000095367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1689809781</v>
      </c>
      <c r="M35">
        <f t="shared" si="0"/>
        <v>1.1788948197159277E-3</v>
      </c>
      <c r="N35">
        <f t="shared" si="1"/>
        <v>1.1788948197159277</v>
      </c>
      <c r="O35">
        <f t="shared" si="2"/>
        <v>12.859948338644841</v>
      </c>
      <c r="P35">
        <f t="shared" si="3"/>
        <v>1788.98</v>
      </c>
      <c r="Q35">
        <f t="shared" si="4"/>
        <v>1566.326620246301</v>
      </c>
      <c r="R35">
        <f t="shared" si="5"/>
        <v>158.49958504932312</v>
      </c>
      <c r="S35">
        <f t="shared" si="6"/>
        <v>181.030306193066</v>
      </c>
      <c r="T35">
        <f t="shared" si="7"/>
        <v>0.10804462874771131</v>
      </c>
      <c r="U35">
        <f t="shared" si="8"/>
        <v>3.8554803342217676</v>
      </c>
      <c r="V35">
        <f t="shared" si="9"/>
        <v>0.10639030819758941</v>
      </c>
      <c r="W35">
        <f t="shared" si="10"/>
        <v>6.6640466682526475E-2</v>
      </c>
      <c r="X35">
        <f t="shared" si="11"/>
        <v>297.726519</v>
      </c>
      <c r="Y35">
        <f t="shared" si="12"/>
        <v>20.131112800909516</v>
      </c>
      <c r="Z35">
        <f t="shared" si="13"/>
        <v>20.131112800909516</v>
      </c>
      <c r="AA35">
        <f t="shared" si="14"/>
        <v>2.365733685268689</v>
      </c>
      <c r="AB35">
        <f t="shared" si="15"/>
        <v>57.320046903800502</v>
      </c>
      <c r="AC35">
        <f t="shared" si="16"/>
        <v>1.2645548437502203</v>
      </c>
      <c r="AD35">
        <f t="shared" si="17"/>
        <v>2.2061301622319087</v>
      </c>
      <c r="AE35">
        <f t="shared" si="18"/>
        <v>1.1011788415184687</v>
      </c>
      <c r="AF35">
        <f t="shared" si="19"/>
        <v>-51.98926154947241</v>
      </c>
      <c r="AG35">
        <f t="shared" si="20"/>
        <v>-233.67511318050424</v>
      </c>
      <c r="AH35">
        <f t="shared" si="21"/>
        <v>-12.131981259174019</v>
      </c>
      <c r="AI35">
        <f t="shared" si="22"/>
        <v>-6.9836989150701356E-2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54916.303731397602</v>
      </c>
      <c r="AO35">
        <f t="shared" si="26"/>
        <v>1800.15</v>
      </c>
      <c r="AP35">
        <f t="shared" si="27"/>
        <v>1517.5263</v>
      </c>
      <c r="AQ35">
        <f t="shared" si="28"/>
        <v>0.84299991667361052</v>
      </c>
      <c r="AR35">
        <f t="shared" si="29"/>
        <v>0.16538983918006833</v>
      </c>
      <c r="AS35">
        <v>1689809781</v>
      </c>
      <c r="AT35">
        <v>1788.98</v>
      </c>
      <c r="AU35">
        <v>1800.02</v>
      </c>
      <c r="AV35">
        <v>12.496600000000001</v>
      </c>
      <c r="AW35">
        <v>11.638</v>
      </c>
      <c r="AX35">
        <v>1794.48</v>
      </c>
      <c r="AY35">
        <v>12.962999999999999</v>
      </c>
      <c r="AZ35">
        <v>399.98599999999999</v>
      </c>
      <c r="BA35">
        <v>101.15600000000001</v>
      </c>
      <c r="BB35">
        <v>3.5911699999999998E-2</v>
      </c>
      <c r="BC35">
        <v>19.006900000000002</v>
      </c>
      <c r="BD35">
        <v>19.417300000000001</v>
      </c>
      <c r="BE35">
        <v>999.9</v>
      </c>
      <c r="BF35">
        <v>0</v>
      </c>
      <c r="BG35">
        <v>0</v>
      </c>
      <c r="BH35">
        <v>9993.1200000000008</v>
      </c>
      <c r="BI35">
        <v>0</v>
      </c>
      <c r="BJ35">
        <v>126.00700000000001</v>
      </c>
      <c r="BK35">
        <v>-11.0396</v>
      </c>
      <c r="BL35">
        <v>1811.62</v>
      </c>
      <c r="BM35">
        <v>1821.21</v>
      </c>
      <c r="BN35">
        <v>0.85860400000000003</v>
      </c>
      <c r="BO35">
        <v>1800.02</v>
      </c>
      <c r="BP35">
        <v>11.638</v>
      </c>
      <c r="BQ35">
        <v>1.2641100000000001</v>
      </c>
      <c r="BR35">
        <v>1.17726</v>
      </c>
      <c r="BS35">
        <v>10.3788</v>
      </c>
      <c r="BT35">
        <v>9.3170099999999998</v>
      </c>
      <c r="BU35">
        <v>1800.15</v>
      </c>
      <c r="BV35">
        <v>0.90000199999999997</v>
      </c>
      <c r="BW35">
        <v>9.9998400000000001E-2</v>
      </c>
      <c r="BX35">
        <v>0</v>
      </c>
      <c r="BY35">
        <v>2.6566000000000001</v>
      </c>
      <c r="BZ35">
        <v>0</v>
      </c>
      <c r="CA35">
        <v>5505.7</v>
      </c>
      <c r="CB35">
        <v>14601.5</v>
      </c>
      <c r="CC35">
        <v>39.936999999999998</v>
      </c>
      <c r="CD35">
        <v>40.061999999999998</v>
      </c>
      <c r="CE35">
        <v>39.875</v>
      </c>
      <c r="CF35">
        <v>38.625</v>
      </c>
      <c r="CG35">
        <v>38.686999999999998</v>
      </c>
      <c r="CH35">
        <v>1620.14</v>
      </c>
      <c r="CI35">
        <v>180.01</v>
      </c>
      <c r="CJ35">
        <v>0</v>
      </c>
      <c r="CK35">
        <v>1689809794.5</v>
      </c>
      <c r="CL35">
        <v>0</v>
      </c>
      <c r="CM35">
        <v>1689809753</v>
      </c>
      <c r="CN35" t="s">
        <v>406</v>
      </c>
      <c r="CO35">
        <v>1689809753</v>
      </c>
      <c r="CP35">
        <v>1689809741.5</v>
      </c>
      <c r="CQ35">
        <v>60</v>
      </c>
      <c r="CR35">
        <v>0.215</v>
      </c>
      <c r="CS35">
        <v>3.0000000000000001E-3</v>
      </c>
      <c r="CT35">
        <v>-5.5129999999999999</v>
      </c>
      <c r="CU35">
        <v>-0.46600000000000003</v>
      </c>
      <c r="CV35">
        <v>1800</v>
      </c>
      <c r="CW35">
        <v>12</v>
      </c>
      <c r="CX35">
        <v>0.13</v>
      </c>
      <c r="CY35">
        <v>0.11</v>
      </c>
      <c r="CZ35">
        <v>12.796152009502849</v>
      </c>
      <c r="DA35">
        <v>-1.2323946162225949</v>
      </c>
      <c r="DB35">
        <v>0.18765909394212379</v>
      </c>
      <c r="DC35">
        <v>1</v>
      </c>
      <c r="DD35">
        <v>1800.037073170731</v>
      </c>
      <c r="DE35">
        <v>-0.30146341463133658</v>
      </c>
      <c r="DF35">
        <v>9.833352658642644E-2</v>
      </c>
      <c r="DG35">
        <v>1</v>
      </c>
      <c r="DH35">
        <v>1799.971</v>
      </c>
      <c r="DI35">
        <v>0.248333725303792</v>
      </c>
      <c r="DJ35">
        <v>0.1143197270815503</v>
      </c>
      <c r="DK35">
        <v>-1</v>
      </c>
      <c r="DL35">
        <v>2</v>
      </c>
      <c r="DM35">
        <v>2</v>
      </c>
      <c r="DN35" t="s">
        <v>355</v>
      </c>
      <c r="DO35">
        <v>2.6964399999999999</v>
      </c>
      <c r="DP35">
        <v>2.6575000000000002</v>
      </c>
      <c r="DQ35">
        <v>0.25568099999999999</v>
      </c>
      <c r="DR35">
        <v>0.25486599999999998</v>
      </c>
      <c r="DS35">
        <v>7.4755799999999997E-2</v>
      </c>
      <c r="DT35">
        <v>6.8404999999999994E-2</v>
      </c>
      <c r="DU35">
        <v>22570</v>
      </c>
      <c r="DV35">
        <v>25501.5</v>
      </c>
      <c r="DW35">
        <v>28518</v>
      </c>
      <c r="DX35">
        <v>32795.1</v>
      </c>
      <c r="DY35">
        <v>36686.6</v>
      </c>
      <c r="DZ35">
        <v>41311.4</v>
      </c>
      <c r="EA35">
        <v>41853.1</v>
      </c>
      <c r="EB35">
        <v>47202.5</v>
      </c>
      <c r="EC35">
        <v>1.8335300000000001</v>
      </c>
      <c r="ED35">
        <v>2.2496499999999999</v>
      </c>
      <c r="EE35">
        <v>7.4997499999999995E-2</v>
      </c>
      <c r="EF35">
        <v>0</v>
      </c>
      <c r="EG35">
        <v>18.174099999999999</v>
      </c>
      <c r="EH35">
        <v>999.9</v>
      </c>
      <c r="EI35">
        <v>48.8</v>
      </c>
      <c r="EJ35">
        <v>23.2</v>
      </c>
      <c r="EK35">
        <v>13.768599999999999</v>
      </c>
      <c r="EL35">
        <v>63.174199999999999</v>
      </c>
      <c r="EM35">
        <v>3.63381</v>
      </c>
      <c r="EN35">
        <v>1</v>
      </c>
      <c r="EO35">
        <v>-0.457482</v>
      </c>
      <c r="EP35">
        <v>2.1917499999999999</v>
      </c>
      <c r="EQ35">
        <v>20.221</v>
      </c>
      <c r="ER35">
        <v>5.2274700000000003</v>
      </c>
      <c r="ES35">
        <v>12.0099</v>
      </c>
      <c r="ET35">
        <v>4.99</v>
      </c>
      <c r="EU35">
        <v>3.3050000000000002</v>
      </c>
      <c r="EV35">
        <v>6840</v>
      </c>
      <c r="EW35">
        <v>9999</v>
      </c>
      <c r="EX35">
        <v>514.70000000000005</v>
      </c>
      <c r="EY35">
        <v>67.5</v>
      </c>
      <c r="EZ35">
        <v>1.85236</v>
      </c>
      <c r="FA35">
        <v>1.8614200000000001</v>
      </c>
      <c r="FB35">
        <v>1.8603499999999999</v>
      </c>
      <c r="FC35">
        <v>1.8563799999999999</v>
      </c>
      <c r="FD35">
        <v>1.8607199999999999</v>
      </c>
      <c r="FE35">
        <v>1.85701</v>
      </c>
      <c r="FF35">
        <v>1.8591299999999999</v>
      </c>
      <c r="FG35">
        <v>1.86198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-5.5</v>
      </c>
      <c r="FV35">
        <v>-0.46639999999999998</v>
      </c>
      <c r="FW35">
        <v>-1.3056020812155189</v>
      </c>
      <c r="FX35">
        <v>-4.0117494158234393E-3</v>
      </c>
      <c r="FY35">
        <v>1.087516141204025E-6</v>
      </c>
      <c r="FZ35">
        <v>-8.657206703991749E-11</v>
      </c>
      <c r="GA35">
        <v>-0.46641000000000149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0.7</v>
      </c>
      <c r="GK35">
        <v>3.3727999999999998</v>
      </c>
      <c r="GL35">
        <v>2.3547400000000001</v>
      </c>
      <c r="GM35">
        <v>1.5942400000000001</v>
      </c>
      <c r="GN35">
        <v>2.32178</v>
      </c>
      <c r="GO35">
        <v>1.40015</v>
      </c>
      <c r="GP35">
        <v>2.2558600000000002</v>
      </c>
      <c r="GQ35">
        <v>26.148499999999999</v>
      </c>
      <c r="GR35">
        <v>15.891999999999999</v>
      </c>
      <c r="GS35">
        <v>18</v>
      </c>
      <c r="GT35">
        <v>412.077</v>
      </c>
      <c r="GU35">
        <v>639.803</v>
      </c>
      <c r="GV35">
        <v>16.046700000000001</v>
      </c>
      <c r="GW35">
        <v>21.116399999999999</v>
      </c>
      <c r="GX35">
        <v>30.000599999999999</v>
      </c>
      <c r="GY35">
        <v>21.0304</v>
      </c>
      <c r="GZ35">
        <v>20.9649</v>
      </c>
      <c r="HA35">
        <v>67.549400000000006</v>
      </c>
      <c r="HB35">
        <v>10</v>
      </c>
      <c r="HC35">
        <v>-30</v>
      </c>
      <c r="HD35">
        <v>16.037099999999999</v>
      </c>
      <c r="HE35">
        <v>1800</v>
      </c>
      <c r="HF35">
        <v>0</v>
      </c>
      <c r="HG35">
        <v>104.699</v>
      </c>
      <c r="HH35">
        <v>104.06</v>
      </c>
    </row>
    <row r="36" spans="1:216" x14ac:dyDescent="0.2">
      <c r="A36">
        <v>18</v>
      </c>
      <c r="B36">
        <v>1689809885</v>
      </c>
      <c r="C36">
        <v>1460.400000095367</v>
      </c>
      <c r="D36" t="s">
        <v>407</v>
      </c>
      <c r="E36" t="s">
        <v>408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1689809885</v>
      </c>
      <c r="M36">
        <f t="shared" si="0"/>
        <v>1.1217056039917201E-3</v>
      </c>
      <c r="N36">
        <f t="shared" si="1"/>
        <v>1.1217056039917201</v>
      </c>
      <c r="O36">
        <f t="shared" si="2"/>
        <v>7.0997174699933163</v>
      </c>
      <c r="P36">
        <f t="shared" si="3"/>
        <v>394.44400000000002</v>
      </c>
      <c r="Q36">
        <f t="shared" si="4"/>
        <v>276.59518002283824</v>
      </c>
      <c r="R36">
        <f t="shared" si="5"/>
        <v>27.988709387699569</v>
      </c>
      <c r="S36">
        <f t="shared" si="6"/>
        <v>39.913849853819606</v>
      </c>
      <c r="T36">
        <f t="shared" si="7"/>
        <v>0.10278604863794975</v>
      </c>
      <c r="U36">
        <f t="shared" si="8"/>
        <v>3.8566228440429668</v>
      </c>
      <c r="V36">
        <f t="shared" si="9"/>
        <v>0.10128807522163537</v>
      </c>
      <c r="W36">
        <f t="shared" si="10"/>
        <v>6.3437815294263733E-2</v>
      </c>
      <c r="X36">
        <f t="shared" si="11"/>
        <v>297.72013499999997</v>
      </c>
      <c r="Y36">
        <f t="shared" si="12"/>
        <v>20.144600328026613</v>
      </c>
      <c r="Z36">
        <f t="shared" si="13"/>
        <v>20.144600328026613</v>
      </c>
      <c r="AA36">
        <f t="shared" si="14"/>
        <v>2.3677083353616117</v>
      </c>
      <c r="AB36">
        <f t="shared" si="15"/>
        <v>57.432358640086377</v>
      </c>
      <c r="AC36">
        <f t="shared" si="16"/>
        <v>1.2672144413512902</v>
      </c>
      <c r="AD36">
        <f t="shared" si="17"/>
        <v>2.2064468034346159</v>
      </c>
      <c r="AE36">
        <f t="shared" si="18"/>
        <v>1.1004938940103215</v>
      </c>
      <c r="AF36">
        <f t="shared" si="19"/>
        <v>-49.467217136034854</v>
      </c>
      <c r="AG36">
        <f t="shared" si="20"/>
        <v>-236.07045012475717</v>
      </c>
      <c r="AH36">
        <f t="shared" si="21"/>
        <v>-12.253704539478209</v>
      </c>
      <c r="AI36">
        <f t="shared" si="22"/>
        <v>-7.1236800270298772E-2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54938.416503658598</v>
      </c>
      <c r="AO36">
        <f t="shared" si="26"/>
        <v>1800.11</v>
      </c>
      <c r="AP36">
        <f t="shared" si="27"/>
        <v>1517.4926999999998</v>
      </c>
      <c r="AQ36">
        <f t="shared" si="28"/>
        <v>0.84299998333435167</v>
      </c>
      <c r="AR36">
        <f t="shared" si="29"/>
        <v>0.16538996783529894</v>
      </c>
      <c r="AS36">
        <v>1689809885</v>
      </c>
      <c r="AT36">
        <v>394.44400000000002</v>
      </c>
      <c r="AU36">
        <v>400.005</v>
      </c>
      <c r="AV36">
        <v>12.523099999999999</v>
      </c>
      <c r="AW36">
        <v>11.7064</v>
      </c>
      <c r="AX36">
        <v>397.43400000000003</v>
      </c>
      <c r="AY36">
        <v>12.992000000000001</v>
      </c>
      <c r="AZ36">
        <v>400.09699999999998</v>
      </c>
      <c r="BA36">
        <v>101.155</v>
      </c>
      <c r="BB36">
        <v>3.5155899999999997E-2</v>
      </c>
      <c r="BC36">
        <v>19.0092</v>
      </c>
      <c r="BD36">
        <v>19.418299999999999</v>
      </c>
      <c r="BE36">
        <v>999.9</v>
      </c>
      <c r="BF36">
        <v>0</v>
      </c>
      <c r="BG36">
        <v>0</v>
      </c>
      <c r="BH36">
        <v>9997.5</v>
      </c>
      <c r="BI36">
        <v>0</v>
      </c>
      <c r="BJ36">
        <v>126.649</v>
      </c>
      <c r="BK36">
        <v>-5.5610999999999997</v>
      </c>
      <c r="BL36">
        <v>399.44600000000003</v>
      </c>
      <c r="BM36">
        <v>404.74299999999999</v>
      </c>
      <c r="BN36">
        <v>0.81669000000000003</v>
      </c>
      <c r="BO36">
        <v>400.005</v>
      </c>
      <c r="BP36">
        <v>11.7064</v>
      </c>
      <c r="BQ36">
        <v>1.26678</v>
      </c>
      <c r="BR36">
        <v>1.1841699999999999</v>
      </c>
      <c r="BS36">
        <v>10.410399999999999</v>
      </c>
      <c r="BT36">
        <v>9.4039599999999997</v>
      </c>
      <c r="BU36">
        <v>1800.11</v>
      </c>
      <c r="BV36">
        <v>0.90000199999999997</v>
      </c>
      <c r="BW36">
        <v>9.9997500000000003E-2</v>
      </c>
      <c r="BX36">
        <v>0</v>
      </c>
      <c r="BY36">
        <v>2.7932000000000001</v>
      </c>
      <c r="BZ36">
        <v>0</v>
      </c>
      <c r="CA36">
        <v>5407.1</v>
      </c>
      <c r="CB36">
        <v>14601.2</v>
      </c>
      <c r="CC36">
        <v>41.186999999999998</v>
      </c>
      <c r="CD36">
        <v>41</v>
      </c>
      <c r="CE36">
        <v>41</v>
      </c>
      <c r="CF36">
        <v>39.936999999999998</v>
      </c>
      <c r="CG36">
        <v>39.811999999999998</v>
      </c>
      <c r="CH36">
        <v>1620.1</v>
      </c>
      <c r="CI36">
        <v>180.01</v>
      </c>
      <c r="CJ36">
        <v>0</v>
      </c>
      <c r="CK36">
        <v>1689809898.9000001</v>
      </c>
      <c r="CL36">
        <v>0</v>
      </c>
      <c r="CM36">
        <v>1689809842.5</v>
      </c>
      <c r="CN36" t="s">
        <v>409</v>
      </c>
      <c r="CO36">
        <v>1689809839.5</v>
      </c>
      <c r="CP36">
        <v>1689809842.5</v>
      </c>
      <c r="CQ36">
        <v>61</v>
      </c>
      <c r="CR36">
        <v>-0.25700000000000001</v>
      </c>
      <c r="CS36">
        <v>-2E-3</v>
      </c>
      <c r="CT36">
        <v>-3.0070000000000001</v>
      </c>
      <c r="CU36">
        <v>-0.46899999999999997</v>
      </c>
      <c r="CV36">
        <v>400</v>
      </c>
      <c r="CW36">
        <v>12</v>
      </c>
      <c r="CX36">
        <v>0.03</v>
      </c>
      <c r="CY36">
        <v>7.0000000000000007E-2</v>
      </c>
      <c r="CZ36">
        <v>6.6982005713330581</v>
      </c>
      <c r="DA36">
        <v>1.889549273471165</v>
      </c>
      <c r="DB36">
        <v>0.19039676666708319</v>
      </c>
      <c r="DC36">
        <v>1</v>
      </c>
      <c r="DD36">
        <v>399.98302439024388</v>
      </c>
      <c r="DE36">
        <v>0.12606271777046271</v>
      </c>
      <c r="DF36">
        <v>2.4926709941959769E-2</v>
      </c>
      <c r="DG36">
        <v>1</v>
      </c>
      <c r="DH36">
        <v>1799.98225</v>
      </c>
      <c r="DI36">
        <v>-0.1249514616944935</v>
      </c>
      <c r="DJ36">
        <v>9.9360140398468591E-2</v>
      </c>
      <c r="DK36">
        <v>-1</v>
      </c>
      <c r="DL36">
        <v>2</v>
      </c>
      <c r="DM36">
        <v>2</v>
      </c>
      <c r="DN36" t="s">
        <v>355</v>
      </c>
      <c r="DO36">
        <v>2.69659</v>
      </c>
      <c r="DP36">
        <v>2.6567799999999999</v>
      </c>
      <c r="DQ36">
        <v>9.4744599999999998E-2</v>
      </c>
      <c r="DR36">
        <v>9.47847E-2</v>
      </c>
      <c r="DS36">
        <v>7.4860499999999996E-2</v>
      </c>
      <c r="DT36">
        <v>6.8687999999999999E-2</v>
      </c>
      <c r="DU36">
        <v>27436.3</v>
      </c>
      <c r="DV36">
        <v>30962.7</v>
      </c>
      <c r="DW36">
        <v>28514.1</v>
      </c>
      <c r="DX36">
        <v>32789.300000000003</v>
      </c>
      <c r="DY36">
        <v>36675.599999999999</v>
      </c>
      <c r="DZ36">
        <v>41291.300000000003</v>
      </c>
      <c r="EA36">
        <v>41846.300000000003</v>
      </c>
      <c r="EB36">
        <v>47195.1</v>
      </c>
      <c r="EC36">
        <v>1.8330200000000001</v>
      </c>
      <c r="ED36">
        <v>2.2440500000000001</v>
      </c>
      <c r="EE36">
        <v>7.18385E-2</v>
      </c>
      <c r="EF36">
        <v>0</v>
      </c>
      <c r="EG36">
        <v>18.227599999999999</v>
      </c>
      <c r="EH36">
        <v>999.9</v>
      </c>
      <c r="EI36">
        <v>48.9</v>
      </c>
      <c r="EJ36">
        <v>23.3</v>
      </c>
      <c r="EK36">
        <v>13.8809</v>
      </c>
      <c r="EL36">
        <v>63.094200000000001</v>
      </c>
      <c r="EM36">
        <v>3.6818900000000001</v>
      </c>
      <c r="EN36">
        <v>1</v>
      </c>
      <c r="EO36">
        <v>-0.44817800000000002</v>
      </c>
      <c r="EP36">
        <v>2.4254600000000002</v>
      </c>
      <c r="EQ36">
        <v>20.2182</v>
      </c>
      <c r="ER36">
        <v>5.2277699999999996</v>
      </c>
      <c r="ES36">
        <v>12.0099</v>
      </c>
      <c r="ET36">
        <v>4.9899500000000003</v>
      </c>
      <c r="EU36">
        <v>3.3050000000000002</v>
      </c>
      <c r="EV36">
        <v>6842.3</v>
      </c>
      <c r="EW36">
        <v>9999</v>
      </c>
      <c r="EX36">
        <v>514.70000000000005</v>
      </c>
      <c r="EY36">
        <v>67.5</v>
      </c>
      <c r="EZ36">
        <v>1.8524099999999999</v>
      </c>
      <c r="FA36">
        <v>1.8614200000000001</v>
      </c>
      <c r="FB36">
        <v>1.8603499999999999</v>
      </c>
      <c r="FC36">
        <v>1.8563799999999999</v>
      </c>
      <c r="FD36">
        <v>1.8607800000000001</v>
      </c>
      <c r="FE36">
        <v>1.8570599999999999</v>
      </c>
      <c r="FF36">
        <v>1.8591299999999999</v>
      </c>
      <c r="FG36">
        <v>1.8620300000000001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-2.99</v>
      </c>
      <c r="FV36">
        <v>-0.46889999999999998</v>
      </c>
      <c r="FW36">
        <v>-1.5623886965485529</v>
      </c>
      <c r="FX36">
        <v>-4.0117494158234393E-3</v>
      </c>
      <c r="FY36">
        <v>1.087516141204025E-6</v>
      </c>
      <c r="FZ36">
        <v>-8.657206703991749E-11</v>
      </c>
      <c r="GA36">
        <v>-0.46882500000000071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0.8</v>
      </c>
      <c r="GJ36">
        <v>0.7</v>
      </c>
      <c r="GK36">
        <v>0.99243199999999998</v>
      </c>
      <c r="GL36">
        <v>2.35107</v>
      </c>
      <c r="GM36">
        <v>1.5942400000000001</v>
      </c>
      <c r="GN36">
        <v>2.32178</v>
      </c>
      <c r="GO36">
        <v>1.40015</v>
      </c>
      <c r="GP36">
        <v>2.3584000000000001</v>
      </c>
      <c r="GQ36">
        <v>26.2104</v>
      </c>
      <c r="GR36">
        <v>15.891999999999999</v>
      </c>
      <c r="GS36">
        <v>18</v>
      </c>
      <c r="GT36">
        <v>412.64299999999997</v>
      </c>
      <c r="GU36">
        <v>636.43600000000004</v>
      </c>
      <c r="GV36">
        <v>15.838900000000001</v>
      </c>
      <c r="GW36">
        <v>21.229900000000001</v>
      </c>
      <c r="GX36">
        <v>30.000499999999999</v>
      </c>
      <c r="GY36">
        <v>21.132999999999999</v>
      </c>
      <c r="GZ36">
        <v>21.0657</v>
      </c>
      <c r="HA36">
        <v>19.914899999999999</v>
      </c>
      <c r="HB36">
        <v>10</v>
      </c>
      <c r="HC36">
        <v>-30</v>
      </c>
      <c r="HD36">
        <v>15.837</v>
      </c>
      <c r="HE36">
        <v>400</v>
      </c>
      <c r="HF36">
        <v>0</v>
      </c>
      <c r="HG36">
        <v>104.68300000000001</v>
      </c>
      <c r="HH36">
        <v>104.04300000000001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2023-07-19T23:40:01Z</dcterms:created>
  <dcterms:modified xsi:type="dcterms:W3CDTF">2023-07-25T18:16:19Z</dcterms:modified>
</cp:coreProperties>
</file>