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942E1E2C-2629-9141-9483-41760161AE44}" xr6:coauthVersionLast="47" xr6:coauthVersionMax="47" xr10:uidLastSave="{00000000-0000-0000-0000-000000000000}"/>
  <bookViews>
    <workbookView xWindow="240" yWindow="760" windowWidth="19260" windowHeight="131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AD36" i="1"/>
  <c r="AC36" i="1"/>
  <c r="AB36" i="1"/>
  <c r="U36" i="1"/>
  <c r="AR35" i="1"/>
  <c r="AQ35" i="1"/>
  <c r="AO35" i="1"/>
  <c r="AN35" i="1"/>
  <c r="AL35" i="1"/>
  <c r="P35" i="1" s="1"/>
  <c r="AD35" i="1"/>
  <c r="AC35" i="1"/>
  <c r="AB35" i="1"/>
  <c r="U35" i="1"/>
  <c r="S35" i="1"/>
  <c r="AR34" i="1"/>
  <c r="AQ34" i="1"/>
  <c r="AO34" i="1"/>
  <c r="AP34" i="1" s="1"/>
  <c r="AN34" i="1"/>
  <c r="AL34" i="1"/>
  <c r="N34" i="1" s="1"/>
  <c r="M34" i="1" s="1"/>
  <c r="AF34" i="1" s="1"/>
  <c r="AD34" i="1"/>
  <c r="AC34" i="1"/>
  <c r="AB34" i="1"/>
  <c r="X34" i="1"/>
  <c r="U34" i="1"/>
  <c r="Y34" i="1" s="1"/>
  <c r="Z34" i="1" s="1"/>
  <c r="AG34" i="1" s="1"/>
  <c r="P34" i="1"/>
  <c r="O34" i="1"/>
  <c r="AR33" i="1"/>
  <c r="AQ33" i="1"/>
  <c r="AO33" i="1"/>
  <c r="AN33" i="1"/>
  <c r="AL33" i="1" s="1"/>
  <c r="AM33" i="1"/>
  <c r="AD33" i="1"/>
  <c r="AC33" i="1"/>
  <c r="AB33" i="1" s="1"/>
  <c r="U33" i="1"/>
  <c r="O33" i="1"/>
  <c r="N33" i="1"/>
  <c r="M33" i="1" s="1"/>
  <c r="AR32" i="1"/>
  <c r="AQ32" i="1"/>
  <c r="AP32" i="1"/>
  <c r="AO32" i="1"/>
  <c r="AN32" i="1"/>
  <c r="AL32" i="1"/>
  <c r="AD32" i="1"/>
  <c r="AC32" i="1"/>
  <c r="AB32" i="1"/>
  <c r="X32" i="1"/>
  <c r="U32" i="1"/>
  <c r="AR31" i="1"/>
  <c r="AQ31" i="1"/>
  <c r="AO31" i="1"/>
  <c r="AP31" i="1" s="1"/>
  <c r="AN31" i="1"/>
  <c r="AL31" i="1" s="1"/>
  <c r="AD31" i="1"/>
  <c r="AB31" i="1" s="1"/>
  <c r="AC31" i="1"/>
  <c r="U31" i="1"/>
  <c r="S31" i="1"/>
  <c r="AR30" i="1"/>
  <c r="AQ30" i="1"/>
  <c r="AO30" i="1"/>
  <c r="AP30" i="1" s="1"/>
  <c r="AN30" i="1"/>
  <c r="AL30" i="1"/>
  <c r="N30" i="1" s="1"/>
  <c r="M30" i="1" s="1"/>
  <c r="AD30" i="1"/>
  <c r="AC30" i="1"/>
  <c r="AB30" i="1"/>
  <c r="X30" i="1"/>
  <c r="U30" i="1"/>
  <c r="P30" i="1"/>
  <c r="O30" i="1"/>
  <c r="AR29" i="1"/>
  <c r="AQ29" i="1"/>
  <c r="AO29" i="1"/>
  <c r="AN29" i="1"/>
  <c r="AL29" i="1" s="1"/>
  <c r="AM29" i="1"/>
  <c r="AD29" i="1"/>
  <c r="AC29" i="1"/>
  <c r="AB29" i="1" s="1"/>
  <c r="U29" i="1"/>
  <c r="O29" i="1"/>
  <c r="N29" i="1"/>
  <c r="M29" i="1"/>
  <c r="AF29" i="1" s="1"/>
  <c r="AR28" i="1"/>
  <c r="AQ28" i="1"/>
  <c r="AP28" i="1"/>
  <c r="AO28" i="1"/>
  <c r="AN28" i="1"/>
  <c r="AL28" i="1"/>
  <c r="AD28" i="1"/>
  <c r="AC28" i="1"/>
  <c r="AB28" i="1"/>
  <c r="X28" i="1"/>
  <c r="U28" i="1"/>
  <c r="S28" i="1"/>
  <c r="P28" i="1"/>
  <c r="AR27" i="1"/>
  <c r="AQ27" i="1"/>
  <c r="AO27" i="1"/>
  <c r="AP27" i="1" s="1"/>
  <c r="AN27" i="1"/>
  <c r="AL27" i="1" s="1"/>
  <c r="N27" i="1" s="1"/>
  <c r="M27" i="1" s="1"/>
  <c r="AD27" i="1"/>
  <c r="AB27" i="1" s="1"/>
  <c r="AC27" i="1"/>
  <c r="U27" i="1"/>
  <c r="S27" i="1"/>
  <c r="AR26" i="1"/>
  <c r="AQ26" i="1"/>
  <c r="AO26" i="1"/>
  <c r="X26" i="1" s="1"/>
  <c r="AN26" i="1"/>
  <c r="AL26" i="1"/>
  <c r="AD26" i="1"/>
  <c r="AC26" i="1"/>
  <c r="AB26" i="1"/>
  <c r="U26" i="1"/>
  <c r="P26" i="1"/>
  <c r="O26" i="1"/>
  <c r="AR25" i="1"/>
  <c r="AQ25" i="1"/>
  <c r="AO25" i="1"/>
  <c r="AN25" i="1"/>
  <c r="AL25" i="1" s="1"/>
  <c r="AM25" i="1"/>
  <c r="AD25" i="1"/>
  <c r="AC25" i="1"/>
  <c r="AB25" i="1" s="1"/>
  <c r="U25" i="1"/>
  <c r="O25" i="1"/>
  <c r="N25" i="1"/>
  <c r="M25" i="1" s="1"/>
  <c r="AF25" i="1" s="1"/>
  <c r="AR24" i="1"/>
  <c r="AQ24" i="1"/>
  <c r="AP24" i="1"/>
  <c r="AO24" i="1"/>
  <c r="AN24" i="1"/>
  <c r="AL24" i="1"/>
  <c r="AD24" i="1"/>
  <c r="AC24" i="1"/>
  <c r="AB24" i="1"/>
  <c r="X24" i="1"/>
  <c r="U24" i="1"/>
  <c r="AR23" i="1"/>
  <c r="AQ23" i="1"/>
  <c r="AO23" i="1"/>
  <c r="AP23" i="1" s="1"/>
  <c r="AN23" i="1"/>
  <c r="AL23" i="1" s="1"/>
  <c r="AD23" i="1"/>
  <c r="AC23" i="1"/>
  <c r="AB23" i="1"/>
  <c r="U23" i="1"/>
  <c r="AR22" i="1"/>
  <c r="AQ22" i="1"/>
  <c r="AO22" i="1"/>
  <c r="X22" i="1" s="1"/>
  <c r="AN22" i="1"/>
  <c r="AL22" i="1"/>
  <c r="AD22" i="1"/>
  <c r="AC22" i="1"/>
  <c r="AB22" i="1"/>
  <c r="U22" i="1"/>
  <c r="AR21" i="1"/>
  <c r="AQ21" i="1"/>
  <c r="AO21" i="1"/>
  <c r="X21" i="1" s="1"/>
  <c r="AN21" i="1"/>
  <c r="AL21" i="1" s="1"/>
  <c r="S21" i="1" s="1"/>
  <c r="AM21" i="1"/>
  <c r="AD21" i="1"/>
  <c r="AC21" i="1"/>
  <c r="AB21" i="1" s="1"/>
  <c r="U21" i="1"/>
  <c r="O21" i="1"/>
  <c r="AR20" i="1"/>
  <c r="AQ20" i="1"/>
  <c r="AO20" i="1"/>
  <c r="X20" i="1" s="1"/>
  <c r="AN20" i="1"/>
  <c r="AL20" i="1" s="1"/>
  <c r="AD20" i="1"/>
  <c r="AC20" i="1"/>
  <c r="AB20" i="1"/>
  <c r="U20" i="1"/>
  <c r="AR19" i="1"/>
  <c r="AQ19" i="1"/>
  <c r="AO19" i="1"/>
  <c r="AP19" i="1" s="1"/>
  <c r="AN19" i="1"/>
  <c r="AL19" i="1"/>
  <c r="AM19" i="1" s="1"/>
  <c r="AD19" i="1"/>
  <c r="AC19" i="1"/>
  <c r="AB19" i="1"/>
  <c r="U19" i="1"/>
  <c r="AF27" i="1" l="1"/>
  <c r="AF33" i="1"/>
  <c r="N20" i="1"/>
  <c r="M20" i="1" s="1"/>
  <c r="P20" i="1"/>
  <c r="S20" i="1"/>
  <c r="O20" i="1"/>
  <c r="AM20" i="1"/>
  <c r="N19" i="1"/>
  <c r="M19" i="1" s="1"/>
  <c r="S33" i="1"/>
  <c r="P33" i="1"/>
  <c r="P23" i="1"/>
  <c r="O23" i="1"/>
  <c r="AM23" i="1"/>
  <c r="N22" i="1"/>
  <c r="M22" i="1" s="1"/>
  <c r="AM22" i="1"/>
  <c r="P31" i="1"/>
  <c r="O31" i="1"/>
  <c r="N31" i="1"/>
  <c r="M31" i="1" s="1"/>
  <c r="AM31" i="1"/>
  <c r="AP33" i="1"/>
  <c r="X33" i="1"/>
  <c r="V34" i="1"/>
  <c r="T34" i="1" s="1"/>
  <c r="W34" i="1" s="1"/>
  <c r="Q34" i="1" s="1"/>
  <c r="R34" i="1" s="1"/>
  <c r="P32" i="1"/>
  <c r="O32" i="1"/>
  <c r="N32" i="1"/>
  <c r="M32" i="1" s="1"/>
  <c r="N23" i="1"/>
  <c r="M23" i="1" s="1"/>
  <c r="Y30" i="1"/>
  <c r="Z30" i="1" s="1"/>
  <c r="S19" i="1"/>
  <c r="P21" i="1"/>
  <c r="O24" i="1"/>
  <c r="N24" i="1"/>
  <c r="M24" i="1" s="1"/>
  <c r="Y24" i="1" s="1"/>
  <c r="Z24" i="1" s="1"/>
  <c r="S22" i="1"/>
  <c r="AP20" i="1"/>
  <c r="O28" i="1"/>
  <c r="N28" i="1"/>
  <c r="M28" i="1" s="1"/>
  <c r="P36" i="1"/>
  <c r="O36" i="1"/>
  <c r="N36" i="1"/>
  <c r="M36" i="1" s="1"/>
  <c r="AM36" i="1"/>
  <c r="S25" i="1"/>
  <c r="P25" i="1"/>
  <c r="P19" i="1"/>
  <c r="O19" i="1"/>
  <c r="V30" i="1"/>
  <c r="T30" i="1" s="1"/>
  <c r="W30" i="1" s="1"/>
  <c r="Q30" i="1" s="1"/>
  <c r="R30" i="1" s="1"/>
  <c r="AP21" i="1"/>
  <c r="S23" i="1"/>
  <c r="AP22" i="1"/>
  <c r="P24" i="1"/>
  <c r="AM32" i="1"/>
  <c r="AM24" i="1"/>
  <c r="AP26" i="1"/>
  <c r="P27" i="1"/>
  <c r="O27" i="1"/>
  <c r="AM27" i="1"/>
  <c r="AA34" i="1"/>
  <c r="AE34" i="1" s="1"/>
  <c r="AH34" i="1"/>
  <c r="AI34" i="1" s="1"/>
  <c r="S36" i="1"/>
  <c r="AM28" i="1"/>
  <c r="O22" i="1"/>
  <c r="AP25" i="1"/>
  <c r="X25" i="1"/>
  <c r="S29" i="1"/>
  <c r="P29" i="1"/>
  <c r="AF30" i="1"/>
  <c r="N21" i="1"/>
  <c r="M21" i="1" s="1"/>
  <c r="P22" i="1"/>
  <c r="S24" i="1"/>
  <c r="N26" i="1"/>
  <c r="M26" i="1" s="1"/>
  <c r="AM26" i="1"/>
  <c r="S26" i="1"/>
  <c r="AP29" i="1"/>
  <c r="X29" i="1"/>
  <c r="S32" i="1"/>
  <c r="AP35" i="1"/>
  <c r="S30" i="1"/>
  <c r="S34" i="1"/>
  <c r="AM35" i="1"/>
  <c r="N35" i="1"/>
  <c r="M35" i="1" s="1"/>
  <c r="X36" i="1"/>
  <c r="AM34" i="1"/>
  <c r="O35" i="1"/>
  <c r="AM30" i="1"/>
  <c r="X19" i="1"/>
  <c r="X23" i="1"/>
  <c r="X27" i="1"/>
  <c r="X31" i="1"/>
  <c r="X35" i="1"/>
  <c r="Y27" i="1" l="1"/>
  <c r="Z27" i="1" s="1"/>
  <c r="AF31" i="1"/>
  <c r="AF36" i="1"/>
  <c r="AF20" i="1"/>
  <c r="Y19" i="1"/>
  <c r="Z19" i="1" s="1"/>
  <c r="AF26" i="1"/>
  <c r="Y25" i="1"/>
  <c r="Z25" i="1" s="1"/>
  <c r="Y33" i="1"/>
  <c r="Z33" i="1" s="1"/>
  <c r="AH24" i="1"/>
  <c r="AA24" i="1"/>
  <c r="AE24" i="1" s="1"/>
  <c r="V24" i="1"/>
  <c r="T24" i="1" s="1"/>
  <c r="W24" i="1" s="1"/>
  <c r="Q24" i="1" s="1"/>
  <c r="R24" i="1" s="1"/>
  <c r="AF24" i="1"/>
  <c r="Y23" i="1"/>
  <c r="Z23" i="1" s="1"/>
  <c r="V23" i="1" s="1"/>
  <c r="T23" i="1" s="1"/>
  <c r="W23" i="1" s="1"/>
  <c r="Q23" i="1" s="1"/>
  <c r="R23" i="1" s="1"/>
  <c r="AG24" i="1"/>
  <c r="AF28" i="1"/>
  <c r="AA30" i="1"/>
  <c r="AE30" i="1" s="1"/>
  <c r="AH30" i="1"/>
  <c r="AG30" i="1"/>
  <c r="AF22" i="1"/>
  <c r="AF19" i="1"/>
  <c r="V19" i="1"/>
  <c r="T19" i="1" s="1"/>
  <c r="W19" i="1" s="1"/>
  <c r="Q19" i="1" s="1"/>
  <c r="R19" i="1" s="1"/>
  <c r="Y22" i="1"/>
  <c r="Z22" i="1" s="1"/>
  <c r="V22" i="1" s="1"/>
  <c r="T22" i="1" s="1"/>
  <c r="W22" i="1" s="1"/>
  <c r="Q22" i="1" s="1"/>
  <c r="R22" i="1" s="1"/>
  <c r="Y29" i="1"/>
  <c r="Z29" i="1" s="1"/>
  <c r="AF21" i="1"/>
  <c r="AF23" i="1"/>
  <c r="Y35" i="1"/>
  <c r="Z35" i="1" s="1"/>
  <c r="V35" i="1" s="1"/>
  <c r="T35" i="1" s="1"/>
  <c r="W35" i="1" s="1"/>
  <c r="Q35" i="1" s="1"/>
  <c r="R35" i="1" s="1"/>
  <c r="Y36" i="1"/>
  <c r="Z36" i="1" s="1"/>
  <c r="V36" i="1" s="1"/>
  <c r="T36" i="1" s="1"/>
  <c r="W36" i="1" s="1"/>
  <c r="Q36" i="1" s="1"/>
  <c r="R36" i="1" s="1"/>
  <c r="AF32" i="1"/>
  <c r="Y32" i="1"/>
  <c r="Z32" i="1" s="1"/>
  <c r="Y20" i="1"/>
  <c r="Z20" i="1" s="1"/>
  <c r="Y21" i="1"/>
  <c r="Z21" i="1" s="1"/>
  <c r="Y31" i="1"/>
  <c r="Z31" i="1" s="1"/>
  <c r="V31" i="1" s="1"/>
  <c r="T31" i="1" s="1"/>
  <c r="W31" i="1" s="1"/>
  <c r="Q31" i="1" s="1"/>
  <c r="R31" i="1" s="1"/>
  <c r="AF35" i="1"/>
  <c r="Y28" i="1"/>
  <c r="Z28" i="1" s="1"/>
  <c r="V28" i="1" s="1"/>
  <c r="T28" i="1" s="1"/>
  <c r="W28" i="1" s="1"/>
  <c r="Q28" i="1" s="1"/>
  <c r="R28" i="1" s="1"/>
  <c r="Y26" i="1"/>
  <c r="Z26" i="1" s="1"/>
  <c r="AA21" i="1" l="1"/>
  <c r="AE21" i="1" s="1"/>
  <c r="AH21" i="1"/>
  <c r="AG21" i="1"/>
  <c r="AH20" i="1"/>
  <c r="AA20" i="1"/>
  <c r="AE20" i="1" s="1"/>
  <c r="AG20" i="1"/>
  <c r="AH23" i="1"/>
  <c r="AG23" i="1"/>
  <c r="AA23" i="1"/>
  <c r="AE23" i="1" s="1"/>
  <c r="AH32" i="1"/>
  <c r="AA32" i="1"/>
  <c r="AE32" i="1" s="1"/>
  <c r="AG32" i="1"/>
  <c r="AH28" i="1"/>
  <c r="AA28" i="1"/>
  <c r="AE28" i="1" s="1"/>
  <c r="AG28" i="1"/>
  <c r="V32" i="1"/>
  <c r="T32" i="1" s="1"/>
  <c r="W32" i="1" s="1"/>
  <c r="Q32" i="1" s="1"/>
  <c r="R32" i="1" s="1"/>
  <c r="V21" i="1"/>
  <c r="T21" i="1" s="1"/>
  <c r="W21" i="1" s="1"/>
  <c r="Q21" i="1" s="1"/>
  <c r="R21" i="1" s="1"/>
  <c r="AA33" i="1"/>
  <c r="AE33" i="1" s="1"/>
  <c r="AH33" i="1"/>
  <c r="AG33" i="1"/>
  <c r="V33" i="1"/>
  <c r="T33" i="1" s="1"/>
  <c r="W33" i="1" s="1"/>
  <c r="Q33" i="1" s="1"/>
  <c r="R33" i="1" s="1"/>
  <c r="V20" i="1"/>
  <c r="T20" i="1" s="1"/>
  <c r="W20" i="1" s="1"/>
  <c r="Q20" i="1" s="1"/>
  <c r="R20" i="1" s="1"/>
  <c r="AA26" i="1"/>
  <c r="AE26" i="1" s="1"/>
  <c r="AH26" i="1"/>
  <c r="AI26" i="1" s="1"/>
  <c r="AG26" i="1"/>
  <c r="AA25" i="1"/>
  <c r="AE25" i="1" s="1"/>
  <c r="AH25" i="1"/>
  <c r="AG25" i="1"/>
  <c r="V25" i="1"/>
  <c r="T25" i="1" s="1"/>
  <c r="W25" i="1" s="1"/>
  <c r="Q25" i="1" s="1"/>
  <c r="R25" i="1" s="1"/>
  <c r="AA29" i="1"/>
  <c r="AE29" i="1" s="1"/>
  <c r="AH29" i="1"/>
  <c r="AI29" i="1" s="1"/>
  <c r="V29" i="1"/>
  <c r="T29" i="1" s="1"/>
  <c r="W29" i="1" s="1"/>
  <c r="Q29" i="1" s="1"/>
  <c r="R29" i="1" s="1"/>
  <c r="AG29" i="1"/>
  <c r="AI30" i="1"/>
  <c r="V26" i="1"/>
  <c r="T26" i="1" s="1"/>
  <c r="W26" i="1" s="1"/>
  <c r="Q26" i="1" s="1"/>
  <c r="R26" i="1" s="1"/>
  <c r="AG31" i="1"/>
  <c r="AA31" i="1"/>
  <c r="AE31" i="1" s="1"/>
  <c r="AH31" i="1"/>
  <c r="AI31" i="1" s="1"/>
  <c r="AH36" i="1"/>
  <c r="AI36" i="1" s="1"/>
  <c r="AA36" i="1"/>
  <c r="AE36" i="1" s="1"/>
  <c r="AG36" i="1"/>
  <c r="AH19" i="1"/>
  <c r="AA19" i="1"/>
  <c r="AE19" i="1" s="1"/>
  <c r="AG19" i="1"/>
  <c r="AA35" i="1"/>
  <c r="AE35" i="1" s="1"/>
  <c r="AH35" i="1"/>
  <c r="AG35" i="1"/>
  <c r="AG22" i="1"/>
  <c r="AA22" i="1"/>
  <c r="AE22" i="1" s="1"/>
  <c r="AH22" i="1"/>
  <c r="AI24" i="1"/>
  <c r="AA27" i="1"/>
  <c r="AE27" i="1" s="1"/>
  <c r="AH27" i="1"/>
  <c r="AG27" i="1"/>
  <c r="V27" i="1"/>
  <c r="T27" i="1" s="1"/>
  <c r="W27" i="1" s="1"/>
  <c r="Q27" i="1" s="1"/>
  <c r="R27" i="1" s="1"/>
  <c r="AI35" i="1" l="1"/>
  <c r="AI27" i="1"/>
  <c r="AI19" i="1"/>
  <c r="AI21" i="1"/>
  <c r="AI23" i="1"/>
  <c r="AI28" i="1"/>
  <c r="AI20" i="1"/>
  <c r="AI25" i="1"/>
  <c r="AI33" i="1"/>
  <c r="AI22" i="1"/>
  <c r="AI32" i="1"/>
</calcChain>
</file>

<file path=xl/sharedStrings.xml><?xml version="1.0" encoding="utf-8"?>
<sst xmlns="http://schemas.openxmlformats.org/spreadsheetml/2006/main" count="984" uniqueCount="411">
  <si>
    <t>File opened</t>
  </si>
  <si>
    <t>2023-07-19 11:26:58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</si>
  <si>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</si>
  <si>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</si>
  <si>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</si>
  <si>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</si>
  <si>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</si>
  <si>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</si>
  <si>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</si>
  <si>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</si>
  <si>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</si>
  <si>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</si>
  <si>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</si>
  <si>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"1.00102", "flowazero": "0.25022", "flowbzero": "0.36914", "chamberpressurezero": "2.57423",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</si>
  <si>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</si>
  <si>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</si>
  <si>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</si>
  <si>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</si>
  <si>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</si>
  <si>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</si>
  <si>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</si>
  <si>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</si>
  <si>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</si>
  <si>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</si>
  <si>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</si>
  <si>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</si>
  <si>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</si>
  <si>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11:26:58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</si>
  <si>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</si>
  <si>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</si>
  <si>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</si>
  <si>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</si>
  <si>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</si>
  <si>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</si>
  <si>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</si>
  <si>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</si>
  <si>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</si>
  <si>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</si>
  <si>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</si>
  <si>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</si>
  <si>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</si>
  <si>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</si>
  <si>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</si>
  <si>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</si>
  <si>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</si>
  <si>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</si>
  <si>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</si>
  <si>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</si>
  <si>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</si>
  <si>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</si>
  <si>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</si>
  <si>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</si>
  <si>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</si>
  <si>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</si>
  <si>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</si>
  <si>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</si>
  <si>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</si>
  <si>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</si>
  <si>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</si>
  <si>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</si>
  <si>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</si>
  <si>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</si>
  <si>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</si>
  <si>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</si>
  <si>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</si>
  <si>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</si>
  <si>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</si>
  <si>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</si>
  <si>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</si>
  <si>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</si>
  <si>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</si>
  <si>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</si>
  <si>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</si>
  <si>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</si>
  <si>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</si>
  <si>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</si>
  <si>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</si>
  <si>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</si>
  <si>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</si>
  <si>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</si>
  <si>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</si>
  <si>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</si>
  <si>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</si>
  <si>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</si>
  <si>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</si>
  <si>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</si>
  <si>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</si>
  <si>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-3.49991 72.9012 374.158 621.594 878.699 1068.97 1282.3 1395.21</t>
  </si>
  <si>
    <t>Fs_true</t>
  </si>
  <si>
    <t>0.212971 100.337 401.724 600.836 803.198 1000.91 1201.56 1401.34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</si>
  <si>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</si>
  <si>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</si>
  <si>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</si>
  <si>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</si>
  <si>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</si>
  <si>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</si>
  <si>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</si>
  <si>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</si>
  <si>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</si>
  <si>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</si>
  <si>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</si>
  <si>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</si>
  <si>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</si>
  <si>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</si>
  <si>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</si>
  <si>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</si>
  <si>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</si>
  <si>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</si>
  <si>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</si>
  <si>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</si>
  <si>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</si>
  <si>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</si>
  <si>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</si>
  <si>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</si>
  <si>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</si>
  <si>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</si>
  <si>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</si>
  <si>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</si>
  <si>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</si>
  <si>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</si>
  <si>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</si>
  <si>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</si>
  <si>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</si>
  <si>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</si>
  <si>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</si>
  <si>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</si>
  <si>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</si>
  <si>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</si>
  <si>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</si>
  <si>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</si>
  <si>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</si>
  <si>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</si>
  <si>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</si>
  <si>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</si>
  <si>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</si>
  <si>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</si>
  <si>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</si>
  <si>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</si>
  <si>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</si>
  <si>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</si>
  <si>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</si>
  <si>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</si>
  <si>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</si>
  <si>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</si>
  <si>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</si>
  <si>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</si>
  <si>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</si>
  <si>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</si>
  <si>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</si>
  <si>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</si>
  <si>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</si>
  <si>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</si>
  <si>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</si>
  <si>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</si>
  <si>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</si>
  <si>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</si>
  <si>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</si>
  <si>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</si>
  <si>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</si>
  <si>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</si>
  <si>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</si>
  <si>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</si>
  <si>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</si>
  <si>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</si>
  <si>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</si>
  <si>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</si>
  <si>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</si>
  <si>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</si>
  <si>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</si>
  <si>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</si>
  <si>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</si>
  <si>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</si>
  <si>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</si>
  <si>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</si>
  <si>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</si>
  <si>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</si>
  <si>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</si>
  <si>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</si>
  <si>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</si>
  <si>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</si>
  <si>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</si>
  <si>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</si>
  <si>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</si>
  <si>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</si>
  <si>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</si>
  <si>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</si>
  <si>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</si>
  <si>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</si>
  <si>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</si>
  <si>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</si>
  <si>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</si>
  <si>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</si>
  <si>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</si>
  <si>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</si>
  <si>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</si>
  <si>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</si>
  <si>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</si>
  <si>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</si>
  <si>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</si>
  <si>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</si>
  <si>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</si>
  <si>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</si>
  <si>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</si>
  <si>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</si>
  <si>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</si>
  <si>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</si>
  <si>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</si>
  <si>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</si>
  <si>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</si>
  <si>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</si>
  <si>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</si>
  <si>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</si>
  <si>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</si>
  <si>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</si>
  <si>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</si>
  <si>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</si>
  <si>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</si>
  <si>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</si>
  <si>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</si>
  <si>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</si>
  <si>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</si>
  <si>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</si>
  <si>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</si>
  <si>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</si>
  <si>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</si>
  <si>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</si>
  <si>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</si>
  <si>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</si>
  <si>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</si>
  <si>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</si>
  <si>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</si>
  <si>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</si>
  <si>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</si>
  <si>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</si>
  <si>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</si>
  <si>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</si>
  <si>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</si>
  <si>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</si>
  <si>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</si>
  <si>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</si>
  <si>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</si>
  <si>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</si>
  <si>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</si>
  <si>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</si>
  <si>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</si>
  <si>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</si>
  <si>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</si>
  <si>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</si>
  <si>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</si>
  <si>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</si>
  <si>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</si>
  <si>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</si>
  <si>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</si>
  <si>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</si>
  <si>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</si>
  <si>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</si>
  <si>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</si>
  <si>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</si>
  <si>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</si>
  <si>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</si>
  <si>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</si>
  <si>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</si>
  <si>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</si>
  <si>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</si>
  <si>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</si>
  <si>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</si>
  <si>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</si>
  <si>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</si>
  <si>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</si>
  <si>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</si>
  <si>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</si>
  <si>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</si>
  <si>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</si>
  <si>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</si>
  <si>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</si>
  <si>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</si>
  <si>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</si>
  <si>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</si>
  <si>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</si>
  <si>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</si>
  <si>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</si>
  <si>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</si>
  <si>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</si>
  <si>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</si>
  <si>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</si>
  <si>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</si>
  <si>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</si>
  <si>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</si>
  <si>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</si>
  <si>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</si>
  <si>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</si>
  <si>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</si>
  <si>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</si>
  <si>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</si>
  <si>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</si>
  <si>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</si>
  <si>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</si>
  <si>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</si>
  <si>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</si>
  <si>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</si>
  <si>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</si>
  <si>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</si>
  <si>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</si>
  <si>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</si>
  <si>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</si>
  <si>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</si>
  <si>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</si>
  <si>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</si>
  <si>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</si>
  <si>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</si>
  <si>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</si>
  <si>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</si>
  <si>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</si>
  <si>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</si>
  <si>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</si>
  <si>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</si>
  <si>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</si>
  <si>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</si>
  <si>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</si>
  <si>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</si>
  <si>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</si>
  <si>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</si>
  <si>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</si>
  <si>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</si>
  <si>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</si>
  <si>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</si>
  <si>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</si>
  <si>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</si>
  <si>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</si>
  <si>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</si>
  <si>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</si>
  <si>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</si>
  <si>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</si>
  <si>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</si>
  <si>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</si>
  <si>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</si>
  <si>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</si>
  <si>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</si>
  <si>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</si>
  <si>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</si>
  <si>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</si>
  <si>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</si>
  <si>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20230719 11:45:56</t>
  </si>
  <si>
    <t>11:45:56</t>
  </si>
  <si>
    <t>none</t>
  </si>
  <si>
    <t>Picabo</t>
  </si>
  <si>
    <t>20230719</t>
  </si>
  <si>
    <t>kse</t>
  </si>
  <si>
    <t>VAVI</t>
  </si>
  <si>
    <t>BNL21863</t>
  </si>
  <si>
    <t>11:45:29</t>
  </si>
  <si>
    <t>2/2</t>
  </si>
  <si>
    <t>00000000</t>
  </si>
  <si>
    <t>iiiiiiii</t>
  </si>
  <si>
    <t>off</t>
  </si>
  <si>
    <t>20230719 11:47:25</t>
  </si>
  <si>
    <t>11:47:25</t>
  </si>
  <si>
    <t>11:46:57</t>
  </si>
  <si>
    <t>20230719 11:48:50</t>
  </si>
  <si>
    <t>11:48:50</t>
  </si>
  <si>
    <t>11:48:23</t>
  </si>
  <si>
    <t>20230719 11:50:15</t>
  </si>
  <si>
    <t>11:50:15</t>
  </si>
  <si>
    <t>11:49:49</t>
  </si>
  <si>
    <t>20230719 11:51:24</t>
  </si>
  <si>
    <t>11:51:24</t>
  </si>
  <si>
    <t>11:51:19</t>
  </si>
  <si>
    <t>1/2</t>
  </si>
  <si>
    <t>20230719 11:52:29</t>
  </si>
  <si>
    <t>11:52:29</t>
  </si>
  <si>
    <t>11:52:24</t>
  </si>
  <si>
    <t>20230719 11:53:32</t>
  </si>
  <si>
    <t>11:53:32</t>
  </si>
  <si>
    <t>11:53:27</t>
  </si>
  <si>
    <t>20230719 11:55:00</t>
  </si>
  <si>
    <t>11:55:00</t>
  </si>
  <si>
    <t>11:54:33</t>
  </si>
  <si>
    <t>20230719 11:56:21</t>
  </si>
  <si>
    <t>11:56:21</t>
  </si>
  <si>
    <t>11:55:55</t>
  </si>
  <si>
    <t>20230719 11:57:38</t>
  </si>
  <si>
    <t>11:57:38</t>
  </si>
  <si>
    <t>11:57:11</t>
  </si>
  <si>
    <t>20230719 11:59:02</t>
  </si>
  <si>
    <t>11:59:02</t>
  </si>
  <si>
    <t>11:58:35</t>
  </si>
  <si>
    <t>20230719 12:00:26</t>
  </si>
  <si>
    <t>12:00:26</t>
  </si>
  <si>
    <t>11:59:59</t>
  </si>
  <si>
    <t>20230719 12:01:57</t>
  </si>
  <si>
    <t>12:01:57</t>
  </si>
  <si>
    <t>12:01:29</t>
  </si>
  <si>
    <t>20230719 12:03:27</t>
  </si>
  <si>
    <t>12:03:27</t>
  </si>
  <si>
    <t>12:02:59</t>
  </si>
  <si>
    <t>20230719 12:04:55</t>
  </si>
  <si>
    <t>12:04:55</t>
  </si>
  <si>
    <t>12:04:21</t>
  </si>
  <si>
    <t>20230719 12:06:27</t>
  </si>
  <si>
    <t>12:06:27</t>
  </si>
  <si>
    <t>12:06:00</t>
  </si>
  <si>
    <t>20230719 12:08:04</t>
  </si>
  <si>
    <t>12:08:04</t>
  </si>
  <si>
    <t>12:07:37</t>
  </si>
  <si>
    <t>20230719 12:09:46</t>
  </si>
  <si>
    <t>12:09:46</t>
  </si>
  <si>
    <t>12:09:09</t>
  </si>
  <si>
    <t>12:11:24</t>
  </si>
  <si>
    <t>Stability Definition:	CO2_r (Meas): Std&lt;0.75 Per=20	A (GasEx): Std&lt;0.2 Per=20	Qin (LeafQ): Std&lt;1 Per=20</t>
  </si>
  <si>
    <t>12:11:25</t>
  </si>
  <si>
    <t>Stability Definition:	CO2_r (Meas): Per=20	A (GasEx): Std&lt;0.2 Per=20	Qin (LeafQ): Std&lt;1 Per=20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</si>
</sst>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4.625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1689795956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1689795956</v>
      </c>
      <c r="M19">
        <f t="shared" ref="M19:M36" si="0">(N19)/1000</f>
        <v>8.3978631368737862E-4</v>
      </c>
      <c r="N19">
        <f t="shared" ref="N19:N36" si="1">1000*AZ19*AL19*(AV19-AW19)/(100*$B$7*(1000-AL19*AV19))</f>
        <v>0.83978631368737866</v>
      </c>
      <c r="O19">
        <f t="shared" ref="O19:O36" si="2">AZ19*AL19*(AU19-AT19*(1000-AL19*AW19)/(1000-AL19*AV19))/(100*$B$7)</f>
        <v>8.2044024335745664</v>
      </c>
      <c r="P19">
        <f t="shared" ref="P19:P36" si="3">AT19 - IF(AL19&gt;1, O19*$B$7*100/(AN19*BH19), 0)</f>
        <v>390.12</v>
      </c>
      <c r="Q19">
        <f t="shared" ref="Q19:Q36" si="4">((W19-M19/2)*P19-O19)/(W19+M19/2)</f>
        <v>206.18281008458484</v>
      </c>
      <c r="R19">
        <f t="shared" ref="R19:R36" si="5">Q19*(BA19+BB19)/1000</f>
        <v>20.861353675794344</v>
      </c>
      <c r="S19">
        <f t="shared" ref="S19:S36" si="6">(AT19 - IF(AL19&gt;1, O19*$B$7*100/(AN19*BH19), 0))*(BA19+BB19)/1000</f>
        <v>39.471919568183999</v>
      </c>
      <c r="T19">
        <f t="shared" ref="T19:T36" si="7">2/((1/V19-1/U19)+SIGN(V19)*SQRT((1/V19-1/U19)*(1/V19-1/U19) + 4*$C$7/(($C$7+1)*($C$7+1))*(2*1/V19*1/U19-1/U19*1/U19)))</f>
        <v>7.4339501166497082E-2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3.2705753494791603</v>
      </c>
      <c r="V19">
        <f t="shared" ref="V19:V36" si="9">M19*(1000-(1000*0.61365*EXP(17.502*Z19/(240.97+Z19))/(BA19+BB19)+AV19)/2)/(1000*0.61365*EXP(17.502*Z19/(240.97+Z19))/(BA19+BB19)-AV19)</f>
        <v>7.3413388784840411E-2</v>
      </c>
      <c r="W19">
        <f t="shared" ref="W19:W36" si="10">1/(($C$7+1)/(T19/1.6)+1/(U19/1.37)) + $C$7/(($C$7+1)/(T19/1.6) + $C$7/(U19/1.37))</f>
        <v>4.5965614168748239E-2</v>
      </c>
      <c r="X19">
        <f t="shared" ref="X19:X36" si="11">(AO19*AR19)</f>
        <v>297.71592599999997</v>
      </c>
      <c r="Y19">
        <f t="shared" ref="Y19:Y36" si="12">(BC19+(X19+2*0.95*0.0000000567*(((BC19+$B$9)+273)^4-(BC19+273)^4)-44100*M19)/(1.84*29.3*U19+8*0.95*0.0000000567*(BC19+273)^3))</f>
        <v>19.409737454493509</v>
      </c>
      <c r="Z19">
        <f t="shared" ref="Z19:Z36" si="13">($C$9*BD19+$D$9*BE19+$E$9*Y19)</f>
        <v>19.409737454493509</v>
      </c>
      <c r="AA19">
        <f t="shared" ref="AA19:AA36" si="14">0.61365*EXP(17.502*Z19/(240.97+Z19))</f>
        <v>2.262200224685019</v>
      </c>
      <c r="AB19">
        <f t="shared" ref="AB19:AB36" si="15">(AC19/AD19*100)</f>
        <v>54.221974757982359</v>
      </c>
      <c r="AC19">
        <f t="shared" ref="AC19:AC36" si="16">AV19*(BA19+BB19)/1000</f>
        <v>1.1241686064447398</v>
      </c>
      <c r="AD19">
        <f t="shared" ref="AD19:AD36" si="17">0.61365*EXP(17.502*BC19/(240.97+BC19))</f>
        <v>2.0732712363620505</v>
      </c>
      <c r="AE19">
        <f t="shared" ref="AE19:AE36" si="18">(AA19-AV19*(BA19+BB19)/1000)</f>
        <v>1.1380316182402792</v>
      </c>
      <c r="AF19">
        <f t="shared" ref="AF19:AF36" si="19">(-M19*44100)</f>
        <v>-37.034576433613395</v>
      </c>
      <c r="AG19">
        <f t="shared" ref="AG19:AG36" si="20">2*29.3*U19*0.92*(BC19-Z19)</f>
        <v>-245.87175538974978</v>
      </c>
      <c r="AH19">
        <f t="shared" ref="AH19:AH36" si="21">2*0.95*0.0000000567*(((BC19+$B$9)+273)^4-(Z19+273)^4)</f>
        <v>-14.916377737277328</v>
      </c>
      <c r="AI19">
        <f t="shared" ref="AI19:AI36" si="22">X19+AH19+AF19+AG19</f>
        <v>-0.10678356064053673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55180.346456952007</v>
      </c>
      <c r="AO19">
        <f t="shared" ref="AO19:AO36" si="26">$B$13*BI19+$C$13*BJ19+$F$13*BU19*(1-BX19)</f>
        <v>1800.08</v>
      </c>
      <c r="AP19">
        <f t="shared" ref="AP19:AP36" si="27">AO19*AQ19</f>
        <v>1517.4677999999999</v>
      </c>
      <c r="AQ19">
        <f t="shared" ref="AQ19:AQ36" si="28">($B$13*$D$11+$C$13*$D$11+$F$13*((CH19+BZ19)/MAX(CH19+BZ19+CI19, 0.1)*$I$11+CI19/MAX(CH19+BZ19+CI19, 0.1)*$J$11))/($B$13+$C$13+$F$13)</f>
        <v>0.84300019999111142</v>
      </c>
      <c r="AR19">
        <f t="shared" ref="AR19:AR36" si="29">($B$13*$K$11+$C$13*$K$11+$F$13*((CH19+BZ19)/MAX(CH19+BZ19+CI19, 0.1)*$P$11+CI19/MAX(CH19+BZ19+CI19, 0.1)*$Q$11))/($B$13+$C$13+$F$13)</f>
        <v>0.16539038598284519</v>
      </c>
      <c r="AS19">
        <v>1689795956</v>
      </c>
      <c r="AT19">
        <v>390.12</v>
      </c>
      <c r="AU19">
        <v>399.98500000000001</v>
      </c>
      <c r="AV19">
        <v>11.1107</v>
      </c>
      <c r="AW19">
        <v>10.150499999999999</v>
      </c>
      <c r="AX19">
        <v>393.05900000000003</v>
      </c>
      <c r="AY19">
        <v>11.549200000000001</v>
      </c>
      <c r="AZ19">
        <v>400.00599999999997</v>
      </c>
      <c r="BA19">
        <v>101.145</v>
      </c>
      <c r="BB19">
        <v>3.3918200000000003E-2</v>
      </c>
      <c r="BC19">
        <v>18.0153</v>
      </c>
      <c r="BD19">
        <v>17.9636</v>
      </c>
      <c r="BE19">
        <v>999.9</v>
      </c>
      <c r="BF19">
        <v>0</v>
      </c>
      <c r="BG19">
        <v>0</v>
      </c>
      <c r="BH19">
        <v>10008.799999999999</v>
      </c>
      <c r="BI19">
        <v>0</v>
      </c>
      <c r="BJ19">
        <v>139.768</v>
      </c>
      <c r="BK19">
        <v>-9.8650800000000007</v>
      </c>
      <c r="BL19">
        <v>394.50299999999999</v>
      </c>
      <c r="BM19">
        <v>404.08600000000001</v>
      </c>
      <c r="BN19">
        <v>0.96020399999999995</v>
      </c>
      <c r="BO19">
        <v>399.98500000000001</v>
      </c>
      <c r="BP19">
        <v>10.150499999999999</v>
      </c>
      <c r="BQ19">
        <v>1.1237900000000001</v>
      </c>
      <c r="BR19">
        <v>1.02667</v>
      </c>
      <c r="BS19">
        <v>8.6285699999999999</v>
      </c>
      <c r="BT19">
        <v>7.3005100000000001</v>
      </c>
      <c r="BU19">
        <v>1800.08</v>
      </c>
      <c r="BV19">
        <v>0.89999200000000001</v>
      </c>
      <c r="BW19">
        <v>0.100008</v>
      </c>
      <c r="BX19">
        <v>0</v>
      </c>
      <c r="BY19">
        <v>2.5731999999999999</v>
      </c>
      <c r="BZ19">
        <v>0</v>
      </c>
      <c r="CA19">
        <v>9502.77</v>
      </c>
      <c r="CB19">
        <v>14601</v>
      </c>
      <c r="CC19">
        <v>41.811999999999998</v>
      </c>
      <c r="CD19">
        <v>40.061999999999998</v>
      </c>
      <c r="CE19">
        <v>41.311999999999998</v>
      </c>
      <c r="CF19">
        <v>38.436999999999998</v>
      </c>
      <c r="CG19">
        <v>39.875</v>
      </c>
      <c r="CH19">
        <v>1620.06</v>
      </c>
      <c r="CI19">
        <v>180.02</v>
      </c>
      <c r="CJ19">
        <v>0</v>
      </c>
      <c r="CK19">
        <v>1689795969.2</v>
      </c>
      <c r="CL19">
        <v>0</v>
      </c>
      <c r="CM19">
        <v>1689795929</v>
      </c>
      <c r="CN19" t="s">
        <v>350</v>
      </c>
      <c r="CO19">
        <v>1689795929</v>
      </c>
      <c r="CP19">
        <v>1689795922.5</v>
      </c>
      <c r="CQ19">
        <v>2</v>
      </c>
      <c r="CR19">
        <v>-2.1999999999999999E-2</v>
      </c>
      <c r="CS19">
        <v>-1E-3</v>
      </c>
      <c r="CT19">
        <v>-2.9710000000000001</v>
      </c>
      <c r="CU19">
        <v>-0.439</v>
      </c>
      <c r="CV19">
        <v>400</v>
      </c>
      <c r="CW19">
        <v>10</v>
      </c>
      <c r="CX19">
        <v>0.25</v>
      </c>
      <c r="CY19">
        <v>0.09</v>
      </c>
      <c r="CZ19">
        <v>12.68250622637105</v>
      </c>
      <c r="DA19">
        <v>-4.0375252036463728E-2</v>
      </c>
      <c r="DB19">
        <v>4.9079443437913213E-2</v>
      </c>
      <c r="DC19">
        <v>1</v>
      </c>
      <c r="DD19">
        <v>399.97548780487813</v>
      </c>
      <c r="DE19">
        <v>0.10942160278743671</v>
      </c>
      <c r="DF19">
        <v>3.3197209661770477E-2</v>
      </c>
      <c r="DG19">
        <v>1</v>
      </c>
      <c r="DH19">
        <v>1800.0405000000001</v>
      </c>
      <c r="DI19">
        <v>0.82975735323346855</v>
      </c>
      <c r="DJ19">
        <v>0.16015539329042691</v>
      </c>
      <c r="DK19">
        <v>-1</v>
      </c>
      <c r="DL19">
        <v>2</v>
      </c>
      <c r="DM19">
        <v>2</v>
      </c>
      <c r="DN19" t="s">
        <v>351</v>
      </c>
      <c r="DO19">
        <v>2.6997200000000001</v>
      </c>
      <c r="DP19">
        <v>2.65564</v>
      </c>
      <c r="DQ19">
        <v>9.4439099999999998E-2</v>
      </c>
      <c r="DR19">
        <v>9.5273700000000003E-2</v>
      </c>
      <c r="DS19">
        <v>6.8856200000000006E-2</v>
      </c>
      <c r="DT19">
        <v>6.1996999999999997E-2</v>
      </c>
      <c r="DU19">
        <v>27561.599999999999</v>
      </c>
      <c r="DV19">
        <v>31071.1</v>
      </c>
      <c r="DW19">
        <v>28626.9</v>
      </c>
      <c r="DX19">
        <v>32913.300000000003</v>
      </c>
      <c r="DY19">
        <v>37061.800000000003</v>
      </c>
      <c r="DZ19">
        <v>41764</v>
      </c>
      <c r="EA19">
        <v>42007.199999999997</v>
      </c>
      <c r="EB19">
        <v>47390.1</v>
      </c>
      <c r="EC19">
        <v>1.85758</v>
      </c>
      <c r="ED19">
        <v>2.2940999999999998</v>
      </c>
      <c r="EE19">
        <v>0.100665</v>
      </c>
      <c r="EF19">
        <v>0</v>
      </c>
      <c r="EG19">
        <v>16.290299999999998</v>
      </c>
      <c r="EH19">
        <v>999.9</v>
      </c>
      <c r="EI19">
        <v>47.9</v>
      </c>
      <c r="EJ19">
        <v>20.6</v>
      </c>
      <c r="EK19">
        <v>11.5336</v>
      </c>
      <c r="EL19">
        <v>62.750100000000003</v>
      </c>
      <c r="EM19">
        <v>1.58253</v>
      </c>
      <c r="EN19">
        <v>1</v>
      </c>
      <c r="EO19">
        <v>-0.59770599999999996</v>
      </c>
      <c r="EP19">
        <v>1.75579</v>
      </c>
      <c r="EQ19">
        <v>20.224599999999999</v>
      </c>
      <c r="ER19">
        <v>5.2289700000000003</v>
      </c>
      <c r="ES19">
        <v>12.004</v>
      </c>
      <c r="ET19">
        <v>4.9897499999999999</v>
      </c>
      <c r="EU19">
        <v>3.3050000000000002</v>
      </c>
      <c r="EV19">
        <v>6534.7</v>
      </c>
      <c r="EW19">
        <v>9999</v>
      </c>
      <c r="EX19">
        <v>514.70000000000005</v>
      </c>
      <c r="EY19">
        <v>63.7</v>
      </c>
      <c r="EZ19">
        <v>1.8522400000000001</v>
      </c>
      <c r="FA19">
        <v>1.8613599999999999</v>
      </c>
      <c r="FB19">
        <v>1.8602000000000001</v>
      </c>
      <c r="FC19">
        <v>1.85623</v>
      </c>
      <c r="FD19">
        <v>1.86063</v>
      </c>
      <c r="FE19">
        <v>1.8569899999999999</v>
      </c>
      <c r="FF19">
        <v>1.8589899999999999</v>
      </c>
      <c r="FG19">
        <v>1.86188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-2.9390000000000001</v>
      </c>
      <c r="FV19">
        <v>-0.4385</v>
      </c>
      <c r="FW19">
        <v>-1.525596238469253</v>
      </c>
      <c r="FX19">
        <v>-4.0117494158234393E-3</v>
      </c>
      <c r="FY19">
        <v>1.087516141204025E-6</v>
      </c>
      <c r="FZ19">
        <v>-8.657206703991749E-11</v>
      </c>
      <c r="GA19">
        <v>-0.43854761904762007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0.5</v>
      </c>
      <c r="GJ19">
        <v>0.6</v>
      </c>
      <c r="GK19">
        <v>0.98877000000000004</v>
      </c>
      <c r="GL19">
        <v>2.3535200000000001</v>
      </c>
      <c r="GM19">
        <v>1.5942400000000001</v>
      </c>
      <c r="GN19">
        <v>2.3290999999999999</v>
      </c>
      <c r="GO19">
        <v>1.40015</v>
      </c>
      <c r="GP19">
        <v>2.2900399999999999</v>
      </c>
      <c r="GQ19">
        <v>23.860199999999999</v>
      </c>
      <c r="GR19">
        <v>15.7781</v>
      </c>
      <c r="GS19">
        <v>18</v>
      </c>
      <c r="GT19">
        <v>408.36200000000002</v>
      </c>
      <c r="GU19">
        <v>649.69799999999998</v>
      </c>
      <c r="GV19">
        <v>15.117100000000001</v>
      </c>
      <c r="GW19">
        <v>19.1372</v>
      </c>
      <c r="GX19">
        <v>30.000299999999999</v>
      </c>
      <c r="GY19">
        <v>19.0395</v>
      </c>
      <c r="GZ19">
        <v>18.9681</v>
      </c>
      <c r="HA19">
        <v>19.8506</v>
      </c>
      <c r="HB19">
        <v>0</v>
      </c>
      <c r="HC19">
        <v>-30</v>
      </c>
      <c r="HD19">
        <v>15.097099999999999</v>
      </c>
      <c r="HE19">
        <v>400</v>
      </c>
      <c r="HF19">
        <v>0</v>
      </c>
      <c r="HG19">
        <v>105.09</v>
      </c>
      <c r="HH19">
        <v>104.458</v>
      </c>
    </row>
    <row r="20" spans="1:216" x14ac:dyDescent="0.2">
      <c r="A20">
        <v>2</v>
      </c>
      <c r="B20">
        <v>1689796045</v>
      </c>
      <c r="C20">
        <v>89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1689796045</v>
      </c>
      <c r="M20">
        <f t="shared" si="0"/>
        <v>8.4277304064498933E-4</v>
      </c>
      <c r="N20">
        <f t="shared" si="1"/>
        <v>0.84277304064498937</v>
      </c>
      <c r="O20">
        <f t="shared" si="2"/>
        <v>6.0808697483448091</v>
      </c>
      <c r="P20">
        <f t="shared" si="3"/>
        <v>292.68400000000003</v>
      </c>
      <c r="Q20">
        <f t="shared" si="4"/>
        <v>158.28490636054403</v>
      </c>
      <c r="R20">
        <f t="shared" si="5"/>
        <v>16.015226779478535</v>
      </c>
      <c r="S20">
        <f t="shared" si="6"/>
        <v>29.613693070948003</v>
      </c>
      <c r="T20">
        <f t="shared" si="7"/>
        <v>7.5473863551020634E-2</v>
      </c>
      <c r="U20">
        <f t="shared" si="8"/>
        <v>3.2667065364167751</v>
      </c>
      <c r="V20">
        <f t="shared" si="9"/>
        <v>7.4518352842840557E-2</v>
      </c>
      <c r="W20">
        <f t="shared" si="10"/>
        <v>4.6658811430620763E-2</v>
      </c>
      <c r="X20">
        <f t="shared" si="11"/>
        <v>297.72274799999997</v>
      </c>
      <c r="Y20">
        <f t="shared" si="12"/>
        <v>19.34278169835595</v>
      </c>
      <c r="Z20">
        <f t="shared" si="13"/>
        <v>19.34278169835595</v>
      </c>
      <c r="AA20">
        <f t="shared" si="14"/>
        <v>2.2527951427475932</v>
      </c>
      <c r="AB20">
        <f t="shared" si="15"/>
        <v>54.62062050336548</v>
      </c>
      <c r="AC20">
        <f t="shared" si="16"/>
        <v>1.1276078084162002</v>
      </c>
      <c r="AD20">
        <f t="shared" si="17"/>
        <v>2.0644361012828885</v>
      </c>
      <c r="AE20">
        <f t="shared" si="18"/>
        <v>1.125187334331393</v>
      </c>
      <c r="AF20">
        <f t="shared" si="19"/>
        <v>-37.166291092444027</v>
      </c>
      <c r="AG20">
        <f t="shared" si="20"/>
        <v>-245.74720517874547</v>
      </c>
      <c r="AH20">
        <f t="shared" si="21"/>
        <v>-14.916130374751663</v>
      </c>
      <c r="AI20">
        <f t="shared" si="22"/>
        <v>-0.10687864594120811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55094.873600741012</v>
      </c>
      <c r="AO20">
        <f t="shared" si="26"/>
        <v>1800.13</v>
      </c>
      <c r="AP20">
        <f t="shared" si="27"/>
        <v>1517.5092</v>
      </c>
      <c r="AQ20">
        <f t="shared" si="28"/>
        <v>0.84299978334898029</v>
      </c>
      <c r="AR20">
        <f t="shared" si="29"/>
        <v>0.16538958186353206</v>
      </c>
      <c r="AS20">
        <v>1689796045</v>
      </c>
      <c r="AT20">
        <v>292.68400000000003</v>
      </c>
      <c r="AU20">
        <v>300.00099999999998</v>
      </c>
      <c r="AV20">
        <v>11.144600000000001</v>
      </c>
      <c r="AW20">
        <v>10.180899999999999</v>
      </c>
      <c r="AX20">
        <v>295.411</v>
      </c>
      <c r="AY20">
        <v>11.5817</v>
      </c>
      <c r="AZ20">
        <v>399.95699999999999</v>
      </c>
      <c r="BA20">
        <v>101.14700000000001</v>
      </c>
      <c r="BB20">
        <v>3.2746999999999998E-2</v>
      </c>
      <c r="BC20">
        <v>17.947399999999998</v>
      </c>
      <c r="BD20">
        <v>17.925899999999999</v>
      </c>
      <c r="BE20">
        <v>999.9</v>
      </c>
      <c r="BF20">
        <v>0</v>
      </c>
      <c r="BG20">
        <v>0</v>
      </c>
      <c r="BH20">
        <v>9990</v>
      </c>
      <c r="BI20">
        <v>0</v>
      </c>
      <c r="BJ20">
        <v>139.85300000000001</v>
      </c>
      <c r="BK20">
        <v>-7.31717</v>
      </c>
      <c r="BL20">
        <v>295.98200000000003</v>
      </c>
      <c r="BM20">
        <v>303.08699999999999</v>
      </c>
      <c r="BN20">
        <v>0.96369300000000002</v>
      </c>
      <c r="BO20">
        <v>300.00099999999998</v>
      </c>
      <c r="BP20">
        <v>10.180899999999999</v>
      </c>
      <c r="BQ20">
        <v>1.1272500000000001</v>
      </c>
      <c r="BR20">
        <v>1.0297700000000001</v>
      </c>
      <c r="BS20">
        <v>8.6738800000000005</v>
      </c>
      <c r="BT20">
        <v>7.3445400000000003</v>
      </c>
      <c r="BU20">
        <v>1800.13</v>
      </c>
      <c r="BV20">
        <v>0.90000500000000005</v>
      </c>
      <c r="BW20">
        <v>9.9995100000000003E-2</v>
      </c>
      <c r="BX20">
        <v>0</v>
      </c>
      <c r="BY20">
        <v>2.3519999999999999</v>
      </c>
      <c r="BZ20">
        <v>0</v>
      </c>
      <c r="CA20">
        <v>9375.7900000000009</v>
      </c>
      <c r="CB20">
        <v>14601.4</v>
      </c>
      <c r="CC20">
        <v>38.061999999999998</v>
      </c>
      <c r="CD20">
        <v>37.311999999999998</v>
      </c>
      <c r="CE20">
        <v>38.125</v>
      </c>
      <c r="CF20">
        <v>35.436999999999998</v>
      </c>
      <c r="CG20">
        <v>36.75</v>
      </c>
      <c r="CH20">
        <v>1620.13</v>
      </c>
      <c r="CI20">
        <v>180</v>
      </c>
      <c r="CJ20">
        <v>0</v>
      </c>
      <c r="CK20">
        <v>1689796058</v>
      </c>
      <c r="CL20">
        <v>0</v>
      </c>
      <c r="CM20">
        <v>1689796017</v>
      </c>
      <c r="CN20" t="s">
        <v>357</v>
      </c>
      <c r="CO20">
        <v>1689796017</v>
      </c>
      <c r="CP20">
        <v>1689796014</v>
      </c>
      <c r="CQ20">
        <v>3</v>
      </c>
      <c r="CR20">
        <v>-0.109</v>
      </c>
      <c r="CS20">
        <v>1E-3</v>
      </c>
      <c r="CT20">
        <v>-2.7509999999999999</v>
      </c>
      <c r="CU20">
        <v>-0.437</v>
      </c>
      <c r="CV20">
        <v>300</v>
      </c>
      <c r="CW20">
        <v>10</v>
      </c>
      <c r="CX20">
        <v>0.22</v>
      </c>
      <c r="CY20">
        <v>0.09</v>
      </c>
      <c r="CZ20">
        <v>9.3468379955209233</v>
      </c>
      <c r="DA20">
        <v>0.33437374361938882</v>
      </c>
      <c r="DB20">
        <v>5.030928550457308E-2</v>
      </c>
      <c r="DC20">
        <v>1</v>
      </c>
      <c r="DD20">
        <v>299.96973170731712</v>
      </c>
      <c r="DE20">
        <v>0.1747735191636863</v>
      </c>
      <c r="DF20">
        <v>2.2744631519078538E-2</v>
      </c>
      <c r="DG20">
        <v>1</v>
      </c>
      <c r="DH20">
        <v>1800.044634146341</v>
      </c>
      <c r="DI20">
        <v>-0.1289922513192458</v>
      </c>
      <c r="DJ20">
        <v>9.0151567792725568E-2</v>
      </c>
      <c r="DK20">
        <v>-1</v>
      </c>
      <c r="DL20">
        <v>2</v>
      </c>
      <c r="DM20">
        <v>2</v>
      </c>
      <c r="DN20" t="s">
        <v>351</v>
      </c>
      <c r="DO20">
        <v>2.6995200000000001</v>
      </c>
      <c r="DP20">
        <v>2.6543100000000002</v>
      </c>
      <c r="DQ20">
        <v>7.5425300000000001E-2</v>
      </c>
      <c r="DR20">
        <v>7.6046000000000002E-2</v>
      </c>
      <c r="DS20">
        <v>6.8998400000000001E-2</v>
      </c>
      <c r="DT20">
        <v>6.2134000000000002E-2</v>
      </c>
      <c r="DU20">
        <v>28138.1</v>
      </c>
      <c r="DV20">
        <v>31728.2</v>
      </c>
      <c r="DW20">
        <v>28624.5</v>
      </c>
      <c r="DX20">
        <v>32909.800000000003</v>
      </c>
      <c r="DY20">
        <v>37053</v>
      </c>
      <c r="DZ20">
        <v>41752.9</v>
      </c>
      <c r="EA20">
        <v>42003.9</v>
      </c>
      <c r="EB20">
        <v>47384.6</v>
      </c>
      <c r="EC20">
        <v>1.8569500000000001</v>
      </c>
      <c r="ED20">
        <v>2.2929300000000001</v>
      </c>
      <c r="EE20">
        <v>9.64478E-2</v>
      </c>
      <c r="EF20">
        <v>0</v>
      </c>
      <c r="EG20">
        <v>16.322700000000001</v>
      </c>
      <c r="EH20">
        <v>999.9</v>
      </c>
      <c r="EI20">
        <v>47.9</v>
      </c>
      <c r="EJ20">
        <v>20.6</v>
      </c>
      <c r="EK20">
        <v>11.532</v>
      </c>
      <c r="EL20">
        <v>62.790100000000002</v>
      </c>
      <c r="EM20">
        <v>1.7908599999999999</v>
      </c>
      <c r="EN20">
        <v>1</v>
      </c>
      <c r="EO20">
        <v>-0.59585600000000005</v>
      </c>
      <c r="EP20">
        <v>1.50827</v>
      </c>
      <c r="EQ20">
        <v>20.227599999999999</v>
      </c>
      <c r="ER20">
        <v>5.22837</v>
      </c>
      <c r="ES20">
        <v>12.004</v>
      </c>
      <c r="ET20">
        <v>4.9904999999999999</v>
      </c>
      <c r="EU20">
        <v>3.3050000000000002</v>
      </c>
      <c r="EV20">
        <v>6536.7</v>
      </c>
      <c r="EW20">
        <v>9999</v>
      </c>
      <c r="EX20">
        <v>514.70000000000005</v>
      </c>
      <c r="EY20">
        <v>63.7</v>
      </c>
      <c r="EZ20">
        <v>1.85226</v>
      </c>
      <c r="FA20">
        <v>1.8613900000000001</v>
      </c>
      <c r="FB20">
        <v>1.8602099999999999</v>
      </c>
      <c r="FC20">
        <v>1.85623</v>
      </c>
      <c r="FD20">
        <v>1.86066</v>
      </c>
      <c r="FE20">
        <v>1.8569899999999999</v>
      </c>
      <c r="FF20">
        <v>1.8590599999999999</v>
      </c>
      <c r="FG20">
        <v>1.86188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-2.7269999999999999</v>
      </c>
      <c r="FV20">
        <v>-0.43709999999999999</v>
      </c>
      <c r="FW20">
        <v>-1.634534345033132</v>
      </c>
      <c r="FX20">
        <v>-4.0117494158234393E-3</v>
      </c>
      <c r="FY20">
        <v>1.087516141204025E-6</v>
      </c>
      <c r="FZ20">
        <v>-8.657206703991749E-11</v>
      </c>
      <c r="GA20">
        <v>-0.43707500000000371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0.5</v>
      </c>
      <c r="GJ20">
        <v>0.5</v>
      </c>
      <c r="GK20">
        <v>0.788574</v>
      </c>
      <c r="GL20">
        <v>2.3559600000000001</v>
      </c>
      <c r="GM20">
        <v>1.5942400000000001</v>
      </c>
      <c r="GN20">
        <v>2.3278799999999999</v>
      </c>
      <c r="GO20">
        <v>1.40015</v>
      </c>
      <c r="GP20">
        <v>2.2631800000000002</v>
      </c>
      <c r="GQ20">
        <v>23.9008</v>
      </c>
      <c r="GR20">
        <v>15.7606</v>
      </c>
      <c r="GS20">
        <v>18</v>
      </c>
      <c r="GT20">
        <v>408.31200000000001</v>
      </c>
      <c r="GU20">
        <v>649.19600000000003</v>
      </c>
      <c r="GV20">
        <v>15.160299999999999</v>
      </c>
      <c r="GW20">
        <v>19.1707</v>
      </c>
      <c r="GX20">
        <v>30.0001</v>
      </c>
      <c r="GY20">
        <v>19.072500000000002</v>
      </c>
      <c r="GZ20">
        <v>19.002800000000001</v>
      </c>
      <c r="HA20">
        <v>15.8386</v>
      </c>
      <c r="HB20">
        <v>0</v>
      </c>
      <c r="HC20">
        <v>-30</v>
      </c>
      <c r="HD20">
        <v>15.174799999999999</v>
      </c>
      <c r="HE20">
        <v>300</v>
      </c>
      <c r="HF20">
        <v>0</v>
      </c>
      <c r="HG20">
        <v>105.08199999999999</v>
      </c>
      <c r="HH20">
        <v>104.446</v>
      </c>
    </row>
    <row r="21" spans="1:216" x14ac:dyDescent="0.2">
      <c r="A21">
        <v>3</v>
      </c>
      <c r="B21">
        <v>1689796130.5</v>
      </c>
      <c r="C21">
        <v>174.5</v>
      </c>
      <c r="D21" t="s">
        <v>358</v>
      </c>
      <c r="E21" t="s">
        <v>359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1689796130.5</v>
      </c>
      <c r="M21">
        <f t="shared" si="0"/>
        <v>8.5358608428543804E-4</v>
      </c>
      <c r="N21">
        <f t="shared" si="1"/>
        <v>0.85358608428543803</v>
      </c>
      <c r="O21">
        <f t="shared" si="2"/>
        <v>4.8434376662429477</v>
      </c>
      <c r="P21">
        <f t="shared" si="3"/>
        <v>244.149</v>
      </c>
      <c r="Q21">
        <f t="shared" si="4"/>
        <v>137.64751867433549</v>
      </c>
      <c r="R21">
        <f t="shared" si="5"/>
        <v>13.926875427406497</v>
      </c>
      <c r="S21">
        <f t="shared" si="6"/>
        <v>24.702462793903202</v>
      </c>
      <c r="T21">
        <f t="shared" si="7"/>
        <v>7.6044035628459211E-2</v>
      </c>
      <c r="U21">
        <f t="shared" si="8"/>
        <v>3.268096795974226</v>
      </c>
      <c r="V21">
        <f t="shared" si="9"/>
        <v>7.507454043060649E-2</v>
      </c>
      <c r="W21">
        <f t="shared" si="10"/>
        <v>4.7007663195019228E-2</v>
      </c>
      <c r="X21">
        <f t="shared" si="11"/>
        <v>297.69459899999998</v>
      </c>
      <c r="Y21">
        <f t="shared" si="12"/>
        <v>19.405064904427306</v>
      </c>
      <c r="Z21">
        <f t="shared" si="13"/>
        <v>19.405064904427306</v>
      </c>
      <c r="AA21">
        <f t="shared" si="14"/>
        <v>2.26154276978041</v>
      </c>
      <c r="AB21">
        <f t="shared" si="15"/>
        <v>54.532813090750743</v>
      </c>
      <c r="AC21">
        <f t="shared" si="16"/>
        <v>1.1304496293247199</v>
      </c>
      <c r="AD21">
        <f t="shared" si="17"/>
        <v>2.0729714189573953</v>
      </c>
      <c r="AE21">
        <f t="shared" si="18"/>
        <v>1.1310931404556901</v>
      </c>
      <c r="AF21">
        <f t="shared" si="19"/>
        <v>-37.643146316987817</v>
      </c>
      <c r="AG21">
        <f t="shared" si="20"/>
        <v>-245.26740666199282</v>
      </c>
      <c r="AH21">
        <f t="shared" si="21"/>
        <v>-14.890464261982235</v>
      </c>
      <c r="AI21">
        <f t="shared" si="22"/>
        <v>-0.10641824096288133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55117.753921849158</v>
      </c>
      <c r="AO21">
        <f t="shared" si="26"/>
        <v>1799.95</v>
      </c>
      <c r="AP21">
        <f t="shared" si="27"/>
        <v>1517.3582999999999</v>
      </c>
      <c r="AQ21">
        <f t="shared" si="28"/>
        <v>0.84300025000694456</v>
      </c>
      <c r="AR21">
        <f t="shared" si="29"/>
        <v>0.16539048251340313</v>
      </c>
      <c r="AS21">
        <v>1689796130.5</v>
      </c>
      <c r="AT21">
        <v>244.149</v>
      </c>
      <c r="AU21">
        <v>249.99</v>
      </c>
      <c r="AV21">
        <v>11.1729</v>
      </c>
      <c r="AW21">
        <v>10.196999999999999</v>
      </c>
      <c r="AX21">
        <v>246.58799999999999</v>
      </c>
      <c r="AY21">
        <v>11.61</v>
      </c>
      <c r="AZ21">
        <v>400.01299999999998</v>
      </c>
      <c r="BA21">
        <v>101.145</v>
      </c>
      <c r="BB21">
        <v>3.28168E-2</v>
      </c>
      <c r="BC21">
        <v>18.013000000000002</v>
      </c>
      <c r="BD21">
        <v>17.994599999999998</v>
      </c>
      <c r="BE21">
        <v>999.9</v>
      </c>
      <c r="BF21">
        <v>0</v>
      </c>
      <c r="BG21">
        <v>0</v>
      </c>
      <c r="BH21">
        <v>9996.8799999999992</v>
      </c>
      <c r="BI21">
        <v>0</v>
      </c>
      <c r="BJ21">
        <v>139.21199999999999</v>
      </c>
      <c r="BK21">
        <v>-5.8414299999999999</v>
      </c>
      <c r="BL21">
        <v>246.90799999999999</v>
      </c>
      <c r="BM21">
        <v>252.566</v>
      </c>
      <c r="BN21">
        <v>0.97590200000000005</v>
      </c>
      <c r="BO21">
        <v>249.99</v>
      </c>
      <c r="BP21">
        <v>10.196999999999999</v>
      </c>
      <c r="BQ21">
        <v>1.13009</v>
      </c>
      <c r="BR21">
        <v>1.03138</v>
      </c>
      <c r="BS21">
        <v>8.7110900000000004</v>
      </c>
      <c r="BT21">
        <v>7.3673599999999997</v>
      </c>
      <c r="BU21">
        <v>1799.95</v>
      </c>
      <c r="BV21">
        <v>0.89998999999999996</v>
      </c>
      <c r="BW21">
        <v>0.10001</v>
      </c>
      <c r="BX21">
        <v>0</v>
      </c>
      <c r="BY21">
        <v>2.3980999999999999</v>
      </c>
      <c r="BZ21">
        <v>0</v>
      </c>
      <c r="CA21">
        <v>9334.7199999999993</v>
      </c>
      <c r="CB21">
        <v>14599.9</v>
      </c>
      <c r="CC21">
        <v>38.875</v>
      </c>
      <c r="CD21">
        <v>38.311999999999998</v>
      </c>
      <c r="CE21">
        <v>38.875</v>
      </c>
      <c r="CF21">
        <v>36.436999999999998</v>
      </c>
      <c r="CG21">
        <v>37.5</v>
      </c>
      <c r="CH21">
        <v>1619.94</v>
      </c>
      <c r="CI21">
        <v>180.01</v>
      </c>
      <c r="CJ21">
        <v>0</v>
      </c>
      <c r="CK21">
        <v>1689796143.8</v>
      </c>
      <c r="CL21">
        <v>0</v>
      </c>
      <c r="CM21">
        <v>1689796103</v>
      </c>
      <c r="CN21" t="s">
        <v>360</v>
      </c>
      <c r="CO21">
        <v>1689796099</v>
      </c>
      <c r="CP21">
        <v>1689796103</v>
      </c>
      <c r="CQ21">
        <v>4</v>
      </c>
      <c r="CR21">
        <v>0.12</v>
      </c>
      <c r="CS21">
        <v>0</v>
      </c>
      <c r="CT21">
        <v>-2.4590000000000001</v>
      </c>
      <c r="CU21">
        <v>-0.437</v>
      </c>
      <c r="CV21">
        <v>250</v>
      </c>
      <c r="CW21">
        <v>10</v>
      </c>
      <c r="CX21">
        <v>0.31</v>
      </c>
      <c r="CY21">
        <v>0.08</v>
      </c>
      <c r="CZ21">
        <v>7.3852332167726109</v>
      </c>
      <c r="DA21">
        <v>0.38733618327632319</v>
      </c>
      <c r="DB21">
        <v>6.0557624070799433E-2</v>
      </c>
      <c r="DC21">
        <v>1</v>
      </c>
      <c r="DD21">
        <v>249.97245000000001</v>
      </c>
      <c r="DE21">
        <v>-5.0003752345615368E-2</v>
      </c>
      <c r="DF21">
        <v>2.3692773159765299E-2</v>
      </c>
      <c r="DG21">
        <v>1</v>
      </c>
      <c r="DH21">
        <v>1799.97</v>
      </c>
      <c r="DI21">
        <v>0.19288481873091159</v>
      </c>
      <c r="DJ21">
        <v>0.1062211223310487</v>
      </c>
      <c r="DK21">
        <v>-1</v>
      </c>
      <c r="DL21">
        <v>2</v>
      </c>
      <c r="DM21">
        <v>2</v>
      </c>
      <c r="DN21" t="s">
        <v>351</v>
      </c>
      <c r="DO21">
        <v>2.6996500000000001</v>
      </c>
      <c r="DP21">
        <v>2.6544400000000001</v>
      </c>
      <c r="DQ21">
        <v>6.4948000000000006E-2</v>
      </c>
      <c r="DR21">
        <v>6.5427700000000005E-2</v>
      </c>
      <c r="DS21">
        <v>6.9120500000000001E-2</v>
      </c>
      <c r="DT21">
        <v>6.2203500000000002E-2</v>
      </c>
      <c r="DU21">
        <v>28455.200000000001</v>
      </c>
      <c r="DV21">
        <v>32091.5</v>
      </c>
      <c r="DW21">
        <v>28622.6</v>
      </c>
      <c r="DX21">
        <v>32908.199999999997</v>
      </c>
      <c r="DY21">
        <v>37045.9</v>
      </c>
      <c r="DZ21">
        <v>41748</v>
      </c>
      <c r="EA21">
        <v>42001.5</v>
      </c>
      <c r="EB21">
        <v>47382.7</v>
      </c>
      <c r="EC21">
        <v>1.8570500000000001</v>
      </c>
      <c r="ED21">
        <v>2.2923300000000002</v>
      </c>
      <c r="EE21">
        <v>9.8526500000000003E-2</v>
      </c>
      <c r="EF21">
        <v>0</v>
      </c>
      <c r="EG21">
        <v>16.356999999999999</v>
      </c>
      <c r="EH21">
        <v>999.9</v>
      </c>
      <c r="EI21">
        <v>47.9</v>
      </c>
      <c r="EJ21">
        <v>20.6</v>
      </c>
      <c r="EK21">
        <v>11.533200000000001</v>
      </c>
      <c r="EL21">
        <v>63.110100000000003</v>
      </c>
      <c r="EM21">
        <v>1.9591400000000001</v>
      </c>
      <c r="EN21">
        <v>1</v>
      </c>
      <c r="EO21">
        <v>-0.59324399999999999</v>
      </c>
      <c r="EP21">
        <v>1.78678</v>
      </c>
      <c r="EQ21">
        <v>20.225899999999999</v>
      </c>
      <c r="ER21">
        <v>5.22837</v>
      </c>
      <c r="ES21">
        <v>12.004099999999999</v>
      </c>
      <c r="ET21">
        <v>4.9897</v>
      </c>
      <c r="EU21">
        <v>3.3050000000000002</v>
      </c>
      <c r="EV21">
        <v>6538.5</v>
      </c>
      <c r="EW21">
        <v>9999</v>
      </c>
      <c r="EX21">
        <v>514.70000000000005</v>
      </c>
      <c r="EY21">
        <v>63.7</v>
      </c>
      <c r="EZ21">
        <v>1.85226</v>
      </c>
      <c r="FA21">
        <v>1.86138</v>
      </c>
      <c r="FB21">
        <v>1.8602099999999999</v>
      </c>
      <c r="FC21">
        <v>1.85623</v>
      </c>
      <c r="FD21">
        <v>1.8606499999999999</v>
      </c>
      <c r="FE21">
        <v>1.8569899999999999</v>
      </c>
      <c r="FF21">
        <v>1.85903</v>
      </c>
      <c r="FG21">
        <v>1.86188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-2.4390000000000001</v>
      </c>
      <c r="FV21">
        <v>-0.43709999999999999</v>
      </c>
      <c r="FW21">
        <v>-1.514168843548003</v>
      </c>
      <c r="FX21">
        <v>-4.0117494158234393E-3</v>
      </c>
      <c r="FY21">
        <v>1.087516141204025E-6</v>
      </c>
      <c r="FZ21">
        <v>-8.657206703991749E-11</v>
      </c>
      <c r="GA21">
        <v>-0.43705999999999889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0.5</v>
      </c>
      <c r="GJ21">
        <v>0.5</v>
      </c>
      <c r="GK21">
        <v>0.68603499999999995</v>
      </c>
      <c r="GL21">
        <v>2.3596200000000001</v>
      </c>
      <c r="GM21">
        <v>1.5942400000000001</v>
      </c>
      <c r="GN21">
        <v>2.3290999999999999</v>
      </c>
      <c r="GO21">
        <v>1.40015</v>
      </c>
      <c r="GP21">
        <v>2.2985799999999998</v>
      </c>
      <c r="GQ21">
        <v>23.941400000000002</v>
      </c>
      <c r="GR21">
        <v>15.751899999999999</v>
      </c>
      <c r="GS21">
        <v>18</v>
      </c>
      <c r="GT21">
        <v>408.58300000000003</v>
      </c>
      <c r="GU21">
        <v>649.04999999999995</v>
      </c>
      <c r="GV21">
        <v>15.2964</v>
      </c>
      <c r="GW21">
        <v>19.193300000000001</v>
      </c>
      <c r="GX21">
        <v>29.9999</v>
      </c>
      <c r="GY21">
        <v>19.098700000000001</v>
      </c>
      <c r="GZ21">
        <v>19.028400000000001</v>
      </c>
      <c r="HA21">
        <v>13.775600000000001</v>
      </c>
      <c r="HB21">
        <v>0</v>
      </c>
      <c r="HC21">
        <v>-30</v>
      </c>
      <c r="HD21">
        <v>15.3261</v>
      </c>
      <c r="HE21">
        <v>250</v>
      </c>
      <c r="HF21">
        <v>0</v>
      </c>
      <c r="HG21">
        <v>105.075</v>
      </c>
      <c r="HH21">
        <v>104.44199999999999</v>
      </c>
    </row>
    <row r="22" spans="1:216" x14ac:dyDescent="0.2">
      <c r="A22">
        <v>4</v>
      </c>
      <c r="B22">
        <v>1689796215.5999999</v>
      </c>
      <c r="C22">
        <v>259.59999990463263</v>
      </c>
      <c r="D22" t="s">
        <v>361</v>
      </c>
      <c r="E22" t="s">
        <v>362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1689796215.5999999</v>
      </c>
      <c r="M22">
        <f t="shared" si="0"/>
        <v>8.5623383209501862E-4</v>
      </c>
      <c r="N22">
        <f t="shared" si="1"/>
        <v>0.85623383209501858</v>
      </c>
      <c r="O22">
        <f t="shared" si="2"/>
        <v>3.0296112786161564</v>
      </c>
      <c r="P22">
        <f t="shared" si="3"/>
        <v>171.3</v>
      </c>
      <c r="Q22">
        <f t="shared" si="4"/>
        <v>104.84535890484257</v>
      </c>
      <c r="R22">
        <f t="shared" si="5"/>
        <v>10.607795449464277</v>
      </c>
      <c r="S22">
        <f t="shared" si="6"/>
        <v>17.331385761600004</v>
      </c>
      <c r="T22">
        <f t="shared" si="7"/>
        <v>7.6632215581196969E-2</v>
      </c>
      <c r="U22">
        <f t="shared" si="8"/>
        <v>3.2737753065536097</v>
      </c>
      <c r="V22">
        <f t="shared" si="9"/>
        <v>7.5649453466762606E-2</v>
      </c>
      <c r="W22">
        <f t="shared" si="10"/>
        <v>4.7368155574625682E-2</v>
      </c>
      <c r="X22">
        <f t="shared" si="11"/>
        <v>297.68502300000006</v>
      </c>
      <c r="Y22">
        <f t="shared" si="12"/>
        <v>19.396017104439917</v>
      </c>
      <c r="Z22">
        <f t="shared" si="13"/>
        <v>19.396017104439917</v>
      </c>
      <c r="AA22">
        <f t="shared" si="14"/>
        <v>2.2602701679523971</v>
      </c>
      <c r="AB22">
        <f t="shared" si="15"/>
        <v>54.741023924197542</v>
      </c>
      <c r="AC22">
        <f t="shared" si="16"/>
        <v>1.1343305981680001</v>
      </c>
      <c r="AD22">
        <f t="shared" si="17"/>
        <v>2.0721764352430836</v>
      </c>
      <c r="AE22">
        <f t="shared" si="18"/>
        <v>1.125939569784397</v>
      </c>
      <c r="AF22">
        <f t="shared" si="19"/>
        <v>-37.759911995390318</v>
      </c>
      <c r="AG22">
        <f t="shared" si="20"/>
        <v>-245.17329897888933</v>
      </c>
      <c r="AH22">
        <f t="shared" si="21"/>
        <v>-14.857774896612332</v>
      </c>
      <c r="AI22">
        <f t="shared" si="22"/>
        <v>-0.10596287089194334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55263.302243777624</v>
      </c>
      <c r="AO22">
        <f t="shared" si="26"/>
        <v>1799.89</v>
      </c>
      <c r="AP22">
        <f t="shared" si="27"/>
        <v>1517.3079</v>
      </c>
      <c r="AQ22">
        <f t="shared" si="28"/>
        <v>0.84300035002139018</v>
      </c>
      <c r="AR22">
        <f t="shared" si="29"/>
        <v>0.16539067554128309</v>
      </c>
      <c r="AS22">
        <v>1689796215.5999999</v>
      </c>
      <c r="AT22">
        <v>171.3</v>
      </c>
      <c r="AU22">
        <v>174.971</v>
      </c>
      <c r="AV22">
        <v>11.211499999999999</v>
      </c>
      <c r="AW22">
        <v>10.233000000000001</v>
      </c>
      <c r="AX22">
        <v>173.46299999999999</v>
      </c>
      <c r="AY22">
        <v>11.647600000000001</v>
      </c>
      <c r="AZ22">
        <v>400.17200000000003</v>
      </c>
      <c r="BA22">
        <v>101.143</v>
      </c>
      <c r="BB22">
        <v>3.2632000000000001E-2</v>
      </c>
      <c r="BC22">
        <v>18.006900000000002</v>
      </c>
      <c r="BD22">
        <v>17.9848</v>
      </c>
      <c r="BE22">
        <v>999.9</v>
      </c>
      <c r="BF22">
        <v>0</v>
      </c>
      <c r="BG22">
        <v>0</v>
      </c>
      <c r="BH22">
        <v>10024.4</v>
      </c>
      <c r="BI22">
        <v>0</v>
      </c>
      <c r="BJ22">
        <v>137.947</v>
      </c>
      <c r="BK22">
        <v>-3.6708699999999999</v>
      </c>
      <c r="BL22">
        <v>173.24299999999999</v>
      </c>
      <c r="BM22">
        <v>176.78</v>
      </c>
      <c r="BN22">
        <v>0.97849600000000003</v>
      </c>
      <c r="BO22">
        <v>174.971</v>
      </c>
      <c r="BP22">
        <v>10.233000000000001</v>
      </c>
      <c r="BQ22">
        <v>1.1339600000000001</v>
      </c>
      <c r="BR22">
        <v>1.0349900000000001</v>
      </c>
      <c r="BS22">
        <v>8.7616499999999995</v>
      </c>
      <c r="BT22">
        <v>7.4184900000000003</v>
      </c>
      <c r="BU22">
        <v>1799.89</v>
      </c>
      <c r="BV22">
        <v>0.89999099999999999</v>
      </c>
      <c r="BW22">
        <v>0.100009</v>
      </c>
      <c r="BX22">
        <v>0</v>
      </c>
      <c r="BY22">
        <v>2.6726000000000001</v>
      </c>
      <c r="BZ22">
        <v>0</v>
      </c>
      <c r="CA22">
        <v>9292.32</v>
      </c>
      <c r="CB22">
        <v>14599.4</v>
      </c>
      <c r="CC22">
        <v>39.75</v>
      </c>
      <c r="CD22">
        <v>39</v>
      </c>
      <c r="CE22">
        <v>39.561999999999998</v>
      </c>
      <c r="CF22">
        <v>37.25</v>
      </c>
      <c r="CG22">
        <v>38.25</v>
      </c>
      <c r="CH22">
        <v>1619.88</v>
      </c>
      <c r="CI22">
        <v>180.01</v>
      </c>
      <c r="CJ22">
        <v>0</v>
      </c>
      <c r="CK22">
        <v>1689796229</v>
      </c>
      <c r="CL22">
        <v>0</v>
      </c>
      <c r="CM22">
        <v>1689796189.5999999</v>
      </c>
      <c r="CN22" t="s">
        <v>363</v>
      </c>
      <c r="CO22">
        <v>1689796189.5999999</v>
      </c>
      <c r="CP22">
        <v>1689796189.0999999</v>
      </c>
      <c r="CQ22">
        <v>5</v>
      </c>
      <c r="CR22">
        <v>1.4999999999999999E-2</v>
      </c>
      <c r="CS22">
        <v>1E-3</v>
      </c>
      <c r="CT22">
        <v>-2.1760000000000002</v>
      </c>
      <c r="CU22">
        <v>-0.436</v>
      </c>
      <c r="CV22">
        <v>175</v>
      </c>
      <c r="CW22">
        <v>10</v>
      </c>
      <c r="CX22">
        <v>0.32</v>
      </c>
      <c r="CY22">
        <v>0.09</v>
      </c>
      <c r="CZ22">
        <v>4.6739069424281601</v>
      </c>
      <c r="DA22">
        <v>0.66945169978505437</v>
      </c>
      <c r="DB22">
        <v>0.12587695781286101</v>
      </c>
      <c r="DC22">
        <v>1</v>
      </c>
      <c r="DD22">
        <v>174.97168292682929</v>
      </c>
      <c r="DE22">
        <v>0.15694076655039271</v>
      </c>
      <c r="DF22">
        <v>2.769823365363374E-2</v>
      </c>
      <c r="DG22">
        <v>1</v>
      </c>
      <c r="DH22">
        <v>1799.9707317073171</v>
      </c>
      <c r="DI22">
        <v>-0.15719292576786581</v>
      </c>
      <c r="DJ22">
        <v>8.3004268003747647E-2</v>
      </c>
      <c r="DK22">
        <v>-1</v>
      </c>
      <c r="DL22">
        <v>2</v>
      </c>
      <c r="DM22">
        <v>2</v>
      </c>
      <c r="DN22" t="s">
        <v>351</v>
      </c>
      <c r="DO22">
        <v>2.7000700000000002</v>
      </c>
      <c r="DP22">
        <v>2.6545000000000001</v>
      </c>
      <c r="DQ22">
        <v>4.7803600000000002E-2</v>
      </c>
      <c r="DR22">
        <v>4.7985800000000002E-2</v>
      </c>
      <c r="DS22">
        <v>6.9282800000000005E-2</v>
      </c>
      <c r="DT22">
        <v>6.2363200000000001E-2</v>
      </c>
      <c r="DU22">
        <v>28975.7</v>
      </c>
      <c r="DV22">
        <v>32690.6</v>
      </c>
      <c r="DW22">
        <v>28620.799999999999</v>
      </c>
      <c r="DX22">
        <v>32907.699999999997</v>
      </c>
      <c r="DY22">
        <v>37036.5</v>
      </c>
      <c r="DZ22">
        <v>41740.199999999997</v>
      </c>
      <c r="EA22">
        <v>41998.5</v>
      </c>
      <c r="EB22">
        <v>47382.1</v>
      </c>
      <c r="EC22">
        <v>1.8573500000000001</v>
      </c>
      <c r="ED22">
        <v>2.29087</v>
      </c>
      <c r="EE22">
        <v>9.4778799999999996E-2</v>
      </c>
      <c r="EF22">
        <v>0</v>
      </c>
      <c r="EG22">
        <v>16.409500000000001</v>
      </c>
      <c r="EH22">
        <v>999.9</v>
      </c>
      <c r="EI22">
        <v>47.9</v>
      </c>
      <c r="EJ22">
        <v>20.6</v>
      </c>
      <c r="EK22">
        <v>11.5335</v>
      </c>
      <c r="EL22">
        <v>62.445500000000003</v>
      </c>
      <c r="EM22">
        <v>1.97115</v>
      </c>
      <c r="EN22">
        <v>1</v>
      </c>
      <c r="EO22">
        <v>-0.59157800000000005</v>
      </c>
      <c r="EP22">
        <v>1.7388999999999999</v>
      </c>
      <c r="EQ22">
        <v>20.227</v>
      </c>
      <c r="ER22">
        <v>5.2253800000000004</v>
      </c>
      <c r="ES22">
        <v>12.004</v>
      </c>
      <c r="ET22">
        <v>4.9901499999999999</v>
      </c>
      <c r="EU22">
        <v>3.3050000000000002</v>
      </c>
      <c r="EV22">
        <v>6540.3</v>
      </c>
      <c r="EW22">
        <v>9999</v>
      </c>
      <c r="EX22">
        <v>514.70000000000005</v>
      </c>
      <c r="EY22">
        <v>63.7</v>
      </c>
      <c r="EZ22">
        <v>1.8522400000000001</v>
      </c>
      <c r="FA22">
        <v>1.8613900000000001</v>
      </c>
      <c r="FB22">
        <v>1.8602099999999999</v>
      </c>
      <c r="FC22">
        <v>1.85623</v>
      </c>
      <c r="FD22">
        <v>1.86066</v>
      </c>
      <c r="FE22">
        <v>1.8569899999999999</v>
      </c>
      <c r="FF22">
        <v>1.8589899999999999</v>
      </c>
      <c r="FG22">
        <v>1.86188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-2.1629999999999998</v>
      </c>
      <c r="FV22">
        <v>-0.43609999999999999</v>
      </c>
      <c r="FW22">
        <v>-1.499466355593424</v>
      </c>
      <c r="FX22">
        <v>-4.0117494158234393E-3</v>
      </c>
      <c r="FY22">
        <v>1.087516141204025E-6</v>
      </c>
      <c r="FZ22">
        <v>-8.657206703991749E-11</v>
      </c>
      <c r="GA22">
        <v>-0.43613500000000022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0.4</v>
      </c>
      <c r="GJ22">
        <v>0.4</v>
      </c>
      <c r="GK22">
        <v>0.52734400000000003</v>
      </c>
      <c r="GL22">
        <v>2.3742700000000001</v>
      </c>
      <c r="GM22">
        <v>1.5942400000000001</v>
      </c>
      <c r="GN22">
        <v>2.3290999999999999</v>
      </c>
      <c r="GO22">
        <v>1.40015</v>
      </c>
      <c r="GP22">
        <v>2.2375500000000001</v>
      </c>
      <c r="GQ22">
        <v>24.002300000000002</v>
      </c>
      <c r="GR22">
        <v>15.734400000000001</v>
      </c>
      <c r="GS22">
        <v>18</v>
      </c>
      <c r="GT22">
        <v>408.99799999999999</v>
      </c>
      <c r="GU22">
        <v>648.28200000000004</v>
      </c>
      <c r="GV22">
        <v>15.1752</v>
      </c>
      <c r="GW22">
        <v>19.224799999999998</v>
      </c>
      <c r="GX22">
        <v>30.000299999999999</v>
      </c>
      <c r="GY22">
        <v>19.1296</v>
      </c>
      <c r="GZ22">
        <v>19.0611</v>
      </c>
      <c r="HA22">
        <v>10.587899999999999</v>
      </c>
      <c r="HB22">
        <v>0</v>
      </c>
      <c r="HC22">
        <v>-30</v>
      </c>
      <c r="HD22">
        <v>15.1754</v>
      </c>
      <c r="HE22">
        <v>175</v>
      </c>
      <c r="HF22">
        <v>0</v>
      </c>
      <c r="HG22">
        <v>105.068</v>
      </c>
      <c r="HH22">
        <v>104.44</v>
      </c>
    </row>
    <row r="23" spans="1:216" x14ac:dyDescent="0.2">
      <c r="A23">
        <v>5</v>
      </c>
      <c r="B23">
        <v>1689796284.5999999</v>
      </c>
      <c r="C23">
        <v>328.59999990463263</v>
      </c>
      <c r="D23" t="s">
        <v>364</v>
      </c>
      <c r="E23" t="s">
        <v>365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1689796284.5999999</v>
      </c>
      <c r="M23">
        <f t="shared" si="0"/>
        <v>7.189534804553368E-4</v>
      </c>
      <c r="N23">
        <f t="shared" si="1"/>
        <v>0.7189534804553368</v>
      </c>
      <c r="O23">
        <f t="shared" si="2"/>
        <v>1.2566749751312805</v>
      </c>
      <c r="P23">
        <f t="shared" si="3"/>
        <v>123.36799999999999</v>
      </c>
      <c r="Q23">
        <f t="shared" si="4"/>
        <v>89.307718156446313</v>
      </c>
      <c r="R23">
        <f t="shared" si="5"/>
        <v>9.0359645904603028</v>
      </c>
      <c r="S23">
        <f t="shared" si="6"/>
        <v>12.482111318118399</v>
      </c>
      <c r="T23">
        <f t="shared" si="7"/>
        <v>6.3198924232817519E-2</v>
      </c>
      <c r="U23">
        <f t="shared" si="8"/>
        <v>3.2743150204439435</v>
      </c>
      <c r="V23">
        <f t="shared" si="9"/>
        <v>6.2528995464029305E-2</v>
      </c>
      <c r="W23">
        <f t="shared" si="10"/>
        <v>3.9140220716407513E-2</v>
      </c>
      <c r="X23">
        <f t="shared" si="11"/>
        <v>297.68603999999999</v>
      </c>
      <c r="Y23">
        <f t="shared" si="12"/>
        <v>19.429055497332609</v>
      </c>
      <c r="Z23">
        <f t="shared" si="13"/>
        <v>19.429055497332609</v>
      </c>
      <c r="AA23">
        <f t="shared" si="14"/>
        <v>2.2649201638361762</v>
      </c>
      <c r="AB23">
        <f t="shared" si="15"/>
        <v>54.097099281742864</v>
      </c>
      <c r="AC23">
        <f t="shared" si="16"/>
        <v>1.121050786304</v>
      </c>
      <c r="AD23">
        <f t="shared" si="17"/>
        <v>2.0722937111016995</v>
      </c>
      <c r="AE23">
        <f t="shared" si="18"/>
        <v>1.1438693775321762</v>
      </c>
      <c r="AF23">
        <f t="shared" si="19"/>
        <v>-31.705848488080353</v>
      </c>
      <c r="AG23">
        <f t="shared" si="20"/>
        <v>-250.88694386784644</v>
      </c>
      <c r="AH23">
        <f t="shared" si="21"/>
        <v>-15.204179159259931</v>
      </c>
      <c r="AI23">
        <f t="shared" si="22"/>
        <v>-0.11093151518673494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55276.888121033167</v>
      </c>
      <c r="AO23">
        <f t="shared" si="26"/>
        <v>1799.9</v>
      </c>
      <c r="AP23">
        <f t="shared" si="27"/>
        <v>1517.316</v>
      </c>
      <c r="AQ23">
        <f t="shared" si="28"/>
        <v>0.84300016667592637</v>
      </c>
      <c r="AR23">
        <f t="shared" si="29"/>
        <v>0.16539032168453802</v>
      </c>
      <c r="AS23">
        <v>1689796284.5999999</v>
      </c>
      <c r="AT23">
        <v>123.36799999999999</v>
      </c>
      <c r="AU23">
        <v>124.91</v>
      </c>
      <c r="AV23">
        <v>11.08</v>
      </c>
      <c r="AW23">
        <v>10.2651</v>
      </c>
      <c r="AX23">
        <v>125.32299999999999</v>
      </c>
      <c r="AY23">
        <v>11.5137</v>
      </c>
      <c r="AZ23">
        <v>403.524</v>
      </c>
      <c r="BA23">
        <v>101.14400000000001</v>
      </c>
      <c r="BB23">
        <v>3.3868799999999998E-2</v>
      </c>
      <c r="BC23">
        <v>18.0078</v>
      </c>
      <c r="BD23">
        <v>17.9861</v>
      </c>
      <c r="BE23">
        <v>999.9</v>
      </c>
      <c r="BF23">
        <v>0</v>
      </c>
      <c r="BG23">
        <v>0</v>
      </c>
      <c r="BH23">
        <v>10026.9</v>
      </c>
      <c r="BI23">
        <v>0</v>
      </c>
      <c r="BJ23">
        <v>136.655</v>
      </c>
      <c r="BK23">
        <v>-1.54139</v>
      </c>
      <c r="BL23">
        <v>124.75</v>
      </c>
      <c r="BM23">
        <v>126.205</v>
      </c>
      <c r="BN23">
        <v>0.814917</v>
      </c>
      <c r="BO23">
        <v>124.91</v>
      </c>
      <c r="BP23">
        <v>10.2651</v>
      </c>
      <c r="BQ23">
        <v>1.1206799999999999</v>
      </c>
      <c r="BR23">
        <v>1.03826</v>
      </c>
      <c r="BS23">
        <v>8.5876300000000008</v>
      </c>
      <c r="BT23">
        <v>7.4646100000000004</v>
      </c>
      <c r="BU23">
        <v>1799.9</v>
      </c>
      <c r="BV23">
        <v>0.89999200000000001</v>
      </c>
      <c r="BW23">
        <v>0.100008</v>
      </c>
      <c r="BX23">
        <v>0</v>
      </c>
      <c r="BY23">
        <v>3.1627999999999998</v>
      </c>
      <c r="BZ23">
        <v>0</v>
      </c>
      <c r="CA23">
        <v>9270.9599999999991</v>
      </c>
      <c r="CB23">
        <v>14599.5</v>
      </c>
      <c r="CC23">
        <v>40.375</v>
      </c>
      <c r="CD23">
        <v>39.375</v>
      </c>
      <c r="CE23">
        <v>40.125</v>
      </c>
      <c r="CF23">
        <v>37.686999999999998</v>
      </c>
      <c r="CG23">
        <v>38.811999999999998</v>
      </c>
      <c r="CH23">
        <v>1619.9</v>
      </c>
      <c r="CI23">
        <v>180</v>
      </c>
      <c r="CJ23">
        <v>0</v>
      </c>
      <c r="CK23">
        <v>1689796298</v>
      </c>
      <c r="CL23">
        <v>0</v>
      </c>
      <c r="CM23">
        <v>1689796279.0999999</v>
      </c>
      <c r="CN23" t="s">
        <v>366</v>
      </c>
      <c r="CO23">
        <v>1689796278.0999999</v>
      </c>
      <c r="CP23">
        <v>1689796279.0999999</v>
      </c>
      <c r="CQ23">
        <v>6</v>
      </c>
      <c r="CR23">
        <v>3.1E-2</v>
      </c>
      <c r="CS23">
        <v>2E-3</v>
      </c>
      <c r="CT23">
        <v>-1.96</v>
      </c>
      <c r="CU23">
        <v>-0.434</v>
      </c>
      <c r="CV23">
        <v>125</v>
      </c>
      <c r="CW23">
        <v>10</v>
      </c>
      <c r="CX23">
        <v>0.27</v>
      </c>
      <c r="CY23">
        <v>0.1</v>
      </c>
      <c r="CZ23">
        <v>0.1009410565362143</v>
      </c>
      <c r="DA23">
        <v>1.3881158203467441</v>
      </c>
      <c r="DB23">
        <v>0.25581066966484572</v>
      </c>
      <c r="DC23">
        <v>0</v>
      </c>
      <c r="DD23">
        <v>124.938225</v>
      </c>
      <c r="DE23">
        <v>-9.4525328330426192E-2</v>
      </c>
      <c r="DF23">
        <v>1.822153602197105E-2</v>
      </c>
      <c r="DG23">
        <v>1</v>
      </c>
      <c r="DH23">
        <v>1799.9765853658539</v>
      </c>
      <c r="DI23">
        <v>0.19804508784766939</v>
      </c>
      <c r="DJ23">
        <v>8.5500242649704392E-2</v>
      </c>
      <c r="DK23">
        <v>-1</v>
      </c>
      <c r="DL23">
        <v>1</v>
      </c>
      <c r="DM23">
        <v>2</v>
      </c>
      <c r="DN23" t="s">
        <v>367</v>
      </c>
      <c r="DO23">
        <v>2.70987</v>
      </c>
      <c r="DP23">
        <v>2.6557900000000001</v>
      </c>
      <c r="DQ23">
        <v>3.5468600000000003E-2</v>
      </c>
      <c r="DR23">
        <v>3.52243E-2</v>
      </c>
      <c r="DS23">
        <v>6.8666000000000005E-2</v>
      </c>
      <c r="DT23">
        <v>6.2506400000000004E-2</v>
      </c>
      <c r="DU23">
        <v>29349.4</v>
      </c>
      <c r="DV23">
        <v>33127.800000000003</v>
      </c>
      <c r="DW23">
        <v>28618.799999999999</v>
      </c>
      <c r="DX23">
        <v>32906.199999999997</v>
      </c>
      <c r="DY23">
        <v>37058.699999999997</v>
      </c>
      <c r="DZ23">
        <v>41731.800000000003</v>
      </c>
      <c r="EA23">
        <v>41995.3</v>
      </c>
      <c r="EB23">
        <v>47380</v>
      </c>
      <c r="EC23">
        <v>1.8445199999999999</v>
      </c>
      <c r="ED23">
        <v>2.2488800000000002</v>
      </c>
      <c r="EE23">
        <v>9.2633099999999996E-2</v>
      </c>
      <c r="EF23">
        <v>0</v>
      </c>
      <c r="EG23">
        <v>16.4466</v>
      </c>
      <c r="EH23">
        <v>999.9</v>
      </c>
      <c r="EI23">
        <v>48</v>
      </c>
      <c r="EJ23">
        <v>20.7</v>
      </c>
      <c r="EK23">
        <v>11.628399999999999</v>
      </c>
      <c r="EL23">
        <v>62.475499999999997</v>
      </c>
      <c r="EM23">
        <v>1.51041</v>
      </c>
      <c r="EN23">
        <v>1</v>
      </c>
      <c r="EO23">
        <v>-0.58906499999999995</v>
      </c>
      <c r="EP23">
        <v>1.83182</v>
      </c>
      <c r="EQ23">
        <v>20.225200000000001</v>
      </c>
      <c r="ER23">
        <v>5.2232799999999999</v>
      </c>
      <c r="ES23">
        <v>12.004</v>
      </c>
      <c r="ET23">
        <v>4.9892500000000002</v>
      </c>
      <c r="EU23">
        <v>3.3042500000000001</v>
      </c>
      <c r="EV23">
        <v>6541.8</v>
      </c>
      <c r="EW23">
        <v>9999</v>
      </c>
      <c r="EX23">
        <v>514.70000000000005</v>
      </c>
      <c r="EY23">
        <v>63.8</v>
      </c>
      <c r="EZ23">
        <v>1.8522000000000001</v>
      </c>
      <c r="FA23">
        <v>1.86131</v>
      </c>
      <c r="FB23">
        <v>1.8602099999999999</v>
      </c>
      <c r="FC23">
        <v>1.85623</v>
      </c>
      <c r="FD23">
        <v>1.8606499999999999</v>
      </c>
      <c r="FE23">
        <v>1.85697</v>
      </c>
      <c r="FF23">
        <v>1.8589800000000001</v>
      </c>
      <c r="FG23">
        <v>1.86188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-1.9550000000000001</v>
      </c>
      <c r="FV23">
        <v>-0.43369999999999997</v>
      </c>
      <c r="FW23">
        <v>-1.4687438987787891</v>
      </c>
      <c r="FX23">
        <v>-4.0117494158234393E-3</v>
      </c>
      <c r="FY23">
        <v>1.087516141204025E-6</v>
      </c>
      <c r="FZ23">
        <v>-8.657206703991749E-11</v>
      </c>
      <c r="GA23">
        <v>-0.43371500000000118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0.1</v>
      </c>
      <c r="GJ23">
        <v>0.1</v>
      </c>
      <c r="GK23">
        <v>0.41870099999999999</v>
      </c>
      <c r="GL23">
        <v>2.3815900000000001</v>
      </c>
      <c r="GM23">
        <v>1.5942400000000001</v>
      </c>
      <c r="GN23">
        <v>2.3290999999999999</v>
      </c>
      <c r="GO23">
        <v>1.40015</v>
      </c>
      <c r="GP23">
        <v>2.2644000000000002</v>
      </c>
      <c r="GQ23">
        <v>24.042899999999999</v>
      </c>
      <c r="GR23">
        <v>15.7256</v>
      </c>
      <c r="GS23">
        <v>18</v>
      </c>
      <c r="GT23">
        <v>403.529</v>
      </c>
      <c r="GU23">
        <v>619.30999999999995</v>
      </c>
      <c r="GV23">
        <v>15.083600000000001</v>
      </c>
      <c r="GW23">
        <v>19.259799999999998</v>
      </c>
      <c r="GX23">
        <v>30.000299999999999</v>
      </c>
      <c r="GY23">
        <v>19.162700000000001</v>
      </c>
      <c r="GZ23">
        <v>19.104500000000002</v>
      </c>
      <c r="HA23">
        <v>8.4235500000000005</v>
      </c>
      <c r="HB23">
        <v>0</v>
      </c>
      <c r="HC23">
        <v>-30</v>
      </c>
      <c r="HD23">
        <v>15.085000000000001</v>
      </c>
      <c r="HE23">
        <v>125</v>
      </c>
      <c r="HF23">
        <v>0</v>
      </c>
      <c r="HG23">
        <v>105.06</v>
      </c>
      <c r="HH23">
        <v>104.435</v>
      </c>
    </row>
    <row r="24" spans="1:216" x14ac:dyDescent="0.2">
      <c r="A24">
        <v>6</v>
      </c>
      <c r="B24">
        <v>1689796349.5999999</v>
      </c>
      <c r="C24">
        <v>393.59999990463263</v>
      </c>
      <c r="D24" t="s">
        <v>368</v>
      </c>
      <c r="E24" t="s">
        <v>369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1689796349.5999999</v>
      </c>
      <c r="M24">
        <f t="shared" si="0"/>
        <v>8.4016947003591957E-4</v>
      </c>
      <c r="N24">
        <f t="shared" si="1"/>
        <v>0.84016947003591957</v>
      </c>
      <c r="O24">
        <f t="shared" si="2"/>
        <v>0.24863620887913462</v>
      </c>
      <c r="P24">
        <f t="shared" si="3"/>
        <v>69.5809</v>
      </c>
      <c r="Q24">
        <f t="shared" si="4"/>
        <v>63.023060844250374</v>
      </c>
      <c r="R24">
        <f t="shared" si="5"/>
        <v>6.3766321925809706</v>
      </c>
      <c r="S24">
        <f t="shared" si="6"/>
        <v>7.0401500813370204</v>
      </c>
      <c r="T24">
        <f t="shared" si="7"/>
        <v>7.506649297014524E-2</v>
      </c>
      <c r="U24">
        <f t="shared" si="8"/>
        <v>3.2605875489346161</v>
      </c>
      <c r="V24">
        <f t="shared" si="9"/>
        <v>7.4119449656680561E-2</v>
      </c>
      <c r="W24">
        <f t="shared" si="10"/>
        <v>4.6408748583882289E-2</v>
      </c>
      <c r="X24">
        <f t="shared" si="11"/>
        <v>297.70301699999999</v>
      </c>
      <c r="Y24">
        <f t="shared" si="12"/>
        <v>19.43328943631769</v>
      </c>
      <c r="Z24">
        <f t="shared" si="13"/>
        <v>19.43328943631769</v>
      </c>
      <c r="AA24">
        <f t="shared" si="14"/>
        <v>2.2655166762192653</v>
      </c>
      <c r="AB24">
        <f t="shared" si="15"/>
        <v>54.816507084482126</v>
      </c>
      <c r="AC24">
        <f t="shared" si="16"/>
        <v>1.1379034170979201</v>
      </c>
      <c r="AD24">
        <f t="shared" si="17"/>
        <v>2.0758407961751479</v>
      </c>
      <c r="AE24">
        <f t="shared" si="18"/>
        <v>1.1276132591213452</v>
      </c>
      <c r="AF24">
        <f t="shared" si="19"/>
        <v>-37.051473628584056</v>
      </c>
      <c r="AG24">
        <f t="shared" si="20"/>
        <v>-245.79802322559414</v>
      </c>
      <c r="AH24">
        <f t="shared" si="21"/>
        <v>-14.96090993855406</v>
      </c>
      <c r="AI24">
        <f t="shared" si="22"/>
        <v>-0.10738979273224913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54922.823277475567</v>
      </c>
      <c r="AO24">
        <f t="shared" si="26"/>
        <v>1800.01</v>
      </c>
      <c r="AP24">
        <f t="shared" si="27"/>
        <v>1517.4080999999999</v>
      </c>
      <c r="AQ24">
        <f t="shared" si="28"/>
        <v>0.84299981666768509</v>
      </c>
      <c r="AR24">
        <f t="shared" si="29"/>
        <v>0.16538964616863239</v>
      </c>
      <c r="AS24">
        <v>1689796349.5999999</v>
      </c>
      <c r="AT24">
        <v>69.5809</v>
      </c>
      <c r="AU24">
        <v>69.934899999999999</v>
      </c>
      <c r="AV24">
        <v>11.2464</v>
      </c>
      <c r="AW24">
        <v>10.2888</v>
      </c>
      <c r="AX24">
        <v>71.529799999999994</v>
      </c>
      <c r="AY24">
        <v>11.679</v>
      </c>
      <c r="AZ24">
        <v>401.22</v>
      </c>
      <c r="BA24">
        <v>101.14700000000001</v>
      </c>
      <c r="BB24">
        <v>3.2347800000000003E-2</v>
      </c>
      <c r="BC24">
        <v>18.035</v>
      </c>
      <c r="BD24">
        <v>18.0108</v>
      </c>
      <c r="BE24">
        <v>999.9</v>
      </c>
      <c r="BF24">
        <v>0</v>
      </c>
      <c r="BG24">
        <v>0</v>
      </c>
      <c r="BH24">
        <v>9960.6200000000008</v>
      </c>
      <c r="BI24">
        <v>0</v>
      </c>
      <c r="BJ24">
        <v>135.096</v>
      </c>
      <c r="BK24">
        <v>-0.35403400000000002</v>
      </c>
      <c r="BL24">
        <v>70.372299999999996</v>
      </c>
      <c r="BM24">
        <v>70.662000000000006</v>
      </c>
      <c r="BN24">
        <v>0.95760500000000004</v>
      </c>
      <c r="BO24">
        <v>69.934899999999999</v>
      </c>
      <c r="BP24">
        <v>10.2888</v>
      </c>
      <c r="BQ24">
        <v>1.13754</v>
      </c>
      <c r="BR24">
        <v>1.04068</v>
      </c>
      <c r="BS24">
        <v>8.8082600000000006</v>
      </c>
      <c r="BT24">
        <v>7.4986800000000002</v>
      </c>
      <c r="BU24">
        <v>1800.01</v>
      </c>
      <c r="BV24">
        <v>0.90000800000000003</v>
      </c>
      <c r="BW24">
        <v>9.9992200000000003E-2</v>
      </c>
      <c r="BX24">
        <v>0</v>
      </c>
      <c r="BY24">
        <v>2.4906999999999999</v>
      </c>
      <c r="BZ24">
        <v>0</v>
      </c>
      <c r="CA24">
        <v>9257.39</v>
      </c>
      <c r="CB24">
        <v>14600.5</v>
      </c>
      <c r="CC24">
        <v>40.936999999999998</v>
      </c>
      <c r="CD24">
        <v>39.686999999999998</v>
      </c>
      <c r="CE24">
        <v>40.561999999999998</v>
      </c>
      <c r="CF24">
        <v>38.125</v>
      </c>
      <c r="CG24">
        <v>39.25</v>
      </c>
      <c r="CH24">
        <v>1620.02</v>
      </c>
      <c r="CI24">
        <v>179.99</v>
      </c>
      <c r="CJ24">
        <v>0</v>
      </c>
      <c r="CK24">
        <v>1689796362.8</v>
      </c>
      <c r="CL24">
        <v>0</v>
      </c>
      <c r="CM24">
        <v>1689796344.0999999</v>
      </c>
      <c r="CN24" t="s">
        <v>370</v>
      </c>
      <c r="CO24">
        <v>1689796344.0999999</v>
      </c>
      <c r="CP24">
        <v>1689796343.0999999</v>
      </c>
      <c r="CQ24">
        <v>7</v>
      </c>
      <c r="CR24">
        <v>-0.19900000000000001</v>
      </c>
      <c r="CS24">
        <v>1E-3</v>
      </c>
      <c r="CT24">
        <v>-1.95</v>
      </c>
      <c r="CU24">
        <v>-0.433</v>
      </c>
      <c r="CV24">
        <v>70</v>
      </c>
      <c r="CW24">
        <v>10</v>
      </c>
      <c r="CX24">
        <v>0.24</v>
      </c>
      <c r="CY24">
        <v>7.0000000000000007E-2</v>
      </c>
      <c r="CZ24">
        <v>-0.26001090722911241</v>
      </c>
      <c r="DA24">
        <v>1.1226507449548031</v>
      </c>
      <c r="DB24">
        <v>0.1318988135582119</v>
      </c>
      <c r="DC24">
        <v>1</v>
      </c>
      <c r="DD24">
        <v>69.957468292682933</v>
      </c>
      <c r="DE24">
        <v>-0.13593867595814699</v>
      </c>
      <c r="DF24">
        <v>1.7962229192749739E-2</v>
      </c>
      <c r="DG24">
        <v>1</v>
      </c>
      <c r="DH24">
        <v>1799.99775</v>
      </c>
      <c r="DI24">
        <v>0.13175756539383959</v>
      </c>
      <c r="DJ24">
        <v>0.1184796923527503</v>
      </c>
      <c r="DK24">
        <v>-1</v>
      </c>
      <c r="DL24">
        <v>2</v>
      </c>
      <c r="DM24">
        <v>2</v>
      </c>
      <c r="DN24" t="s">
        <v>351</v>
      </c>
      <c r="DO24">
        <v>2.7030500000000002</v>
      </c>
      <c r="DP24">
        <v>2.65367</v>
      </c>
      <c r="DQ24">
        <v>2.0717900000000001E-2</v>
      </c>
      <c r="DR24">
        <v>2.0193200000000001E-2</v>
      </c>
      <c r="DS24">
        <v>6.94158E-2</v>
      </c>
      <c r="DT24">
        <v>6.2613000000000002E-2</v>
      </c>
      <c r="DU24">
        <v>29798.799999999999</v>
      </c>
      <c r="DV24">
        <v>33642.300000000003</v>
      </c>
      <c r="DW24">
        <v>28618.6</v>
      </c>
      <c r="DX24">
        <v>32903.599999999999</v>
      </c>
      <c r="DY24">
        <v>37027.800000000003</v>
      </c>
      <c r="DZ24">
        <v>41723.9</v>
      </c>
      <c r="EA24">
        <v>41994.9</v>
      </c>
      <c r="EB24">
        <v>47376.5</v>
      </c>
      <c r="EC24">
        <v>1.8555999999999999</v>
      </c>
      <c r="ED24">
        <v>2.2829700000000002</v>
      </c>
      <c r="EE24">
        <v>9.3184400000000001E-2</v>
      </c>
      <c r="EF24">
        <v>0</v>
      </c>
      <c r="EG24">
        <v>16.4621</v>
      </c>
      <c r="EH24">
        <v>999.9</v>
      </c>
      <c r="EI24">
        <v>48</v>
      </c>
      <c r="EJ24">
        <v>20.7</v>
      </c>
      <c r="EK24">
        <v>11.6287</v>
      </c>
      <c r="EL24">
        <v>63.085500000000003</v>
      </c>
      <c r="EM24">
        <v>2.0032000000000001</v>
      </c>
      <c r="EN24">
        <v>1</v>
      </c>
      <c r="EO24">
        <v>-0.58633100000000005</v>
      </c>
      <c r="EP24">
        <v>1.9983900000000001</v>
      </c>
      <c r="EQ24">
        <v>20.223500000000001</v>
      </c>
      <c r="ER24">
        <v>5.22478</v>
      </c>
      <c r="ES24">
        <v>12.004099999999999</v>
      </c>
      <c r="ET24">
        <v>4.9892500000000002</v>
      </c>
      <c r="EU24">
        <v>3.3044799999999999</v>
      </c>
      <c r="EV24">
        <v>6543.1</v>
      </c>
      <c r="EW24">
        <v>9999</v>
      </c>
      <c r="EX24">
        <v>514.70000000000005</v>
      </c>
      <c r="EY24">
        <v>63.8</v>
      </c>
      <c r="EZ24">
        <v>1.85223</v>
      </c>
      <c r="FA24">
        <v>1.8613</v>
      </c>
      <c r="FB24">
        <v>1.8602000000000001</v>
      </c>
      <c r="FC24">
        <v>1.85623</v>
      </c>
      <c r="FD24">
        <v>1.86066</v>
      </c>
      <c r="FE24">
        <v>1.8569199999999999</v>
      </c>
      <c r="FF24">
        <v>1.8589800000000001</v>
      </c>
      <c r="FG24">
        <v>1.8618600000000001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-1.9490000000000001</v>
      </c>
      <c r="FV24">
        <v>-0.43259999999999998</v>
      </c>
      <c r="FW24">
        <v>-1.667492544207885</v>
      </c>
      <c r="FX24">
        <v>-4.0117494158234393E-3</v>
      </c>
      <c r="FY24">
        <v>1.087516141204025E-6</v>
      </c>
      <c r="FZ24">
        <v>-8.657206703991749E-11</v>
      </c>
      <c r="GA24">
        <v>-0.43266000000000382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0.1</v>
      </c>
      <c r="GJ24">
        <v>0.1</v>
      </c>
      <c r="GK24">
        <v>0.299072</v>
      </c>
      <c r="GL24">
        <v>2.4084500000000002</v>
      </c>
      <c r="GM24">
        <v>1.5942400000000001</v>
      </c>
      <c r="GN24">
        <v>2.3290999999999999</v>
      </c>
      <c r="GO24">
        <v>1.40015</v>
      </c>
      <c r="GP24">
        <v>2.1984900000000001</v>
      </c>
      <c r="GQ24">
        <v>24.083500000000001</v>
      </c>
      <c r="GR24">
        <v>15.7081</v>
      </c>
      <c r="GS24">
        <v>18</v>
      </c>
      <c r="GT24">
        <v>408.63900000000001</v>
      </c>
      <c r="GU24">
        <v>642.63800000000003</v>
      </c>
      <c r="GV24">
        <v>15.089499999999999</v>
      </c>
      <c r="GW24">
        <v>19.293399999999998</v>
      </c>
      <c r="GX24">
        <v>30.0002</v>
      </c>
      <c r="GY24">
        <v>19.195699999999999</v>
      </c>
      <c r="GZ24">
        <v>19.133700000000001</v>
      </c>
      <c r="HA24">
        <v>6.02949</v>
      </c>
      <c r="HB24">
        <v>0</v>
      </c>
      <c r="HC24">
        <v>-30</v>
      </c>
      <c r="HD24">
        <v>15.0723</v>
      </c>
      <c r="HE24">
        <v>70</v>
      </c>
      <c r="HF24">
        <v>0</v>
      </c>
      <c r="HG24">
        <v>105.059</v>
      </c>
      <c r="HH24">
        <v>104.428</v>
      </c>
    </row>
    <row r="25" spans="1:216" x14ac:dyDescent="0.2">
      <c r="A25">
        <v>7</v>
      </c>
      <c r="B25">
        <v>1689796412.5999999</v>
      </c>
      <c r="C25">
        <v>456.59999990463263</v>
      </c>
      <c r="D25" t="s">
        <v>371</v>
      </c>
      <c r="E25" t="s">
        <v>372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1689796412.5999999</v>
      </c>
      <c r="M25">
        <f t="shared" si="0"/>
        <v>7.8447068286402065E-4</v>
      </c>
      <c r="N25">
        <f t="shared" si="1"/>
        <v>0.78447068286402066</v>
      </c>
      <c r="O25">
        <f t="shared" si="2"/>
        <v>-0.19979421083121715</v>
      </c>
      <c r="P25">
        <f t="shared" si="3"/>
        <v>50.1203</v>
      </c>
      <c r="Q25">
        <f t="shared" si="4"/>
        <v>53.796911200233104</v>
      </c>
      <c r="R25">
        <f t="shared" si="5"/>
        <v>5.4432050660309388</v>
      </c>
      <c r="S25">
        <f t="shared" si="6"/>
        <v>5.0712032491153201</v>
      </c>
      <c r="T25">
        <f t="shared" si="7"/>
        <v>6.9915829607640312E-2</v>
      </c>
      <c r="U25">
        <f t="shared" si="8"/>
        <v>3.2540491048743663</v>
      </c>
      <c r="V25">
        <f t="shared" si="9"/>
        <v>6.909189073027415E-2</v>
      </c>
      <c r="W25">
        <f t="shared" si="10"/>
        <v>4.3255650204554762E-2</v>
      </c>
      <c r="X25">
        <f t="shared" si="11"/>
        <v>297.68444400000004</v>
      </c>
      <c r="Y25">
        <f t="shared" si="12"/>
        <v>19.418766134396034</v>
      </c>
      <c r="Z25">
        <f t="shared" si="13"/>
        <v>19.418766134396034</v>
      </c>
      <c r="AA25">
        <f t="shared" si="14"/>
        <v>2.2634710869562236</v>
      </c>
      <c r="AB25">
        <f t="shared" si="15"/>
        <v>54.730299929534354</v>
      </c>
      <c r="AC25">
        <f t="shared" si="16"/>
        <v>1.1339514937756801</v>
      </c>
      <c r="AD25">
        <f t="shared" si="17"/>
        <v>2.071889785430832</v>
      </c>
      <c r="AE25">
        <f t="shared" si="18"/>
        <v>1.1295195931805435</v>
      </c>
      <c r="AF25">
        <f t="shared" si="19"/>
        <v>-34.595157114303312</v>
      </c>
      <c r="AG25">
        <f t="shared" si="20"/>
        <v>-248.07286772246667</v>
      </c>
      <c r="AH25">
        <f t="shared" si="21"/>
        <v>-15.126227088985711</v>
      </c>
      <c r="AI25">
        <f t="shared" si="22"/>
        <v>-0.10980792575566056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54762.527467424479</v>
      </c>
      <c r="AO25">
        <f t="shared" si="26"/>
        <v>1799.89</v>
      </c>
      <c r="AP25">
        <f t="shared" si="27"/>
        <v>1517.3076000000001</v>
      </c>
      <c r="AQ25">
        <f t="shared" si="28"/>
        <v>0.84300018334453775</v>
      </c>
      <c r="AR25">
        <f t="shared" si="29"/>
        <v>0.16539035385495782</v>
      </c>
      <c r="AS25">
        <v>1689796412.5999999</v>
      </c>
      <c r="AT25">
        <v>50.1203</v>
      </c>
      <c r="AU25">
        <v>49.9358</v>
      </c>
      <c r="AV25">
        <v>11.2072</v>
      </c>
      <c r="AW25">
        <v>10.3154</v>
      </c>
      <c r="AX25">
        <v>51.990299999999998</v>
      </c>
      <c r="AY25">
        <v>11.640700000000001</v>
      </c>
      <c r="AZ25">
        <v>402.27800000000002</v>
      </c>
      <c r="BA25">
        <v>101.146</v>
      </c>
      <c r="BB25">
        <v>3.46244E-2</v>
      </c>
      <c r="BC25">
        <v>18.0047</v>
      </c>
      <c r="BD25">
        <v>17.978899999999999</v>
      </c>
      <c r="BE25">
        <v>999.9</v>
      </c>
      <c r="BF25">
        <v>0</v>
      </c>
      <c r="BG25">
        <v>0</v>
      </c>
      <c r="BH25">
        <v>9929.3799999999992</v>
      </c>
      <c r="BI25">
        <v>0</v>
      </c>
      <c r="BJ25">
        <v>133.779</v>
      </c>
      <c r="BK25">
        <v>0.18454699999999999</v>
      </c>
      <c r="BL25">
        <v>50.688400000000001</v>
      </c>
      <c r="BM25">
        <v>50.456200000000003</v>
      </c>
      <c r="BN25">
        <v>0.89176800000000001</v>
      </c>
      <c r="BO25">
        <v>49.9358</v>
      </c>
      <c r="BP25">
        <v>10.3154</v>
      </c>
      <c r="BQ25">
        <v>1.1335599999999999</v>
      </c>
      <c r="BR25">
        <v>1.0433600000000001</v>
      </c>
      <c r="BS25">
        <v>8.7564700000000002</v>
      </c>
      <c r="BT25">
        <v>7.5363899999999999</v>
      </c>
      <c r="BU25">
        <v>1799.89</v>
      </c>
      <c r="BV25">
        <v>0.89999200000000001</v>
      </c>
      <c r="BW25">
        <v>0.100008</v>
      </c>
      <c r="BX25">
        <v>0</v>
      </c>
      <c r="BY25">
        <v>2.4948000000000001</v>
      </c>
      <c r="BZ25">
        <v>0</v>
      </c>
      <c r="CA25">
        <v>9253.89</v>
      </c>
      <c r="CB25">
        <v>14599.4</v>
      </c>
      <c r="CC25">
        <v>41.436999999999998</v>
      </c>
      <c r="CD25">
        <v>40</v>
      </c>
      <c r="CE25">
        <v>41</v>
      </c>
      <c r="CF25">
        <v>38.686999999999998</v>
      </c>
      <c r="CG25">
        <v>39.686999999999998</v>
      </c>
      <c r="CH25">
        <v>1619.89</v>
      </c>
      <c r="CI25">
        <v>180</v>
      </c>
      <c r="CJ25">
        <v>0</v>
      </c>
      <c r="CK25">
        <v>1689796425.8</v>
      </c>
      <c r="CL25">
        <v>0</v>
      </c>
      <c r="CM25">
        <v>1689796407.0999999</v>
      </c>
      <c r="CN25" t="s">
        <v>373</v>
      </c>
      <c r="CO25">
        <v>1689796402.0999999</v>
      </c>
      <c r="CP25">
        <v>1689796407.0999999</v>
      </c>
      <c r="CQ25">
        <v>8</v>
      </c>
      <c r="CR25">
        <v>3.0000000000000001E-3</v>
      </c>
      <c r="CS25">
        <v>-1E-3</v>
      </c>
      <c r="CT25">
        <v>-1.869</v>
      </c>
      <c r="CU25">
        <v>-0.433</v>
      </c>
      <c r="CV25">
        <v>50</v>
      </c>
      <c r="CW25">
        <v>10</v>
      </c>
      <c r="CX25">
        <v>0.19</v>
      </c>
      <c r="CY25">
        <v>0.09</v>
      </c>
      <c r="CZ25">
        <v>-2.2617994467371241E-2</v>
      </c>
      <c r="DA25">
        <v>-6.4332444582088033E-2</v>
      </c>
      <c r="DB25">
        <v>6.0533536634954838E-2</v>
      </c>
      <c r="DC25">
        <v>1</v>
      </c>
      <c r="DD25">
        <v>49.950757499999987</v>
      </c>
      <c r="DE25">
        <v>-0.17913208255181251</v>
      </c>
      <c r="DF25">
        <v>2.5424249128538409E-2</v>
      </c>
      <c r="DG25">
        <v>1</v>
      </c>
      <c r="DH25">
        <v>1799.9734146341459</v>
      </c>
      <c r="DI25">
        <v>-8.8107747729864128E-2</v>
      </c>
      <c r="DJ25">
        <v>7.3538102156410504E-2</v>
      </c>
      <c r="DK25">
        <v>-1</v>
      </c>
      <c r="DL25">
        <v>2</v>
      </c>
      <c r="DM25">
        <v>2</v>
      </c>
      <c r="DN25" t="s">
        <v>351</v>
      </c>
      <c r="DO25">
        <v>2.7061000000000002</v>
      </c>
      <c r="DP25">
        <v>2.6556799999999998</v>
      </c>
      <c r="DQ25">
        <v>1.5144299999999999E-2</v>
      </c>
      <c r="DR25">
        <v>1.4501099999999999E-2</v>
      </c>
      <c r="DS25">
        <v>6.9233600000000006E-2</v>
      </c>
      <c r="DT25">
        <v>6.2730300000000003E-2</v>
      </c>
      <c r="DU25">
        <v>29966.6</v>
      </c>
      <c r="DV25">
        <v>33837</v>
      </c>
      <c r="DW25">
        <v>28616.7</v>
      </c>
      <c r="DX25">
        <v>32902.5</v>
      </c>
      <c r="DY25">
        <v>37032.1</v>
      </c>
      <c r="DZ25">
        <v>41717.199999999997</v>
      </c>
      <c r="EA25">
        <v>41991.5</v>
      </c>
      <c r="EB25">
        <v>47375</v>
      </c>
      <c r="EC25">
        <v>1.85693</v>
      </c>
      <c r="ED25">
        <v>2.2784200000000001</v>
      </c>
      <c r="EE25">
        <v>9.0110999999999997E-2</v>
      </c>
      <c r="EF25">
        <v>0</v>
      </c>
      <c r="EG25">
        <v>16.481300000000001</v>
      </c>
      <c r="EH25">
        <v>999.9</v>
      </c>
      <c r="EI25">
        <v>48</v>
      </c>
      <c r="EJ25">
        <v>20.7</v>
      </c>
      <c r="EK25">
        <v>11.627700000000001</v>
      </c>
      <c r="EL25">
        <v>63.145499999999998</v>
      </c>
      <c r="EM25">
        <v>2.0552899999999998</v>
      </c>
      <c r="EN25">
        <v>1</v>
      </c>
      <c r="EO25">
        <v>-0.58398399999999995</v>
      </c>
      <c r="EP25">
        <v>2.0398200000000002</v>
      </c>
      <c r="EQ25">
        <v>20.223400000000002</v>
      </c>
      <c r="ER25">
        <v>5.2258300000000002</v>
      </c>
      <c r="ES25">
        <v>12.0044</v>
      </c>
      <c r="ET25">
        <v>4.9896000000000003</v>
      </c>
      <c r="EU25">
        <v>3.3044799999999999</v>
      </c>
      <c r="EV25">
        <v>6544.4</v>
      </c>
      <c r="EW25">
        <v>9999</v>
      </c>
      <c r="EX25">
        <v>514.70000000000005</v>
      </c>
      <c r="EY25">
        <v>63.8</v>
      </c>
      <c r="EZ25">
        <v>1.85219</v>
      </c>
      <c r="FA25">
        <v>1.86128</v>
      </c>
      <c r="FB25">
        <v>1.8602000000000001</v>
      </c>
      <c r="FC25">
        <v>1.85623</v>
      </c>
      <c r="FD25">
        <v>1.8606499999999999</v>
      </c>
      <c r="FE25">
        <v>1.8569599999999999</v>
      </c>
      <c r="FF25">
        <v>1.8589899999999999</v>
      </c>
      <c r="FG25">
        <v>1.86188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-1.87</v>
      </c>
      <c r="FV25">
        <v>-0.4335</v>
      </c>
      <c r="FW25">
        <v>-1.664338101508632</v>
      </c>
      <c r="FX25">
        <v>-4.0117494158234393E-3</v>
      </c>
      <c r="FY25">
        <v>1.087516141204025E-6</v>
      </c>
      <c r="FZ25">
        <v>-8.657206703991749E-11</v>
      </c>
      <c r="GA25">
        <v>-0.43347999999999942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0.2</v>
      </c>
      <c r="GJ25">
        <v>0.1</v>
      </c>
      <c r="GK25">
        <v>0.25634800000000002</v>
      </c>
      <c r="GL25">
        <v>2.4194300000000002</v>
      </c>
      <c r="GM25">
        <v>1.5942400000000001</v>
      </c>
      <c r="GN25">
        <v>2.3278799999999999</v>
      </c>
      <c r="GO25">
        <v>1.40015</v>
      </c>
      <c r="GP25">
        <v>2.2033700000000001</v>
      </c>
      <c r="GQ25">
        <v>24.144500000000001</v>
      </c>
      <c r="GR25">
        <v>15.6906</v>
      </c>
      <c r="GS25">
        <v>18</v>
      </c>
      <c r="GT25">
        <v>409.61599999999999</v>
      </c>
      <c r="GU25">
        <v>639.32799999999997</v>
      </c>
      <c r="GV25">
        <v>14.851000000000001</v>
      </c>
      <c r="GW25">
        <v>19.3277</v>
      </c>
      <c r="GX25">
        <v>30.0001</v>
      </c>
      <c r="GY25">
        <v>19.228200000000001</v>
      </c>
      <c r="GZ25">
        <v>19.166699999999999</v>
      </c>
      <c r="HA25">
        <v>5.1725599999999998</v>
      </c>
      <c r="HB25">
        <v>0</v>
      </c>
      <c r="HC25">
        <v>-30</v>
      </c>
      <c r="HD25">
        <v>14.8506</v>
      </c>
      <c r="HE25">
        <v>50</v>
      </c>
      <c r="HF25">
        <v>0</v>
      </c>
      <c r="HG25">
        <v>105.051</v>
      </c>
      <c r="HH25">
        <v>104.42400000000001</v>
      </c>
    </row>
    <row r="26" spans="1:216" x14ac:dyDescent="0.2">
      <c r="A26">
        <v>8</v>
      </c>
      <c r="B26">
        <v>1689796500.5999999</v>
      </c>
      <c r="C26">
        <v>544.59999990463257</v>
      </c>
      <c r="D26" t="s">
        <v>374</v>
      </c>
      <c r="E26" t="s">
        <v>375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1689796500.5999999</v>
      </c>
      <c r="M26">
        <f t="shared" si="0"/>
        <v>8.7585380308633138E-4</v>
      </c>
      <c r="N26">
        <f t="shared" si="1"/>
        <v>0.87585380308633143</v>
      </c>
      <c r="O26">
        <f t="shared" si="2"/>
        <v>8.2940293950951496</v>
      </c>
      <c r="P26">
        <f t="shared" si="3"/>
        <v>390.04899999999998</v>
      </c>
      <c r="Q26">
        <f t="shared" si="4"/>
        <v>215.71255400475599</v>
      </c>
      <c r="R26">
        <f t="shared" si="5"/>
        <v>21.825975277192292</v>
      </c>
      <c r="S26">
        <f t="shared" si="6"/>
        <v>39.465481599674895</v>
      </c>
      <c r="T26">
        <f t="shared" si="7"/>
        <v>7.9461884732660484E-2</v>
      </c>
      <c r="U26">
        <f t="shared" si="8"/>
        <v>3.2690158265514637</v>
      </c>
      <c r="V26">
        <f t="shared" si="9"/>
        <v>7.8404228816999849E-2</v>
      </c>
      <c r="W26">
        <f t="shared" si="10"/>
        <v>4.9096496298587658E-2</v>
      </c>
      <c r="X26">
        <f t="shared" si="11"/>
        <v>297.75582599999996</v>
      </c>
      <c r="Y26">
        <f t="shared" si="12"/>
        <v>19.401766507154719</v>
      </c>
      <c r="Z26">
        <f t="shared" si="13"/>
        <v>19.401766507154719</v>
      </c>
      <c r="AA26">
        <f t="shared" si="14"/>
        <v>2.2610787669942174</v>
      </c>
      <c r="AB26">
        <f t="shared" si="15"/>
        <v>55.461189035338421</v>
      </c>
      <c r="AC26">
        <f t="shared" si="16"/>
        <v>1.14983918942242</v>
      </c>
      <c r="AD26">
        <f t="shared" si="17"/>
        <v>2.0732321275870458</v>
      </c>
      <c r="AE26">
        <f t="shared" si="18"/>
        <v>1.1112395775717974</v>
      </c>
      <c r="AF26">
        <f t="shared" si="19"/>
        <v>-38.625152716107216</v>
      </c>
      <c r="AG26">
        <f t="shared" si="20"/>
        <v>-244.40259379344783</v>
      </c>
      <c r="AH26">
        <f t="shared" si="21"/>
        <v>-14.833689355553819</v>
      </c>
      <c r="AI26">
        <f t="shared" si="22"/>
        <v>-0.10560986510890302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55140.765259722684</v>
      </c>
      <c r="AO26">
        <f t="shared" si="26"/>
        <v>1800.33</v>
      </c>
      <c r="AP26">
        <f t="shared" si="27"/>
        <v>1517.6777999999997</v>
      </c>
      <c r="AQ26">
        <f t="shared" si="28"/>
        <v>0.84299978337304815</v>
      </c>
      <c r="AR26">
        <f t="shared" si="29"/>
        <v>0.16538958190998315</v>
      </c>
      <c r="AS26">
        <v>1689796500.5999999</v>
      </c>
      <c r="AT26">
        <v>390.04899999999998</v>
      </c>
      <c r="AU26">
        <v>400.03500000000003</v>
      </c>
      <c r="AV26">
        <v>11.3642</v>
      </c>
      <c r="AW26">
        <v>10.3629</v>
      </c>
      <c r="AX26">
        <v>392.93</v>
      </c>
      <c r="AY26">
        <v>11.8004</v>
      </c>
      <c r="AZ26">
        <v>399.959</v>
      </c>
      <c r="BA26">
        <v>101.146</v>
      </c>
      <c r="BB26">
        <v>3.4830100000000003E-2</v>
      </c>
      <c r="BC26">
        <v>18.015000000000001</v>
      </c>
      <c r="BD26">
        <v>17.9937</v>
      </c>
      <c r="BE26">
        <v>999.9</v>
      </c>
      <c r="BF26">
        <v>0</v>
      </c>
      <c r="BG26">
        <v>0</v>
      </c>
      <c r="BH26">
        <v>10001.200000000001</v>
      </c>
      <c r="BI26">
        <v>0</v>
      </c>
      <c r="BJ26">
        <v>132.99199999999999</v>
      </c>
      <c r="BK26">
        <v>-9.9866299999999999</v>
      </c>
      <c r="BL26">
        <v>394.53199999999998</v>
      </c>
      <c r="BM26">
        <v>404.22399999999999</v>
      </c>
      <c r="BN26">
        <v>1.00135</v>
      </c>
      <c r="BO26">
        <v>400.03500000000003</v>
      </c>
      <c r="BP26">
        <v>10.3629</v>
      </c>
      <c r="BQ26">
        <v>1.1494500000000001</v>
      </c>
      <c r="BR26">
        <v>1.04816</v>
      </c>
      <c r="BS26">
        <v>8.9624100000000002</v>
      </c>
      <c r="BT26">
        <v>7.6036200000000003</v>
      </c>
      <c r="BU26">
        <v>1800.33</v>
      </c>
      <c r="BV26">
        <v>0.90000800000000003</v>
      </c>
      <c r="BW26">
        <v>9.99916E-2</v>
      </c>
      <c r="BX26">
        <v>0</v>
      </c>
      <c r="BY26">
        <v>2.5038999999999998</v>
      </c>
      <c r="BZ26">
        <v>0</v>
      </c>
      <c r="CA26">
        <v>9328.11</v>
      </c>
      <c r="CB26">
        <v>14603</v>
      </c>
      <c r="CC26">
        <v>42</v>
      </c>
      <c r="CD26">
        <v>40.375</v>
      </c>
      <c r="CE26">
        <v>41.375</v>
      </c>
      <c r="CF26">
        <v>39</v>
      </c>
      <c r="CG26">
        <v>40.125</v>
      </c>
      <c r="CH26">
        <v>1620.31</v>
      </c>
      <c r="CI26">
        <v>180.02</v>
      </c>
      <c r="CJ26">
        <v>0</v>
      </c>
      <c r="CK26">
        <v>1689796514</v>
      </c>
      <c r="CL26">
        <v>0</v>
      </c>
      <c r="CM26">
        <v>1689796473.5999999</v>
      </c>
      <c r="CN26" t="s">
        <v>376</v>
      </c>
      <c r="CO26">
        <v>1689796472.5999999</v>
      </c>
      <c r="CP26">
        <v>1689796473.5999999</v>
      </c>
      <c r="CQ26">
        <v>9</v>
      </c>
      <c r="CR26">
        <v>0.19700000000000001</v>
      </c>
      <c r="CS26">
        <v>-3.0000000000000001E-3</v>
      </c>
      <c r="CT26">
        <v>-2.9129999999999998</v>
      </c>
      <c r="CU26">
        <v>-0.436</v>
      </c>
      <c r="CV26">
        <v>400</v>
      </c>
      <c r="CW26">
        <v>10</v>
      </c>
      <c r="CX26">
        <v>0.1</v>
      </c>
      <c r="CY26">
        <v>0.09</v>
      </c>
      <c r="CZ26">
        <v>12.598953358385531</v>
      </c>
      <c r="DA26">
        <v>0.25796449086314072</v>
      </c>
      <c r="DB26">
        <v>4.4285322778774908E-2</v>
      </c>
      <c r="DC26">
        <v>1</v>
      </c>
      <c r="DD26">
        <v>400.01299999999998</v>
      </c>
      <c r="DE26">
        <v>-0.37498954703814591</v>
      </c>
      <c r="DF26">
        <v>4.190290751888899E-2</v>
      </c>
      <c r="DG26">
        <v>1</v>
      </c>
      <c r="DH26">
        <v>1799.999</v>
      </c>
      <c r="DI26">
        <v>-6.1127580842011357E-2</v>
      </c>
      <c r="DJ26">
        <v>9.145490692137366E-2</v>
      </c>
      <c r="DK26">
        <v>-1</v>
      </c>
      <c r="DL26">
        <v>2</v>
      </c>
      <c r="DM26">
        <v>2</v>
      </c>
      <c r="DN26" t="s">
        <v>351</v>
      </c>
      <c r="DO26">
        <v>2.6991800000000001</v>
      </c>
      <c r="DP26">
        <v>2.6564899999999998</v>
      </c>
      <c r="DQ26">
        <v>9.4358999999999998E-2</v>
      </c>
      <c r="DR26">
        <v>9.5226000000000005E-2</v>
      </c>
      <c r="DS26">
        <v>6.9946700000000001E-2</v>
      </c>
      <c r="DT26">
        <v>6.2942600000000001E-2</v>
      </c>
      <c r="DU26">
        <v>27549.4</v>
      </c>
      <c r="DV26">
        <v>31059.3</v>
      </c>
      <c r="DW26">
        <v>28612.7</v>
      </c>
      <c r="DX26">
        <v>32900.199999999997</v>
      </c>
      <c r="DY26">
        <v>36999.699999999997</v>
      </c>
      <c r="DZ26">
        <v>41705.599999999999</v>
      </c>
      <c r="EA26">
        <v>41987.199999999997</v>
      </c>
      <c r="EB26">
        <v>47372.2</v>
      </c>
      <c r="EC26">
        <v>1.8551800000000001</v>
      </c>
      <c r="ED26">
        <v>2.2886500000000001</v>
      </c>
      <c r="EE26">
        <v>8.8572499999999998E-2</v>
      </c>
      <c r="EF26">
        <v>0</v>
      </c>
      <c r="EG26">
        <v>16.521799999999999</v>
      </c>
      <c r="EH26">
        <v>999.9</v>
      </c>
      <c r="EI26">
        <v>48.1</v>
      </c>
      <c r="EJ26">
        <v>20.8</v>
      </c>
      <c r="EK26">
        <v>11.724500000000001</v>
      </c>
      <c r="EL26">
        <v>62.835500000000003</v>
      </c>
      <c r="EM26">
        <v>1.93109</v>
      </c>
      <c r="EN26">
        <v>1</v>
      </c>
      <c r="EO26">
        <v>-0.57958799999999999</v>
      </c>
      <c r="EP26">
        <v>2.1376499999999998</v>
      </c>
      <c r="EQ26">
        <v>20.220600000000001</v>
      </c>
      <c r="ER26">
        <v>5.2285199999999996</v>
      </c>
      <c r="ES26">
        <v>12.004300000000001</v>
      </c>
      <c r="ET26">
        <v>4.9897999999999998</v>
      </c>
      <c r="EU26">
        <v>3.3050000000000002</v>
      </c>
      <c r="EV26">
        <v>6546.1</v>
      </c>
      <c r="EW26">
        <v>9999</v>
      </c>
      <c r="EX26">
        <v>514.70000000000005</v>
      </c>
      <c r="EY26">
        <v>63.8</v>
      </c>
      <c r="EZ26">
        <v>1.85226</v>
      </c>
      <c r="FA26">
        <v>1.8613200000000001</v>
      </c>
      <c r="FB26">
        <v>1.86022</v>
      </c>
      <c r="FC26">
        <v>1.85623</v>
      </c>
      <c r="FD26">
        <v>1.86066</v>
      </c>
      <c r="FE26">
        <v>1.8569899999999999</v>
      </c>
      <c r="FF26">
        <v>1.8590199999999999</v>
      </c>
      <c r="FG26">
        <v>1.86189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-2.8809999999999998</v>
      </c>
      <c r="FV26">
        <v>-0.43619999999999998</v>
      </c>
      <c r="FW26">
        <v>-1.4672319403800109</v>
      </c>
      <c r="FX26">
        <v>-4.0117494158234393E-3</v>
      </c>
      <c r="FY26">
        <v>1.087516141204025E-6</v>
      </c>
      <c r="FZ26">
        <v>-8.657206703991749E-11</v>
      </c>
      <c r="GA26">
        <v>-0.43619999999999948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0.5</v>
      </c>
      <c r="GJ26">
        <v>0.5</v>
      </c>
      <c r="GK26">
        <v>0.99243199999999998</v>
      </c>
      <c r="GL26">
        <v>2.36694</v>
      </c>
      <c r="GM26">
        <v>1.5942400000000001</v>
      </c>
      <c r="GN26">
        <v>2.3278799999999999</v>
      </c>
      <c r="GO26">
        <v>1.40015</v>
      </c>
      <c r="GP26">
        <v>2.2924799999999999</v>
      </c>
      <c r="GQ26">
        <v>24.205400000000001</v>
      </c>
      <c r="GR26">
        <v>15.6731</v>
      </c>
      <c r="GS26">
        <v>18</v>
      </c>
      <c r="GT26">
        <v>409.12900000000002</v>
      </c>
      <c r="GU26">
        <v>648.50699999999995</v>
      </c>
      <c r="GV26">
        <v>14.851900000000001</v>
      </c>
      <c r="GW26">
        <v>19.3872</v>
      </c>
      <c r="GX26">
        <v>30.0002</v>
      </c>
      <c r="GY26">
        <v>19.281099999999999</v>
      </c>
      <c r="GZ26">
        <v>19.209499999999998</v>
      </c>
      <c r="HA26">
        <v>19.907399999999999</v>
      </c>
      <c r="HB26">
        <v>0</v>
      </c>
      <c r="HC26">
        <v>-30</v>
      </c>
      <c r="HD26">
        <v>14.8467</v>
      </c>
      <c r="HE26">
        <v>400</v>
      </c>
      <c r="HF26">
        <v>0</v>
      </c>
      <c r="HG26">
        <v>105.039</v>
      </c>
      <c r="HH26">
        <v>104.417</v>
      </c>
    </row>
    <row r="27" spans="1:216" x14ac:dyDescent="0.2">
      <c r="A27">
        <v>9</v>
      </c>
      <c r="B27">
        <v>1689796581.5999999</v>
      </c>
      <c r="C27">
        <v>625.59999990463257</v>
      </c>
      <c r="D27" t="s">
        <v>377</v>
      </c>
      <c r="E27" t="s">
        <v>378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1689796581.5999999</v>
      </c>
      <c r="M27">
        <f t="shared" si="0"/>
        <v>8.913448157587125E-4</v>
      </c>
      <c r="N27">
        <f t="shared" si="1"/>
        <v>0.89134481575871249</v>
      </c>
      <c r="O27">
        <f t="shared" si="2"/>
        <v>8.5888607103970145</v>
      </c>
      <c r="P27">
        <f t="shared" si="3"/>
        <v>389.65300000000002</v>
      </c>
      <c r="Q27">
        <f t="shared" si="4"/>
        <v>214.61712512421761</v>
      </c>
      <c r="R27">
        <f t="shared" si="5"/>
        <v>21.715646228627694</v>
      </c>
      <c r="S27">
        <f t="shared" si="6"/>
        <v>39.426335130647296</v>
      </c>
      <c r="T27">
        <f t="shared" si="7"/>
        <v>8.1935633977717998E-2</v>
      </c>
      <c r="U27">
        <f t="shared" si="8"/>
        <v>3.2732341835314944</v>
      </c>
      <c r="V27">
        <f t="shared" si="9"/>
        <v>8.0813030165870811E-2</v>
      </c>
      <c r="W27">
        <f t="shared" si="10"/>
        <v>5.0607723921493548E-2</v>
      </c>
      <c r="X27">
        <f t="shared" si="11"/>
        <v>297.69459899999998</v>
      </c>
      <c r="Y27">
        <f t="shared" si="12"/>
        <v>19.346442145505087</v>
      </c>
      <c r="Z27">
        <f t="shared" si="13"/>
        <v>19.346442145505087</v>
      </c>
      <c r="AA27">
        <f t="shared" si="14"/>
        <v>2.2533084281069931</v>
      </c>
      <c r="AB27">
        <f t="shared" si="15"/>
        <v>55.937200400106292</v>
      </c>
      <c r="AC27">
        <f t="shared" si="16"/>
        <v>1.1560888208283699</v>
      </c>
      <c r="AD27">
        <f t="shared" si="17"/>
        <v>2.0667620341367194</v>
      </c>
      <c r="AE27">
        <f t="shared" si="18"/>
        <v>1.0972196072786231</v>
      </c>
      <c r="AF27">
        <f t="shared" si="19"/>
        <v>-39.308306374959223</v>
      </c>
      <c r="AG27">
        <f t="shared" si="20"/>
        <v>-243.72546033299471</v>
      </c>
      <c r="AH27">
        <f t="shared" si="21"/>
        <v>-14.765550173443998</v>
      </c>
      <c r="AI27">
        <f t="shared" si="22"/>
        <v>-0.1047178813979599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55257.568135318528</v>
      </c>
      <c r="AO27">
        <f t="shared" si="26"/>
        <v>1799.95</v>
      </c>
      <c r="AP27">
        <f t="shared" si="27"/>
        <v>1517.3582999999999</v>
      </c>
      <c r="AQ27">
        <f t="shared" si="28"/>
        <v>0.84300025000694456</v>
      </c>
      <c r="AR27">
        <f t="shared" si="29"/>
        <v>0.16539048251340313</v>
      </c>
      <c r="AS27">
        <v>1689796581.5999999</v>
      </c>
      <c r="AT27">
        <v>389.65300000000002</v>
      </c>
      <c r="AU27">
        <v>399.983</v>
      </c>
      <c r="AV27">
        <v>11.425700000000001</v>
      </c>
      <c r="AW27">
        <v>10.4071</v>
      </c>
      <c r="AX27">
        <v>392.61</v>
      </c>
      <c r="AY27">
        <v>11.8605</v>
      </c>
      <c r="AZ27">
        <v>400.09500000000003</v>
      </c>
      <c r="BA27">
        <v>101.149</v>
      </c>
      <c r="BB27">
        <v>3.4194099999999998E-2</v>
      </c>
      <c r="BC27">
        <v>17.965299999999999</v>
      </c>
      <c r="BD27">
        <v>17.978300000000001</v>
      </c>
      <c r="BE27">
        <v>999.9</v>
      </c>
      <c r="BF27">
        <v>0</v>
      </c>
      <c r="BG27">
        <v>0</v>
      </c>
      <c r="BH27">
        <v>10021.200000000001</v>
      </c>
      <c r="BI27">
        <v>0</v>
      </c>
      <c r="BJ27">
        <v>132.19</v>
      </c>
      <c r="BK27">
        <v>-10.330399999999999</v>
      </c>
      <c r="BL27">
        <v>394.15600000000001</v>
      </c>
      <c r="BM27">
        <v>404.19</v>
      </c>
      <c r="BN27">
        <v>1.0185999999999999</v>
      </c>
      <c r="BO27">
        <v>399.983</v>
      </c>
      <c r="BP27">
        <v>10.4071</v>
      </c>
      <c r="BQ27">
        <v>1.1556900000000001</v>
      </c>
      <c r="BR27">
        <v>1.0526599999999999</v>
      </c>
      <c r="BS27">
        <v>9.0426900000000003</v>
      </c>
      <c r="BT27">
        <v>7.6663699999999997</v>
      </c>
      <c r="BU27">
        <v>1799.95</v>
      </c>
      <c r="BV27">
        <v>0.89998900000000004</v>
      </c>
      <c r="BW27">
        <v>0.100011</v>
      </c>
      <c r="BX27">
        <v>0</v>
      </c>
      <c r="BY27">
        <v>2.8527</v>
      </c>
      <c r="BZ27">
        <v>0</v>
      </c>
      <c r="CA27">
        <v>9262.83</v>
      </c>
      <c r="CB27">
        <v>14599.9</v>
      </c>
      <c r="CC27">
        <v>38.625</v>
      </c>
      <c r="CD27">
        <v>37.875</v>
      </c>
      <c r="CE27">
        <v>38.625</v>
      </c>
      <c r="CF27">
        <v>36.061999999999998</v>
      </c>
      <c r="CG27">
        <v>37.25</v>
      </c>
      <c r="CH27">
        <v>1619.94</v>
      </c>
      <c r="CI27">
        <v>180.01</v>
      </c>
      <c r="CJ27">
        <v>0</v>
      </c>
      <c r="CK27">
        <v>1689796595</v>
      </c>
      <c r="CL27">
        <v>0</v>
      </c>
      <c r="CM27">
        <v>1689796555.0999999</v>
      </c>
      <c r="CN27" t="s">
        <v>379</v>
      </c>
      <c r="CO27">
        <v>1689796549.5999999</v>
      </c>
      <c r="CP27">
        <v>1689796555.0999999</v>
      </c>
      <c r="CQ27">
        <v>10</v>
      </c>
      <c r="CR27">
        <v>-7.6999999999999999E-2</v>
      </c>
      <c r="CS27">
        <v>1E-3</v>
      </c>
      <c r="CT27">
        <v>-2.99</v>
      </c>
      <c r="CU27">
        <v>-0.435</v>
      </c>
      <c r="CV27">
        <v>400</v>
      </c>
      <c r="CW27">
        <v>10</v>
      </c>
      <c r="CX27">
        <v>0.38</v>
      </c>
      <c r="CY27">
        <v>0.09</v>
      </c>
      <c r="CZ27">
        <v>13.156668053769391</v>
      </c>
      <c r="DA27">
        <v>0.42277397734308653</v>
      </c>
      <c r="DB27">
        <v>0.1517808762198552</v>
      </c>
      <c r="DC27">
        <v>1</v>
      </c>
      <c r="DD27">
        <v>399.99756097560982</v>
      </c>
      <c r="DE27">
        <v>-1.199999999970585E-2</v>
      </c>
      <c r="DF27">
        <v>9.1838904038828526E-3</v>
      </c>
      <c r="DG27">
        <v>1</v>
      </c>
      <c r="DH27">
        <v>1800.0546341463421</v>
      </c>
      <c r="DI27">
        <v>2.2976932362121831E-2</v>
      </c>
      <c r="DJ27">
        <v>9.3550496628245508E-2</v>
      </c>
      <c r="DK27">
        <v>-1</v>
      </c>
      <c r="DL27">
        <v>2</v>
      </c>
      <c r="DM27">
        <v>2</v>
      </c>
      <c r="DN27" t="s">
        <v>351</v>
      </c>
      <c r="DO27">
        <v>2.6994899999999999</v>
      </c>
      <c r="DP27">
        <v>2.6560299999999999</v>
      </c>
      <c r="DQ27">
        <v>9.4290299999999994E-2</v>
      </c>
      <c r="DR27">
        <v>9.5206799999999994E-2</v>
      </c>
      <c r="DS27">
        <v>7.0208900000000005E-2</v>
      </c>
      <c r="DT27">
        <v>6.3139700000000007E-2</v>
      </c>
      <c r="DU27">
        <v>27549</v>
      </c>
      <c r="DV27">
        <v>31057.1</v>
      </c>
      <c r="DW27">
        <v>28610.3</v>
      </c>
      <c r="DX27">
        <v>32897.300000000003</v>
      </c>
      <c r="DY27">
        <v>36986.1</v>
      </c>
      <c r="DZ27">
        <v>41693.199999999997</v>
      </c>
      <c r="EA27">
        <v>41984</v>
      </c>
      <c r="EB27">
        <v>47368.2</v>
      </c>
      <c r="EC27">
        <v>1.8547</v>
      </c>
      <c r="ED27">
        <v>2.28735</v>
      </c>
      <c r="EE27">
        <v>8.5990899999999995E-2</v>
      </c>
      <c r="EF27">
        <v>0</v>
      </c>
      <c r="EG27">
        <v>16.549299999999999</v>
      </c>
      <c r="EH27">
        <v>999.9</v>
      </c>
      <c r="EI27">
        <v>48.2</v>
      </c>
      <c r="EJ27">
        <v>20.8</v>
      </c>
      <c r="EK27">
        <v>11.748699999999999</v>
      </c>
      <c r="EL27">
        <v>63.1355</v>
      </c>
      <c r="EM27">
        <v>1.75481</v>
      </c>
      <c r="EN27">
        <v>1</v>
      </c>
      <c r="EO27">
        <v>-0.57646799999999998</v>
      </c>
      <c r="EP27">
        <v>1.8645099999999999</v>
      </c>
      <c r="EQ27">
        <v>20.2241</v>
      </c>
      <c r="ER27">
        <v>5.22553</v>
      </c>
      <c r="ES27">
        <v>12.004300000000001</v>
      </c>
      <c r="ET27">
        <v>4.9894999999999996</v>
      </c>
      <c r="EU27">
        <v>3.3050000000000002</v>
      </c>
      <c r="EV27">
        <v>6547.8</v>
      </c>
      <c r="EW27">
        <v>9999</v>
      </c>
      <c r="EX27">
        <v>514.70000000000005</v>
      </c>
      <c r="EY27">
        <v>63.8</v>
      </c>
      <c r="EZ27">
        <v>1.8521799999999999</v>
      </c>
      <c r="FA27">
        <v>1.86128</v>
      </c>
      <c r="FB27">
        <v>1.8602000000000001</v>
      </c>
      <c r="FC27">
        <v>1.85622</v>
      </c>
      <c r="FD27">
        <v>1.8606199999999999</v>
      </c>
      <c r="FE27">
        <v>1.8569500000000001</v>
      </c>
      <c r="FF27">
        <v>1.8589800000000001</v>
      </c>
      <c r="FG27">
        <v>1.86188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-2.9569999999999999</v>
      </c>
      <c r="FV27">
        <v>-0.43480000000000002</v>
      </c>
      <c r="FW27">
        <v>-1.544191026160888</v>
      </c>
      <c r="FX27">
        <v>-4.0117494158234393E-3</v>
      </c>
      <c r="FY27">
        <v>1.087516141204025E-6</v>
      </c>
      <c r="FZ27">
        <v>-8.657206703991749E-11</v>
      </c>
      <c r="GA27">
        <v>-0.43487499999999812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0.5</v>
      </c>
      <c r="GJ27">
        <v>0.4</v>
      </c>
      <c r="GK27">
        <v>0.99121099999999995</v>
      </c>
      <c r="GL27">
        <v>2.36206</v>
      </c>
      <c r="GM27">
        <v>1.5942400000000001</v>
      </c>
      <c r="GN27">
        <v>2.3278799999999999</v>
      </c>
      <c r="GO27">
        <v>1.40015</v>
      </c>
      <c r="GP27">
        <v>2.2644000000000002</v>
      </c>
      <c r="GQ27">
        <v>24.2867</v>
      </c>
      <c r="GR27">
        <v>15.664300000000001</v>
      </c>
      <c r="GS27">
        <v>18</v>
      </c>
      <c r="GT27">
        <v>409.31900000000002</v>
      </c>
      <c r="GU27">
        <v>648.12599999999998</v>
      </c>
      <c r="GV27">
        <v>14.9712</v>
      </c>
      <c r="GW27">
        <v>19.443100000000001</v>
      </c>
      <c r="GX27">
        <v>30.000299999999999</v>
      </c>
      <c r="GY27">
        <v>19.3337</v>
      </c>
      <c r="GZ27">
        <v>19.2605</v>
      </c>
      <c r="HA27">
        <v>19.909800000000001</v>
      </c>
      <c r="HB27">
        <v>0</v>
      </c>
      <c r="HC27">
        <v>-30</v>
      </c>
      <c r="HD27">
        <v>14.9947</v>
      </c>
      <c r="HE27">
        <v>400</v>
      </c>
      <c r="HF27">
        <v>0</v>
      </c>
      <c r="HG27">
        <v>105.03100000000001</v>
      </c>
      <c r="HH27">
        <v>104.40900000000001</v>
      </c>
    </row>
    <row r="28" spans="1:216" x14ac:dyDescent="0.2">
      <c r="A28">
        <v>10</v>
      </c>
      <c r="B28">
        <v>1689796658.0999999</v>
      </c>
      <c r="C28">
        <v>702.09999990463257</v>
      </c>
      <c r="D28" t="s">
        <v>380</v>
      </c>
      <c r="E28" t="s">
        <v>381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1689796658.0999999</v>
      </c>
      <c r="M28">
        <f t="shared" si="0"/>
        <v>9.1676982585794551E-4</v>
      </c>
      <c r="N28">
        <f t="shared" si="1"/>
        <v>0.91676982585794553</v>
      </c>
      <c r="O28">
        <f t="shared" si="2"/>
        <v>8.5251672958990454</v>
      </c>
      <c r="P28">
        <f t="shared" si="3"/>
        <v>389.72</v>
      </c>
      <c r="Q28">
        <f t="shared" si="4"/>
        <v>221.19565426679287</v>
      </c>
      <c r="R28">
        <f t="shared" si="5"/>
        <v>22.381130283230213</v>
      </c>
      <c r="S28">
        <f t="shared" si="6"/>
        <v>39.432845653739996</v>
      </c>
      <c r="T28">
        <f t="shared" si="7"/>
        <v>8.4626310188164119E-2</v>
      </c>
      <c r="U28">
        <f t="shared" si="8"/>
        <v>3.2699718340311397</v>
      </c>
      <c r="V28">
        <f t="shared" si="9"/>
        <v>8.3428170440908708E-2</v>
      </c>
      <c r="W28">
        <f t="shared" si="10"/>
        <v>5.2248841415629611E-2</v>
      </c>
      <c r="X28">
        <f t="shared" si="11"/>
        <v>297.70780500000001</v>
      </c>
      <c r="Y28">
        <f t="shared" si="12"/>
        <v>19.364295354288785</v>
      </c>
      <c r="Z28">
        <f t="shared" si="13"/>
        <v>19.364295354288785</v>
      </c>
      <c r="AA28">
        <f t="shared" si="14"/>
        <v>2.2558133597685206</v>
      </c>
      <c r="AB28">
        <f t="shared" si="15"/>
        <v>56.178906996695652</v>
      </c>
      <c r="AC28">
        <f t="shared" si="16"/>
        <v>1.1627286322113</v>
      </c>
      <c r="AD28">
        <f t="shared" si="17"/>
        <v>2.0696889533284968</v>
      </c>
      <c r="AE28">
        <f t="shared" si="18"/>
        <v>1.0930847275572206</v>
      </c>
      <c r="AF28">
        <f t="shared" si="19"/>
        <v>-40.429549320335397</v>
      </c>
      <c r="AG28">
        <f t="shared" si="20"/>
        <v>-242.66335917138676</v>
      </c>
      <c r="AH28">
        <f t="shared" si="21"/>
        <v>-14.71892589292565</v>
      </c>
      <c r="AI28">
        <f t="shared" si="22"/>
        <v>-0.10402938464781641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55170.277882010101</v>
      </c>
      <c r="AO28">
        <f t="shared" si="26"/>
        <v>1800.04</v>
      </c>
      <c r="AP28">
        <f t="shared" si="27"/>
        <v>1517.4332999999999</v>
      </c>
      <c r="AQ28">
        <f t="shared" si="28"/>
        <v>0.84299976667185172</v>
      </c>
      <c r="AR28">
        <f t="shared" si="29"/>
        <v>0.16538954967667385</v>
      </c>
      <c r="AS28">
        <v>1689796658.0999999</v>
      </c>
      <c r="AT28">
        <v>389.72</v>
      </c>
      <c r="AU28">
        <v>399.99</v>
      </c>
      <c r="AV28">
        <v>11.491400000000001</v>
      </c>
      <c r="AW28">
        <v>10.4436</v>
      </c>
      <c r="AX28">
        <v>392.65300000000002</v>
      </c>
      <c r="AY28">
        <v>11.928000000000001</v>
      </c>
      <c r="AZ28">
        <v>400.01299999999998</v>
      </c>
      <c r="BA28">
        <v>101.148</v>
      </c>
      <c r="BB28">
        <v>3.45045E-2</v>
      </c>
      <c r="BC28">
        <v>17.9878</v>
      </c>
      <c r="BD28">
        <v>18.010400000000001</v>
      </c>
      <c r="BE28">
        <v>999.9</v>
      </c>
      <c r="BF28">
        <v>0</v>
      </c>
      <c r="BG28">
        <v>0</v>
      </c>
      <c r="BH28">
        <v>10005.6</v>
      </c>
      <c r="BI28">
        <v>0</v>
      </c>
      <c r="BJ28">
        <v>129.125</v>
      </c>
      <c r="BK28">
        <v>-10.27</v>
      </c>
      <c r="BL28">
        <v>394.25099999999998</v>
      </c>
      <c r="BM28">
        <v>404.21199999999999</v>
      </c>
      <c r="BN28">
        <v>1.0478000000000001</v>
      </c>
      <c r="BO28">
        <v>399.99</v>
      </c>
      <c r="BP28">
        <v>10.4436</v>
      </c>
      <c r="BQ28">
        <v>1.1623300000000001</v>
      </c>
      <c r="BR28">
        <v>1.0563400000000001</v>
      </c>
      <c r="BS28">
        <v>9.12758</v>
      </c>
      <c r="BT28">
        <v>7.7175799999999999</v>
      </c>
      <c r="BU28">
        <v>1800.04</v>
      </c>
      <c r="BV28">
        <v>0.90000599999999997</v>
      </c>
      <c r="BW28">
        <v>9.9993799999999994E-2</v>
      </c>
      <c r="BX28">
        <v>0</v>
      </c>
      <c r="BY28">
        <v>2.5283000000000002</v>
      </c>
      <c r="BZ28">
        <v>0</v>
      </c>
      <c r="CA28">
        <v>9270.7999999999993</v>
      </c>
      <c r="CB28">
        <v>14600.7</v>
      </c>
      <c r="CC28">
        <v>38.561999999999998</v>
      </c>
      <c r="CD28">
        <v>38.186999999999998</v>
      </c>
      <c r="CE28">
        <v>38.75</v>
      </c>
      <c r="CF28">
        <v>36.311999999999998</v>
      </c>
      <c r="CG28">
        <v>37.311999999999998</v>
      </c>
      <c r="CH28">
        <v>1620.05</v>
      </c>
      <c r="CI28">
        <v>179.99</v>
      </c>
      <c r="CJ28">
        <v>0</v>
      </c>
      <c r="CK28">
        <v>1689796671.2</v>
      </c>
      <c r="CL28">
        <v>0</v>
      </c>
      <c r="CM28">
        <v>1689796631.0999999</v>
      </c>
      <c r="CN28" t="s">
        <v>382</v>
      </c>
      <c r="CO28">
        <v>1689796629.0999999</v>
      </c>
      <c r="CP28">
        <v>1689796631.0999999</v>
      </c>
      <c r="CQ28">
        <v>11</v>
      </c>
      <c r="CR28">
        <v>2.4E-2</v>
      </c>
      <c r="CS28">
        <v>-2E-3</v>
      </c>
      <c r="CT28">
        <v>-2.9649999999999999</v>
      </c>
      <c r="CU28">
        <v>-0.437</v>
      </c>
      <c r="CV28">
        <v>400</v>
      </c>
      <c r="CW28">
        <v>10</v>
      </c>
      <c r="CX28">
        <v>0.16</v>
      </c>
      <c r="CY28">
        <v>7.0000000000000007E-2</v>
      </c>
      <c r="CZ28">
        <v>13.11334623587714</v>
      </c>
      <c r="DA28">
        <v>0.40709514848342698</v>
      </c>
      <c r="DB28">
        <v>0.16482687908411289</v>
      </c>
      <c r="DC28">
        <v>1</v>
      </c>
      <c r="DD28">
        <v>399.98975000000002</v>
      </c>
      <c r="DE28">
        <v>-2.890806754316751E-2</v>
      </c>
      <c r="DF28">
        <v>2.2740657422331591E-2</v>
      </c>
      <c r="DG28">
        <v>1</v>
      </c>
      <c r="DH28">
        <v>1799.9845</v>
      </c>
      <c r="DI28">
        <v>-1.291623372543258E-2</v>
      </c>
      <c r="DJ28">
        <v>0.10336706438707199</v>
      </c>
      <c r="DK28">
        <v>-1</v>
      </c>
      <c r="DL28">
        <v>2</v>
      </c>
      <c r="DM28">
        <v>2</v>
      </c>
      <c r="DN28" t="s">
        <v>351</v>
      </c>
      <c r="DO28">
        <v>2.6991700000000001</v>
      </c>
      <c r="DP28">
        <v>2.6562000000000001</v>
      </c>
      <c r="DQ28">
        <v>9.4286599999999998E-2</v>
      </c>
      <c r="DR28">
        <v>9.51964E-2</v>
      </c>
      <c r="DS28">
        <v>7.0502099999999998E-2</v>
      </c>
      <c r="DT28">
        <v>6.3299900000000006E-2</v>
      </c>
      <c r="DU28">
        <v>27547</v>
      </c>
      <c r="DV28">
        <v>31055.7</v>
      </c>
      <c r="DW28">
        <v>28608.3</v>
      </c>
      <c r="DX28">
        <v>32895.699999999997</v>
      </c>
      <c r="DY28">
        <v>36971.300000000003</v>
      </c>
      <c r="DZ28">
        <v>41683.9</v>
      </c>
      <c r="EA28">
        <v>41980.7</v>
      </c>
      <c r="EB28">
        <v>47365.9</v>
      </c>
      <c r="EC28">
        <v>1.8544</v>
      </c>
      <c r="ED28">
        <v>2.2866499999999998</v>
      </c>
      <c r="EE28">
        <v>8.6821599999999999E-2</v>
      </c>
      <c r="EF28">
        <v>0</v>
      </c>
      <c r="EG28">
        <v>16.567699999999999</v>
      </c>
      <c r="EH28">
        <v>999.9</v>
      </c>
      <c r="EI28">
        <v>48.2</v>
      </c>
      <c r="EJ28">
        <v>20.8</v>
      </c>
      <c r="EK28">
        <v>11.748699999999999</v>
      </c>
      <c r="EL28">
        <v>63.1755</v>
      </c>
      <c r="EM28">
        <v>1.77885</v>
      </c>
      <c r="EN28">
        <v>1</v>
      </c>
      <c r="EO28">
        <v>-0.57381300000000002</v>
      </c>
      <c r="EP28">
        <v>1.5044200000000001</v>
      </c>
      <c r="EQ28">
        <v>20.229199999999999</v>
      </c>
      <c r="ER28">
        <v>5.2274700000000003</v>
      </c>
      <c r="ES28">
        <v>12.004099999999999</v>
      </c>
      <c r="ET28">
        <v>4.9897</v>
      </c>
      <c r="EU28">
        <v>3.3050000000000002</v>
      </c>
      <c r="EV28">
        <v>6549.4</v>
      </c>
      <c r="EW28">
        <v>9999</v>
      </c>
      <c r="EX28">
        <v>514.70000000000005</v>
      </c>
      <c r="EY28">
        <v>63.9</v>
      </c>
      <c r="EZ28">
        <v>1.85226</v>
      </c>
      <c r="FA28">
        <v>1.8614200000000001</v>
      </c>
      <c r="FB28">
        <v>1.86026</v>
      </c>
      <c r="FC28">
        <v>1.85623</v>
      </c>
      <c r="FD28">
        <v>1.86066</v>
      </c>
      <c r="FE28">
        <v>1.8569899999999999</v>
      </c>
      <c r="FF28">
        <v>1.8590199999999999</v>
      </c>
      <c r="FG28">
        <v>1.8619000000000001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-2.9329999999999998</v>
      </c>
      <c r="FV28">
        <v>-0.43659999999999999</v>
      </c>
      <c r="FW28">
        <v>-1.5198188185805079</v>
      </c>
      <c r="FX28">
        <v>-4.0117494158234393E-3</v>
      </c>
      <c r="FY28">
        <v>1.087516141204025E-6</v>
      </c>
      <c r="FZ28">
        <v>-8.657206703991749E-11</v>
      </c>
      <c r="GA28">
        <v>-0.43658999999999892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0.5</v>
      </c>
      <c r="GJ28">
        <v>0.5</v>
      </c>
      <c r="GK28">
        <v>0.99243199999999998</v>
      </c>
      <c r="GL28">
        <v>2.36206</v>
      </c>
      <c r="GM28">
        <v>1.5942400000000001</v>
      </c>
      <c r="GN28">
        <v>2.3278799999999999</v>
      </c>
      <c r="GO28">
        <v>1.40015</v>
      </c>
      <c r="GP28">
        <v>2.3278799999999999</v>
      </c>
      <c r="GQ28">
        <v>24.327400000000001</v>
      </c>
      <c r="GR28">
        <v>15.664300000000001</v>
      </c>
      <c r="GS28">
        <v>18</v>
      </c>
      <c r="GT28">
        <v>409.54599999999999</v>
      </c>
      <c r="GU28">
        <v>648.17200000000003</v>
      </c>
      <c r="GV28">
        <v>15.4297</v>
      </c>
      <c r="GW28">
        <v>19.488199999999999</v>
      </c>
      <c r="GX28">
        <v>30.000399999999999</v>
      </c>
      <c r="GY28">
        <v>19.379799999999999</v>
      </c>
      <c r="GZ28">
        <v>19.305599999999998</v>
      </c>
      <c r="HA28">
        <v>19.912800000000001</v>
      </c>
      <c r="HB28">
        <v>0</v>
      </c>
      <c r="HC28">
        <v>-30</v>
      </c>
      <c r="HD28">
        <v>15.432399999999999</v>
      </c>
      <c r="HE28">
        <v>400</v>
      </c>
      <c r="HF28">
        <v>0</v>
      </c>
      <c r="HG28">
        <v>105.023</v>
      </c>
      <c r="HH28">
        <v>104.40300000000001</v>
      </c>
    </row>
    <row r="29" spans="1:216" x14ac:dyDescent="0.2">
      <c r="A29">
        <v>11</v>
      </c>
      <c r="B29">
        <v>1689796742.0999999</v>
      </c>
      <c r="C29">
        <v>786.09999990463257</v>
      </c>
      <c r="D29" t="s">
        <v>383</v>
      </c>
      <c r="E29" t="s">
        <v>384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1689796742.0999999</v>
      </c>
      <c r="M29">
        <f t="shared" si="0"/>
        <v>9.296633254752152E-4</v>
      </c>
      <c r="N29">
        <f t="shared" si="1"/>
        <v>0.92966332547521524</v>
      </c>
      <c r="O29">
        <f t="shared" si="2"/>
        <v>9.8241594037791611</v>
      </c>
      <c r="P29">
        <f t="shared" si="3"/>
        <v>463.15</v>
      </c>
      <c r="Q29">
        <f t="shared" si="4"/>
        <v>271.86554355492234</v>
      </c>
      <c r="R29">
        <f t="shared" si="5"/>
        <v>27.507232269930267</v>
      </c>
      <c r="S29">
        <f t="shared" si="6"/>
        <v>46.861306729899994</v>
      </c>
      <c r="T29">
        <f t="shared" si="7"/>
        <v>8.6096864438872059E-2</v>
      </c>
      <c r="U29">
        <f t="shared" si="8"/>
        <v>3.2673146101016073</v>
      </c>
      <c r="V29">
        <f t="shared" si="9"/>
        <v>8.4856058955724664E-2</v>
      </c>
      <c r="W29">
        <f t="shared" si="10"/>
        <v>5.3145028560889027E-2</v>
      </c>
      <c r="X29">
        <f t="shared" si="11"/>
        <v>297.69459899999998</v>
      </c>
      <c r="Y29">
        <f t="shared" si="12"/>
        <v>19.364833891647542</v>
      </c>
      <c r="Z29">
        <f t="shared" si="13"/>
        <v>19.364833891647542</v>
      </c>
      <c r="AA29">
        <f t="shared" si="14"/>
        <v>2.2558889582841473</v>
      </c>
      <c r="AB29">
        <f t="shared" si="15"/>
        <v>56.334265633546153</v>
      </c>
      <c r="AC29">
        <f t="shared" si="16"/>
        <v>1.1661347394683999</v>
      </c>
      <c r="AD29">
        <f t="shared" si="17"/>
        <v>2.0700274093463733</v>
      </c>
      <c r="AE29">
        <f t="shared" si="18"/>
        <v>1.0897542188157474</v>
      </c>
      <c r="AF29">
        <f t="shared" si="19"/>
        <v>-40.998152653456991</v>
      </c>
      <c r="AG29">
        <f t="shared" si="20"/>
        <v>-242.10304618087406</v>
      </c>
      <c r="AH29">
        <f t="shared" si="21"/>
        <v>-14.697119552399048</v>
      </c>
      <c r="AI29">
        <f t="shared" si="22"/>
        <v>-0.10371938673011982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55102.14707075461</v>
      </c>
      <c r="AO29">
        <f t="shared" si="26"/>
        <v>1799.95</v>
      </c>
      <c r="AP29">
        <f t="shared" si="27"/>
        <v>1517.3582999999999</v>
      </c>
      <c r="AQ29">
        <f t="shared" si="28"/>
        <v>0.84300025000694456</v>
      </c>
      <c r="AR29">
        <f t="shared" si="29"/>
        <v>0.16539048251340313</v>
      </c>
      <c r="AS29">
        <v>1689796742.0999999</v>
      </c>
      <c r="AT29">
        <v>463.15</v>
      </c>
      <c r="AU29">
        <v>475.01</v>
      </c>
      <c r="AV29">
        <v>11.525399999999999</v>
      </c>
      <c r="AW29">
        <v>10.4626</v>
      </c>
      <c r="AX29">
        <v>466.19099999999997</v>
      </c>
      <c r="AY29">
        <v>11.961</v>
      </c>
      <c r="AZ29">
        <v>399.9</v>
      </c>
      <c r="BA29">
        <v>101.145</v>
      </c>
      <c r="BB29">
        <v>3.4546E-2</v>
      </c>
      <c r="BC29">
        <v>17.990400000000001</v>
      </c>
      <c r="BD29">
        <v>17.9787</v>
      </c>
      <c r="BE29">
        <v>999.9</v>
      </c>
      <c r="BF29">
        <v>0</v>
      </c>
      <c r="BG29">
        <v>0</v>
      </c>
      <c r="BH29">
        <v>9993.1200000000008</v>
      </c>
      <c r="BI29">
        <v>0</v>
      </c>
      <c r="BJ29">
        <v>130.87799999999999</v>
      </c>
      <c r="BK29">
        <v>-11.859</v>
      </c>
      <c r="BL29">
        <v>468.55099999999999</v>
      </c>
      <c r="BM29">
        <v>480.03199999999998</v>
      </c>
      <c r="BN29">
        <v>1.06277</v>
      </c>
      <c r="BO29">
        <v>475.01</v>
      </c>
      <c r="BP29">
        <v>10.4626</v>
      </c>
      <c r="BQ29">
        <v>1.1657299999999999</v>
      </c>
      <c r="BR29">
        <v>1.0582400000000001</v>
      </c>
      <c r="BS29">
        <v>9.1709599999999991</v>
      </c>
      <c r="BT29">
        <v>7.7438500000000001</v>
      </c>
      <c r="BU29">
        <v>1799.95</v>
      </c>
      <c r="BV29">
        <v>0.89999099999999999</v>
      </c>
      <c r="BW29">
        <v>0.100009</v>
      </c>
      <c r="BX29">
        <v>0</v>
      </c>
      <c r="BY29">
        <v>2.5825</v>
      </c>
      <c r="BZ29">
        <v>0</v>
      </c>
      <c r="CA29">
        <v>9367.3700000000008</v>
      </c>
      <c r="CB29">
        <v>14599.9</v>
      </c>
      <c r="CC29">
        <v>39.5</v>
      </c>
      <c r="CD29">
        <v>39</v>
      </c>
      <c r="CE29">
        <v>39.436999999999998</v>
      </c>
      <c r="CF29">
        <v>37</v>
      </c>
      <c r="CG29">
        <v>38.061999999999998</v>
      </c>
      <c r="CH29">
        <v>1619.94</v>
      </c>
      <c r="CI29">
        <v>180.01</v>
      </c>
      <c r="CJ29">
        <v>0</v>
      </c>
      <c r="CK29">
        <v>1689796755.2</v>
      </c>
      <c r="CL29">
        <v>0</v>
      </c>
      <c r="CM29">
        <v>1689796715.0999999</v>
      </c>
      <c r="CN29" t="s">
        <v>385</v>
      </c>
      <c r="CO29">
        <v>1689796712.0999999</v>
      </c>
      <c r="CP29">
        <v>1689796715.0999999</v>
      </c>
      <c r="CQ29">
        <v>12</v>
      </c>
      <c r="CR29">
        <v>0.122</v>
      </c>
      <c r="CS29">
        <v>1E-3</v>
      </c>
      <c r="CT29">
        <v>-3.0760000000000001</v>
      </c>
      <c r="CU29">
        <v>-0.436</v>
      </c>
      <c r="CV29">
        <v>475</v>
      </c>
      <c r="CW29">
        <v>10</v>
      </c>
      <c r="CX29">
        <v>0.09</v>
      </c>
      <c r="CY29">
        <v>0.08</v>
      </c>
      <c r="CZ29">
        <v>15.150933957528281</v>
      </c>
      <c r="DA29">
        <v>-0.25751318765267878</v>
      </c>
      <c r="DB29">
        <v>0.17150698548706581</v>
      </c>
      <c r="DC29">
        <v>1</v>
      </c>
      <c r="DD29">
        <v>474.99892499999999</v>
      </c>
      <c r="DE29">
        <v>-3.7924953096329587E-2</v>
      </c>
      <c r="DF29">
        <v>2.5029370247767739E-2</v>
      </c>
      <c r="DG29">
        <v>1</v>
      </c>
      <c r="DH29">
        <v>1799.9739999999999</v>
      </c>
      <c r="DI29">
        <v>-2.6859442861723929E-2</v>
      </c>
      <c r="DJ29">
        <v>0.102391405889365</v>
      </c>
      <c r="DK29">
        <v>-1</v>
      </c>
      <c r="DL29">
        <v>2</v>
      </c>
      <c r="DM29">
        <v>2</v>
      </c>
      <c r="DN29" t="s">
        <v>351</v>
      </c>
      <c r="DO29">
        <v>2.6987899999999998</v>
      </c>
      <c r="DP29">
        <v>2.6561300000000001</v>
      </c>
      <c r="DQ29">
        <v>0.107201</v>
      </c>
      <c r="DR29">
        <v>0.108185</v>
      </c>
      <c r="DS29">
        <v>7.0641599999999999E-2</v>
      </c>
      <c r="DT29">
        <v>6.3380300000000001E-2</v>
      </c>
      <c r="DU29">
        <v>27153.8</v>
      </c>
      <c r="DV29">
        <v>30608.400000000001</v>
      </c>
      <c r="DW29">
        <v>28607.9</v>
      </c>
      <c r="DX29">
        <v>32894.1</v>
      </c>
      <c r="DY29">
        <v>36965</v>
      </c>
      <c r="DZ29">
        <v>41678.5</v>
      </c>
      <c r="EA29">
        <v>41979.9</v>
      </c>
      <c r="EB29">
        <v>47363.8</v>
      </c>
      <c r="EC29">
        <v>1.85375</v>
      </c>
      <c r="ED29">
        <v>2.2865000000000002</v>
      </c>
      <c r="EE29">
        <v>8.5644399999999996E-2</v>
      </c>
      <c r="EF29">
        <v>0</v>
      </c>
      <c r="EG29">
        <v>16.555399999999999</v>
      </c>
      <c r="EH29">
        <v>999.9</v>
      </c>
      <c r="EI29">
        <v>48.2</v>
      </c>
      <c r="EJ29">
        <v>20.9</v>
      </c>
      <c r="EK29">
        <v>11.820499999999999</v>
      </c>
      <c r="EL29">
        <v>63.415500000000002</v>
      </c>
      <c r="EM29">
        <v>2.0512800000000002</v>
      </c>
      <c r="EN29">
        <v>1</v>
      </c>
      <c r="EO29">
        <v>-0.571824</v>
      </c>
      <c r="EP29">
        <v>1.7059200000000001</v>
      </c>
      <c r="EQ29">
        <v>20.2272</v>
      </c>
      <c r="ER29">
        <v>5.2273199999999997</v>
      </c>
      <c r="ES29">
        <v>12.004099999999999</v>
      </c>
      <c r="ET29">
        <v>4.9898999999999996</v>
      </c>
      <c r="EU29">
        <v>3.3050000000000002</v>
      </c>
      <c r="EV29">
        <v>6551.1</v>
      </c>
      <c r="EW29">
        <v>9999</v>
      </c>
      <c r="EX29">
        <v>514.70000000000005</v>
      </c>
      <c r="EY29">
        <v>63.9</v>
      </c>
      <c r="EZ29">
        <v>1.85226</v>
      </c>
      <c r="FA29">
        <v>1.86138</v>
      </c>
      <c r="FB29">
        <v>1.8602399999999999</v>
      </c>
      <c r="FC29">
        <v>1.85623</v>
      </c>
      <c r="FD29">
        <v>1.86066</v>
      </c>
      <c r="FE29">
        <v>1.8569899999999999</v>
      </c>
      <c r="FF29">
        <v>1.85903</v>
      </c>
      <c r="FG29">
        <v>1.86188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-3.0409999999999999</v>
      </c>
      <c r="FV29">
        <v>-0.43559999999999999</v>
      </c>
      <c r="FW29">
        <v>-1.3974512040954701</v>
      </c>
      <c r="FX29">
        <v>-4.0117494158234393E-3</v>
      </c>
      <c r="FY29">
        <v>1.087516141204025E-6</v>
      </c>
      <c r="FZ29">
        <v>-8.657206703991749E-11</v>
      </c>
      <c r="GA29">
        <v>-0.43558499999999789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0.5</v>
      </c>
      <c r="GJ29">
        <v>0.5</v>
      </c>
      <c r="GK29">
        <v>1.1376999999999999</v>
      </c>
      <c r="GL29">
        <v>2.36328</v>
      </c>
      <c r="GM29">
        <v>1.5942400000000001</v>
      </c>
      <c r="GN29">
        <v>2.3278799999999999</v>
      </c>
      <c r="GO29">
        <v>1.40015</v>
      </c>
      <c r="GP29">
        <v>2.2851599999999999</v>
      </c>
      <c r="GQ29">
        <v>24.368099999999998</v>
      </c>
      <c r="GR29">
        <v>15.6381</v>
      </c>
      <c r="GS29">
        <v>18</v>
      </c>
      <c r="GT29">
        <v>409.48099999999999</v>
      </c>
      <c r="GU29">
        <v>648.50300000000004</v>
      </c>
      <c r="GV29">
        <v>15.2325</v>
      </c>
      <c r="GW29">
        <v>19.516200000000001</v>
      </c>
      <c r="GX29">
        <v>30.0001</v>
      </c>
      <c r="GY29">
        <v>19.412700000000001</v>
      </c>
      <c r="GZ29">
        <v>19.337900000000001</v>
      </c>
      <c r="HA29">
        <v>22.829899999999999</v>
      </c>
      <c r="HB29">
        <v>0</v>
      </c>
      <c r="HC29">
        <v>-30</v>
      </c>
      <c r="HD29">
        <v>15.2416</v>
      </c>
      <c r="HE29">
        <v>475</v>
      </c>
      <c r="HF29">
        <v>0</v>
      </c>
      <c r="HG29">
        <v>105.021</v>
      </c>
      <c r="HH29">
        <v>104.399</v>
      </c>
    </row>
    <row r="30" spans="1:216" x14ac:dyDescent="0.2">
      <c r="A30">
        <v>12</v>
      </c>
      <c r="B30">
        <v>1689796826.5999999</v>
      </c>
      <c r="C30">
        <v>870.59999990463257</v>
      </c>
      <c r="D30" t="s">
        <v>386</v>
      </c>
      <c r="E30" t="s">
        <v>387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1689796826.5999999</v>
      </c>
      <c r="M30">
        <f t="shared" si="0"/>
        <v>9.4566178152724937E-4</v>
      </c>
      <c r="N30">
        <f t="shared" si="1"/>
        <v>0.94566178152724933</v>
      </c>
      <c r="O30">
        <f t="shared" si="2"/>
        <v>11.28701448322103</v>
      </c>
      <c r="P30">
        <f t="shared" si="3"/>
        <v>561.30799999999999</v>
      </c>
      <c r="Q30">
        <f t="shared" si="4"/>
        <v>345.07736316948075</v>
      </c>
      <c r="R30">
        <f t="shared" si="5"/>
        <v>34.914295734328363</v>
      </c>
      <c r="S30">
        <f t="shared" si="6"/>
        <v>56.792115628921202</v>
      </c>
      <c r="T30">
        <f t="shared" si="7"/>
        <v>8.7796741275536508E-2</v>
      </c>
      <c r="U30">
        <f t="shared" si="8"/>
        <v>3.2666243252641269</v>
      </c>
      <c r="V30">
        <f t="shared" si="9"/>
        <v>8.6506583267147025E-2</v>
      </c>
      <c r="W30">
        <f t="shared" si="10"/>
        <v>5.418095073662571E-2</v>
      </c>
      <c r="X30">
        <f t="shared" si="11"/>
        <v>297.70780500000001</v>
      </c>
      <c r="Y30">
        <f t="shared" si="12"/>
        <v>19.369093955187758</v>
      </c>
      <c r="Z30">
        <f t="shared" si="13"/>
        <v>19.369093955187758</v>
      </c>
      <c r="AA30">
        <f t="shared" si="14"/>
        <v>2.2564870535241819</v>
      </c>
      <c r="AB30">
        <f t="shared" si="15"/>
        <v>56.453277137421708</v>
      </c>
      <c r="AC30">
        <f t="shared" si="16"/>
        <v>1.1691643307239501</v>
      </c>
      <c r="AD30">
        <f t="shared" si="17"/>
        <v>2.0710300446826233</v>
      </c>
      <c r="AE30">
        <f t="shared" si="18"/>
        <v>1.0873227228002318</v>
      </c>
      <c r="AF30">
        <f t="shared" si="19"/>
        <v>-41.703684565351701</v>
      </c>
      <c r="AG30">
        <f t="shared" si="20"/>
        <v>-241.44608905161078</v>
      </c>
      <c r="AH30">
        <f t="shared" si="21"/>
        <v>-14.661236881651371</v>
      </c>
      <c r="AI30">
        <f t="shared" si="22"/>
        <v>-0.10320549861381778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55083.096109862738</v>
      </c>
      <c r="AO30">
        <f t="shared" si="26"/>
        <v>1800.04</v>
      </c>
      <c r="AP30">
        <f t="shared" si="27"/>
        <v>1517.4332999999999</v>
      </c>
      <c r="AQ30">
        <f t="shared" si="28"/>
        <v>0.84299976667185172</v>
      </c>
      <c r="AR30">
        <f t="shared" si="29"/>
        <v>0.16538954967667385</v>
      </c>
      <c r="AS30">
        <v>1689796826.5999999</v>
      </c>
      <c r="AT30">
        <v>561.30799999999999</v>
      </c>
      <c r="AU30">
        <v>574.97</v>
      </c>
      <c r="AV30">
        <v>11.5555</v>
      </c>
      <c r="AW30">
        <v>10.4749</v>
      </c>
      <c r="AX30">
        <v>564.84</v>
      </c>
      <c r="AY30">
        <v>11.989699999999999</v>
      </c>
      <c r="AZ30">
        <v>400.06900000000002</v>
      </c>
      <c r="BA30">
        <v>101.143</v>
      </c>
      <c r="BB30">
        <v>3.5168900000000003E-2</v>
      </c>
      <c r="BC30">
        <v>17.998100000000001</v>
      </c>
      <c r="BD30">
        <v>17.995899999999999</v>
      </c>
      <c r="BE30">
        <v>999.9</v>
      </c>
      <c r="BF30">
        <v>0</v>
      </c>
      <c r="BG30">
        <v>0</v>
      </c>
      <c r="BH30">
        <v>9990</v>
      </c>
      <c r="BI30">
        <v>0</v>
      </c>
      <c r="BJ30">
        <v>130.15100000000001</v>
      </c>
      <c r="BK30">
        <v>-13.662000000000001</v>
      </c>
      <c r="BL30">
        <v>567.87</v>
      </c>
      <c r="BM30">
        <v>581.05600000000004</v>
      </c>
      <c r="BN30">
        <v>1.08067</v>
      </c>
      <c r="BO30">
        <v>574.97</v>
      </c>
      <c r="BP30">
        <v>10.4749</v>
      </c>
      <c r="BQ30">
        <v>1.16876</v>
      </c>
      <c r="BR30">
        <v>1.05945</v>
      </c>
      <c r="BS30">
        <v>9.2094199999999997</v>
      </c>
      <c r="BT30">
        <v>7.7607100000000004</v>
      </c>
      <c r="BU30">
        <v>1800.04</v>
      </c>
      <c r="BV30">
        <v>0.90000800000000003</v>
      </c>
      <c r="BW30">
        <v>9.9992499999999998E-2</v>
      </c>
      <c r="BX30">
        <v>0</v>
      </c>
      <c r="BY30">
        <v>2.1230000000000002</v>
      </c>
      <c r="BZ30">
        <v>0</v>
      </c>
      <c r="CA30">
        <v>9439.93</v>
      </c>
      <c r="CB30">
        <v>14600.7</v>
      </c>
      <c r="CC30">
        <v>40.311999999999998</v>
      </c>
      <c r="CD30">
        <v>39.436999999999998</v>
      </c>
      <c r="CE30">
        <v>40.061999999999998</v>
      </c>
      <c r="CF30">
        <v>37.75</v>
      </c>
      <c r="CG30">
        <v>38.75</v>
      </c>
      <c r="CH30">
        <v>1620.05</v>
      </c>
      <c r="CI30">
        <v>179.99</v>
      </c>
      <c r="CJ30">
        <v>0</v>
      </c>
      <c r="CK30">
        <v>1689796839.8</v>
      </c>
      <c r="CL30">
        <v>0</v>
      </c>
      <c r="CM30">
        <v>1689796799.0999999</v>
      </c>
      <c r="CN30" t="s">
        <v>388</v>
      </c>
      <c r="CO30">
        <v>1689796797.5999999</v>
      </c>
      <c r="CP30">
        <v>1689796799.0999999</v>
      </c>
      <c r="CQ30">
        <v>13</v>
      </c>
      <c r="CR30">
        <v>-0.2</v>
      </c>
      <c r="CS30">
        <v>1E-3</v>
      </c>
      <c r="CT30">
        <v>-3.5710000000000002</v>
      </c>
      <c r="CU30">
        <v>-0.434</v>
      </c>
      <c r="CV30">
        <v>575</v>
      </c>
      <c r="CW30">
        <v>10</v>
      </c>
      <c r="CX30">
        <v>0.13</v>
      </c>
      <c r="CY30">
        <v>0.1</v>
      </c>
      <c r="CZ30">
        <v>17.534163251937279</v>
      </c>
      <c r="DA30">
        <v>-1.0310300040642699</v>
      </c>
      <c r="DB30">
        <v>0.1116711308800029</v>
      </c>
      <c r="DC30">
        <v>1</v>
      </c>
      <c r="DD30">
        <v>575.00436585365856</v>
      </c>
      <c r="DE30">
        <v>-0.12773519163696459</v>
      </c>
      <c r="DF30">
        <v>2.990860557909434E-2</v>
      </c>
      <c r="DG30">
        <v>1</v>
      </c>
      <c r="DH30">
        <v>1799.98125</v>
      </c>
      <c r="DI30">
        <v>-0.32092968221893559</v>
      </c>
      <c r="DJ30">
        <v>0.14717655214063871</v>
      </c>
      <c r="DK30">
        <v>-1</v>
      </c>
      <c r="DL30">
        <v>2</v>
      </c>
      <c r="DM30">
        <v>2</v>
      </c>
      <c r="DN30" t="s">
        <v>351</v>
      </c>
      <c r="DO30">
        <v>2.6992600000000002</v>
      </c>
      <c r="DP30">
        <v>2.65673</v>
      </c>
      <c r="DQ30">
        <v>0.123067</v>
      </c>
      <c r="DR30">
        <v>0.12403</v>
      </c>
      <c r="DS30">
        <v>7.0763999999999994E-2</v>
      </c>
      <c r="DT30">
        <v>6.3430799999999996E-2</v>
      </c>
      <c r="DU30">
        <v>26670.7</v>
      </c>
      <c r="DV30">
        <v>30063.599999999999</v>
      </c>
      <c r="DW30">
        <v>28607.200000000001</v>
      </c>
      <c r="DX30">
        <v>32892.9</v>
      </c>
      <c r="DY30">
        <v>36959.1</v>
      </c>
      <c r="DZ30">
        <v>41674.800000000003</v>
      </c>
      <c r="EA30">
        <v>41978.9</v>
      </c>
      <c r="EB30">
        <v>47362.1</v>
      </c>
      <c r="EC30">
        <v>1.8541000000000001</v>
      </c>
      <c r="ED30">
        <v>2.2861500000000001</v>
      </c>
      <c r="EE30">
        <v>8.7238800000000005E-2</v>
      </c>
      <c r="EF30">
        <v>0</v>
      </c>
      <c r="EG30">
        <v>16.546099999999999</v>
      </c>
      <c r="EH30">
        <v>999.9</v>
      </c>
      <c r="EI30">
        <v>48.2</v>
      </c>
      <c r="EJ30">
        <v>20.9</v>
      </c>
      <c r="EK30">
        <v>11.8226</v>
      </c>
      <c r="EL30">
        <v>63.205500000000001</v>
      </c>
      <c r="EM30">
        <v>1.9351</v>
      </c>
      <c r="EN30">
        <v>1</v>
      </c>
      <c r="EO30">
        <v>-0.56998499999999996</v>
      </c>
      <c r="EP30">
        <v>1.96543</v>
      </c>
      <c r="EQ30">
        <v>20.2242</v>
      </c>
      <c r="ER30">
        <v>5.2271700000000001</v>
      </c>
      <c r="ES30">
        <v>12.004099999999999</v>
      </c>
      <c r="ET30">
        <v>4.9904999999999999</v>
      </c>
      <c r="EU30">
        <v>3.3050000000000002</v>
      </c>
      <c r="EV30">
        <v>6552.9</v>
      </c>
      <c r="EW30">
        <v>9999</v>
      </c>
      <c r="EX30">
        <v>514.70000000000005</v>
      </c>
      <c r="EY30">
        <v>63.9</v>
      </c>
      <c r="EZ30">
        <v>1.85226</v>
      </c>
      <c r="FA30">
        <v>1.8613999999999999</v>
      </c>
      <c r="FB30">
        <v>1.8602700000000001</v>
      </c>
      <c r="FC30">
        <v>1.85623</v>
      </c>
      <c r="FD30">
        <v>1.86066</v>
      </c>
      <c r="FE30">
        <v>1.8569899999999999</v>
      </c>
      <c r="FF30">
        <v>1.8590199999999999</v>
      </c>
      <c r="FG30">
        <v>1.86188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-3.532</v>
      </c>
      <c r="FV30">
        <v>-0.43419999999999997</v>
      </c>
      <c r="FW30">
        <v>-1.5976470320650979</v>
      </c>
      <c r="FX30">
        <v>-4.0117494158234393E-3</v>
      </c>
      <c r="FY30">
        <v>1.087516141204025E-6</v>
      </c>
      <c r="FZ30">
        <v>-8.657206703991749E-11</v>
      </c>
      <c r="GA30">
        <v>-0.43419999999999881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0.5</v>
      </c>
      <c r="GJ30">
        <v>0.5</v>
      </c>
      <c r="GK30">
        <v>1.3269</v>
      </c>
      <c r="GL30">
        <v>2.3559600000000001</v>
      </c>
      <c r="GM30">
        <v>1.5942400000000001</v>
      </c>
      <c r="GN30">
        <v>2.3278799999999999</v>
      </c>
      <c r="GO30">
        <v>1.40015</v>
      </c>
      <c r="GP30">
        <v>2.2302200000000001</v>
      </c>
      <c r="GQ30">
        <v>24.388400000000001</v>
      </c>
      <c r="GR30">
        <v>15.6205</v>
      </c>
      <c r="GS30">
        <v>18</v>
      </c>
      <c r="GT30">
        <v>409.87900000000002</v>
      </c>
      <c r="GU30">
        <v>648.60299999999995</v>
      </c>
      <c r="GV30">
        <v>15.0342</v>
      </c>
      <c r="GW30">
        <v>19.536200000000001</v>
      </c>
      <c r="GX30">
        <v>30.0001</v>
      </c>
      <c r="GY30">
        <v>19.438500000000001</v>
      </c>
      <c r="GZ30">
        <v>19.3659</v>
      </c>
      <c r="HA30">
        <v>26.628399999999999</v>
      </c>
      <c r="HB30">
        <v>0</v>
      </c>
      <c r="HC30">
        <v>-30</v>
      </c>
      <c r="HD30">
        <v>15.036300000000001</v>
      </c>
      <c r="HE30">
        <v>575</v>
      </c>
      <c r="HF30">
        <v>0</v>
      </c>
      <c r="HG30">
        <v>105.01900000000001</v>
      </c>
      <c r="HH30">
        <v>104.395</v>
      </c>
    </row>
    <row r="31" spans="1:216" x14ac:dyDescent="0.2">
      <c r="A31">
        <v>13</v>
      </c>
      <c r="B31">
        <v>1689796917.0999999</v>
      </c>
      <c r="C31">
        <v>961.09999990463257</v>
      </c>
      <c r="D31" t="s">
        <v>389</v>
      </c>
      <c r="E31" t="s">
        <v>390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1689796917.0999999</v>
      </c>
      <c r="M31">
        <f t="shared" si="0"/>
        <v>9.620795450757672E-4</v>
      </c>
      <c r="N31">
        <f t="shared" si="1"/>
        <v>0.96207954507576721</v>
      </c>
      <c r="O31">
        <f t="shared" si="2"/>
        <v>12.157354242419586</v>
      </c>
      <c r="P31">
        <f t="shared" si="3"/>
        <v>660.21600000000001</v>
      </c>
      <c r="Q31">
        <f t="shared" si="4"/>
        <v>430.88352314976368</v>
      </c>
      <c r="R31">
        <f t="shared" si="5"/>
        <v>43.593943974550513</v>
      </c>
      <c r="S31">
        <f t="shared" si="6"/>
        <v>66.796286626857608</v>
      </c>
      <c r="T31">
        <f t="shared" si="7"/>
        <v>8.963527755122859E-2</v>
      </c>
      <c r="U31">
        <f t="shared" si="8"/>
        <v>3.2648520659366875</v>
      </c>
      <c r="V31">
        <f t="shared" si="9"/>
        <v>8.8290247971631264E-2</v>
      </c>
      <c r="W31">
        <f t="shared" si="10"/>
        <v>5.5300569213028464E-2</v>
      </c>
      <c r="X31">
        <f t="shared" si="11"/>
        <v>297.69764999999995</v>
      </c>
      <c r="Y31">
        <f t="shared" si="12"/>
        <v>19.374754887185521</v>
      </c>
      <c r="Z31">
        <f t="shared" si="13"/>
        <v>19.374754887185521</v>
      </c>
      <c r="AA31">
        <f t="shared" si="14"/>
        <v>2.2572820399475981</v>
      </c>
      <c r="AB31">
        <f t="shared" si="15"/>
        <v>56.631408269074925</v>
      </c>
      <c r="AC31">
        <f t="shared" si="16"/>
        <v>1.1735100763763999</v>
      </c>
      <c r="AD31">
        <f t="shared" si="17"/>
        <v>2.0721894656065372</v>
      </c>
      <c r="AE31">
        <f t="shared" si="18"/>
        <v>1.0837719635711982</v>
      </c>
      <c r="AF31">
        <f t="shared" si="19"/>
        <v>-42.427707937841333</v>
      </c>
      <c r="AG31">
        <f t="shared" si="20"/>
        <v>-240.74497240413999</v>
      </c>
      <c r="AH31">
        <f t="shared" si="21"/>
        <v>-14.62769358419089</v>
      </c>
      <c r="AI31">
        <f t="shared" si="22"/>
        <v>-0.10272392617221726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55036.277971582829</v>
      </c>
      <c r="AO31">
        <f t="shared" si="26"/>
        <v>1799.98</v>
      </c>
      <c r="AP31">
        <f t="shared" si="27"/>
        <v>1517.3826000000001</v>
      </c>
      <c r="AQ31">
        <f t="shared" si="28"/>
        <v>0.84299969999666668</v>
      </c>
      <c r="AR31">
        <f t="shared" si="29"/>
        <v>0.16538942099356657</v>
      </c>
      <c r="AS31">
        <v>1689796917.0999999</v>
      </c>
      <c r="AT31">
        <v>660.21600000000001</v>
      </c>
      <c r="AU31">
        <v>675.00599999999997</v>
      </c>
      <c r="AV31">
        <v>11.599</v>
      </c>
      <c r="AW31">
        <v>10.499599999999999</v>
      </c>
      <c r="AX31">
        <v>664.11099999999999</v>
      </c>
      <c r="AY31">
        <v>12.0337</v>
      </c>
      <c r="AZ31">
        <v>400.03699999999998</v>
      </c>
      <c r="BA31">
        <v>101.139</v>
      </c>
      <c r="BB31">
        <v>3.43836E-2</v>
      </c>
      <c r="BC31">
        <v>18.007000000000001</v>
      </c>
      <c r="BD31">
        <v>17.989899999999999</v>
      </c>
      <c r="BE31">
        <v>999.9</v>
      </c>
      <c r="BF31">
        <v>0</v>
      </c>
      <c r="BG31">
        <v>0</v>
      </c>
      <c r="BH31">
        <v>9981.8799999999992</v>
      </c>
      <c r="BI31">
        <v>0</v>
      </c>
      <c r="BJ31">
        <v>130.63900000000001</v>
      </c>
      <c r="BK31">
        <v>-14.789400000000001</v>
      </c>
      <c r="BL31">
        <v>667.96400000000006</v>
      </c>
      <c r="BM31">
        <v>682.16800000000001</v>
      </c>
      <c r="BN31">
        <v>1.09937</v>
      </c>
      <c r="BO31">
        <v>675.00599999999997</v>
      </c>
      <c r="BP31">
        <v>10.499599999999999</v>
      </c>
      <c r="BQ31">
        <v>1.1731100000000001</v>
      </c>
      <c r="BR31">
        <v>1.06192</v>
      </c>
      <c r="BS31">
        <v>9.2645999999999997</v>
      </c>
      <c r="BT31">
        <v>7.7948199999999996</v>
      </c>
      <c r="BU31">
        <v>1799.98</v>
      </c>
      <c r="BV31">
        <v>0.90000800000000003</v>
      </c>
      <c r="BW31">
        <v>9.9991999999999998E-2</v>
      </c>
      <c r="BX31">
        <v>0</v>
      </c>
      <c r="BY31">
        <v>2.5206</v>
      </c>
      <c r="BZ31">
        <v>0</v>
      </c>
      <c r="CA31">
        <v>9481.5499999999993</v>
      </c>
      <c r="CB31">
        <v>14600.2</v>
      </c>
      <c r="CC31">
        <v>41</v>
      </c>
      <c r="CD31">
        <v>39.811999999999998</v>
      </c>
      <c r="CE31">
        <v>40.686999999999998</v>
      </c>
      <c r="CF31">
        <v>38.186999999999998</v>
      </c>
      <c r="CG31">
        <v>39.375</v>
      </c>
      <c r="CH31">
        <v>1620</v>
      </c>
      <c r="CI31">
        <v>179.98</v>
      </c>
      <c r="CJ31">
        <v>0</v>
      </c>
      <c r="CK31">
        <v>1689796930.4000001</v>
      </c>
      <c r="CL31">
        <v>0</v>
      </c>
      <c r="CM31">
        <v>1689796889.5999999</v>
      </c>
      <c r="CN31" t="s">
        <v>391</v>
      </c>
      <c r="CO31">
        <v>1689796889.5999999</v>
      </c>
      <c r="CP31">
        <v>1689796882.0999999</v>
      </c>
      <c r="CQ31">
        <v>14</v>
      </c>
      <c r="CR31">
        <v>-8.6999999999999994E-2</v>
      </c>
      <c r="CS31">
        <v>0</v>
      </c>
      <c r="CT31">
        <v>-3.9340000000000002</v>
      </c>
      <c r="CU31">
        <v>-0.435</v>
      </c>
      <c r="CV31">
        <v>675</v>
      </c>
      <c r="CW31">
        <v>10</v>
      </c>
      <c r="CX31">
        <v>0.21</v>
      </c>
      <c r="CY31">
        <v>0.05</v>
      </c>
      <c r="CZ31">
        <v>18.660812460424719</v>
      </c>
      <c r="DA31">
        <v>-0.22761929690848021</v>
      </c>
      <c r="DB31">
        <v>6.7736398771663292E-2</v>
      </c>
      <c r="DC31">
        <v>1</v>
      </c>
      <c r="DD31">
        <v>674.98737499999993</v>
      </c>
      <c r="DE31">
        <v>-9.0090056287174661E-2</v>
      </c>
      <c r="DF31">
        <v>2.5615120046562939E-2</v>
      </c>
      <c r="DG31">
        <v>1</v>
      </c>
      <c r="DH31">
        <v>1800.006829268292</v>
      </c>
      <c r="DI31">
        <v>2.5411293210498842E-3</v>
      </c>
      <c r="DJ31">
        <v>0.1015114801723381</v>
      </c>
      <c r="DK31">
        <v>-1</v>
      </c>
      <c r="DL31">
        <v>2</v>
      </c>
      <c r="DM31">
        <v>2</v>
      </c>
      <c r="DN31" t="s">
        <v>351</v>
      </c>
      <c r="DO31">
        <v>2.6991399999999999</v>
      </c>
      <c r="DP31">
        <v>2.6558799999999998</v>
      </c>
      <c r="DQ31">
        <v>0.137681</v>
      </c>
      <c r="DR31">
        <v>0.13855000000000001</v>
      </c>
      <c r="DS31">
        <v>7.0953500000000003E-2</v>
      </c>
      <c r="DT31">
        <v>6.3538399999999995E-2</v>
      </c>
      <c r="DU31">
        <v>26226.3</v>
      </c>
      <c r="DV31">
        <v>29565.1</v>
      </c>
      <c r="DW31">
        <v>28607</v>
      </c>
      <c r="DX31">
        <v>32892.300000000003</v>
      </c>
      <c r="DY31">
        <v>36951.699999999997</v>
      </c>
      <c r="DZ31">
        <v>41668.699999999997</v>
      </c>
      <c r="EA31">
        <v>41979.1</v>
      </c>
      <c r="EB31">
        <v>47360.5</v>
      </c>
      <c r="EC31">
        <v>1.85375</v>
      </c>
      <c r="ED31">
        <v>2.2856999999999998</v>
      </c>
      <c r="EE31">
        <v>8.8706599999999997E-2</v>
      </c>
      <c r="EF31">
        <v>0</v>
      </c>
      <c r="EG31">
        <v>16.515699999999999</v>
      </c>
      <c r="EH31">
        <v>999.9</v>
      </c>
      <c r="EI31">
        <v>48.2</v>
      </c>
      <c r="EJ31">
        <v>20.9</v>
      </c>
      <c r="EK31">
        <v>11.8209</v>
      </c>
      <c r="EL31">
        <v>63.525500000000001</v>
      </c>
      <c r="EM31">
        <v>1.9631400000000001</v>
      </c>
      <c r="EN31">
        <v>1</v>
      </c>
      <c r="EO31">
        <v>-0.569017</v>
      </c>
      <c r="EP31">
        <v>1.9635499999999999</v>
      </c>
      <c r="EQ31">
        <v>20.2241</v>
      </c>
      <c r="ER31">
        <v>5.2268699999999999</v>
      </c>
      <c r="ES31">
        <v>12.005000000000001</v>
      </c>
      <c r="ET31">
        <v>4.9905499999999998</v>
      </c>
      <c r="EU31">
        <v>3.3050000000000002</v>
      </c>
      <c r="EV31">
        <v>6554.9</v>
      </c>
      <c r="EW31">
        <v>9999</v>
      </c>
      <c r="EX31">
        <v>514.70000000000005</v>
      </c>
      <c r="EY31">
        <v>63.9</v>
      </c>
      <c r="EZ31">
        <v>1.85225</v>
      </c>
      <c r="FA31">
        <v>1.86137</v>
      </c>
      <c r="FB31">
        <v>1.8602300000000001</v>
      </c>
      <c r="FC31">
        <v>1.85623</v>
      </c>
      <c r="FD31">
        <v>1.86066</v>
      </c>
      <c r="FE31">
        <v>1.8569899999999999</v>
      </c>
      <c r="FF31">
        <v>1.85903</v>
      </c>
      <c r="FG31">
        <v>1.86188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-3.895</v>
      </c>
      <c r="FV31">
        <v>-0.43469999999999998</v>
      </c>
      <c r="FW31">
        <v>-1.684646804779814</v>
      </c>
      <c r="FX31">
        <v>-4.0117494158234393E-3</v>
      </c>
      <c r="FY31">
        <v>1.087516141204025E-6</v>
      </c>
      <c r="FZ31">
        <v>-8.657206703991749E-11</v>
      </c>
      <c r="GA31">
        <v>-0.43465499999999763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0.5</v>
      </c>
      <c r="GJ31">
        <v>0.6</v>
      </c>
      <c r="GK31">
        <v>1.5124500000000001</v>
      </c>
      <c r="GL31">
        <v>2.3596200000000001</v>
      </c>
      <c r="GM31">
        <v>1.5942400000000001</v>
      </c>
      <c r="GN31">
        <v>2.3278799999999999</v>
      </c>
      <c r="GO31">
        <v>1.40015</v>
      </c>
      <c r="GP31">
        <v>2.3022499999999999</v>
      </c>
      <c r="GQ31">
        <v>24.429099999999998</v>
      </c>
      <c r="GR31">
        <v>15.603</v>
      </c>
      <c r="GS31">
        <v>18</v>
      </c>
      <c r="GT31">
        <v>409.87799999999999</v>
      </c>
      <c r="GU31">
        <v>648.55399999999997</v>
      </c>
      <c r="GV31">
        <v>15.0282</v>
      </c>
      <c r="GW31">
        <v>19.553899999999999</v>
      </c>
      <c r="GX31">
        <v>30.0001</v>
      </c>
      <c r="GY31">
        <v>19.4602</v>
      </c>
      <c r="GZ31">
        <v>19.389399999999998</v>
      </c>
      <c r="HA31">
        <v>30.323699999999999</v>
      </c>
      <c r="HB31">
        <v>0</v>
      </c>
      <c r="HC31">
        <v>-30</v>
      </c>
      <c r="HD31">
        <v>15.0205</v>
      </c>
      <c r="HE31">
        <v>675</v>
      </c>
      <c r="HF31">
        <v>0</v>
      </c>
      <c r="HG31">
        <v>105.01900000000001</v>
      </c>
      <c r="HH31">
        <v>104.392</v>
      </c>
    </row>
    <row r="32" spans="1:216" x14ac:dyDescent="0.2">
      <c r="A32">
        <v>14</v>
      </c>
      <c r="B32">
        <v>1689797007.0999999</v>
      </c>
      <c r="C32">
        <v>1051.099999904633</v>
      </c>
      <c r="D32" t="s">
        <v>392</v>
      </c>
      <c r="E32" t="s">
        <v>393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1689797007.0999999</v>
      </c>
      <c r="M32">
        <f t="shared" si="0"/>
        <v>9.7756553561982205E-4</v>
      </c>
      <c r="N32">
        <f t="shared" si="1"/>
        <v>0.97756553561982196</v>
      </c>
      <c r="O32">
        <f t="shared" si="2"/>
        <v>12.544595285093232</v>
      </c>
      <c r="P32">
        <f t="shared" si="3"/>
        <v>784.60799999999995</v>
      </c>
      <c r="Q32">
        <f t="shared" si="4"/>
        <v>550.65917568613747</v>
      </c>
      <c r="R32">
        <f t="shared" si="5"/>
        <v>55.714496996359344</v>
      </c>
      <c r="S32">
        <f t="shared" si="6"/>
        <v>79.384929897609609</v>
      </c>
      <c r="T32">
        <f t="shared" si="7"/>
        <v>9.14605854958358E-2</v>
      </c>
      <c r="U32">
        <f t="shared" si="8"/>
        <v>3.2601361478524109</v>
      </c>
      <c r="V32">
        <f t="shared" si="9"/>
        <v>9.0058688229628536E-2</v>
      </c>
      <c r="W32">
        <f t="shared" si="10"/>
        <v>5.641084502004412E-2</v>
      </c>
      <c r="X32">
        <f t="shared" si="11"/>
        <v>297.69924600000002</v>
      </c>
      <c r="Y32">
        <f t="shared" si="12"/>
        <v>19.384056132812688</v>
      </c>
      <c r="Z32">
        <f t="shared" si="13"/>
        <v>19.384056132812688</v>
      </c>
      <c r="AA32">
        <f t="shared" si="14"/>
        <v>2.258588782677514</v>
      </c>
      <c r="AB32">
        <f t="shared" si="15"/>
        <v>56.855906613148953</v>
      </c>
      <c r="AC32">
        <f t="shared" si="16"/>
        <v>1.1789847084466201</v>
      </c>
      <c r="AD32">
        <f t="shared" si="17"/>
        <v>2.0736362828026009</v>
      </c>
      <c r="AE32">
        <f t="shared" si="18"/>
        <v>1.0796040742308939</v>
      </c>
      <c r="AF32">
        <f t="shared" si="19"/>
        <v>-43.110640120834155</v>
      </c>
      <c r="AG32">
        <f t="shared" si="20"/>
        <v>-240.08107824710319</v>
      </c>
      <c r="AH32">
        <f t="shared" si="21"/>
        <v>-14.609988930360995</v>
      </c>
      <c r="AI32">
        <f t="shared" si="22"/>
        <v>-0.10246129829832284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54914.483580691915</v>
      </c>
      <c r="AO32">
        <f t="shared" si="26"/>
        <v>1799.99</v>
      </c>
      <c r="AP32">
        <f t="shared" si="27"/>
        <v>1517.3910000000001</v>
      </c>
      <c r="AQ32">
        <f t="shared" si="28"/>
        <v>0.84299968333157405</v>
      </c>
      <c r="AR32">
        <f t="shared" si="29"/>
        <v>0.16538938882993795</v>
      </c>
      <c r="AS32">
        <v>1689797007.0999999</v>
      </c>
      <c r="AT32">
        <v>784.60799999999995</v>
      </c>
      <c r="AU32">
        <v>799.99900000000002</v>
      </c>
      <c r="AV32">
        <v>11.6526</v>
      </c>
      <c r="AW32">
        <v>10.535500000000001</v>
      </c>
      <c r="AX32">
        <v>788.73500000000001</v>
      </c>
      <c r="AY32">
        <v>12.087400000000001</v>
      </c>
      <c r="AZ32">
        <v>400.01400000000001</v>
      </c>
      <c r="BA32">
        <v>101.14400000000001</v>
      </c>
      <c r="BB32">
        <v>3.3823699999999998E-2</v>
      </c>
      <c r="BC32">
        <v>18.0181</v>
      </c>
      <c r="BD32">
        <v>17.995200000000001</v>
      </c>
      <c r="BE32">
        <v>999.9</v>
      </c>
      <c r="BF32">
        <v>0</v>
      </c>
      <c r="BG32">
        <v>0</v>
      </c>
      <c r="BH32">
        <v>9958.75</v>
      </c>
      <c r="BI32">
        <v>0</v>
      </c>
      <c r="BJ32">
        <v>130.084</v>
      </c>
      <c r="BK32">
        <v>-15.3911</v>
      </c>
      <c r="BL32">
        <v>793.85799999999995</v>
      </c>
      <c r="BM32">
        <v>808.51700000000005</v>
      </c>
      <c r="BN32">
        <v>1.1171599999999999</v>
      </c>
      <c r="BO32">
        <v>799.99900000000002</v>
      </c>
      <c r="BP32">
        <v>10.535500000000001</v>
      </c>
      <c r="BQ32">
        <v>1.17859</v>
      </c>
      <c r="BR32">
        <v>1.06559</v>
      </c>
      <c r="BS32">
        <v>9.3338000000000001</v>
      </c>
      <c r="BT32">
        <v>7.84551</v>
      </c>
      <c r="BU32">
        <v>1799.99</v>
      </c>
      <c r="BV32">
        <v>0.90000800000000003</v>
      </c>
      <c r="BW32">
        <v>9.99916E-2</v>
      </c>
      <c r="BX32">
        <v>0</v>
      </c>
      <c r="BY32">
        <v>2.6564000000000001</v>
      </c>
      <c r="BZ32">
        <v>0</v>
      </c>
      <c r="CA32">
        <v>9466.1200000000008</v>
      </c>
      <c r="CB32">
        <v>14600.3</v>
      </c>
      <c r="CC32">
        <v>41.686999999999998</v>
      </c>
      <c r="CD32">
        <v>40.186999999999998</v>
      </c>
      <c r="CE32">
        <v>41.25</v>
      </c>
      <c r="CF32">
        <v>38.811999999999998</v>
      </c>
      <c r="CG32">
        <v>39.936999999999998</v>
      </c>
      <c r="CH32">
        <v>1620.01</v>
      </c>
      <c r="CI32">
        <v>179.98</v>
      </c>
      <c r="CJ32">
        <v>0</v>
      </c>
      <c r="CK32">
        <v>1689797020.4000001</v>
      </c>
      <c r="CL32">
        <v>0</v>
      </c>
      <c r="CM32">
        <v>1689796979.5999999</v>
      </c>
      <c r="CN32" t="s">
        <v>394</v>
      </c>
      <c r="CO32">
        <v>1689796979.5999999</v>
      </c>
      <c r="CP32">
        <v>1689796971.5999999</v>
      </c>
      <c r="CQ32">
        <v>15</v>
      </c>
      <c r="CR32">
        <v>8.6999999999999994E-2</v>
      </c>
      <c r="CS32">
        <v>0</v>
      </c>
      <c r="CT32">
        <v>-4.1660000000000004</v>
      </c>
      <c r="CU32">
        <v>-0.435</v>
      </c>
      <c r="CV32">
        <v>800</v>
      </c>
      <c r="CW32">
        <v>11</v>
      </c>
      <c r="CX32">
        <v>7.0000000000000007E-2</v>
      </c>
      <c r="CY32">
        <v>0.09</v>
      </c>
      <c r="CZ32">
        <v>19.469573858634</v>
      </c>
      <c r="DA32">
        <v>0.22489466123463081</v>
      </c>
      <c r="DB32">
        <v>5.2817970462028872E-2</v>
      </c>
      <c r="DC32">
        <v>1</v>
      </c>
      <c r="DD32">
        <v>800.01064999999994</v>
      </c>
      <c r="DE32">
        <v>2.30093808621206E-2</v>
      </c>
      <c r="DF32">
        <v>2.186384001038889E-2</v>
      </c>
      <c r="DG32">
        <v>1</v>
      </c>
      <c r="DH32">
        <v>1799.9929999999999</v>
      </c>
      <c r="DI32">
        <v>0.15900970946112281</v>
      </c>
      <c r="DJ32">
        <v>0.1228657804272832</v>
      </c>
      <c r="DK32">
        <v>-1</v>
      </c>
      <c r="DL32">
        <v>2</v>
      </c>
      <c r="DM32">
        <v>2</v>
      </c>
      <c r="DN32" t="s">
        <v>351</v>
      </c>
      <c r="DO32">
        <v>2.6990400000000001</v>
      </c>
      <c r="DP32">
        <v>2.6551100000000001</v>
      </c>
      <c r="DQ32">
        <v>0.15453700000000001</v>
      </c>
      <c r="DR32">
        <v>0.15523300000000001</v>
      </c>
      <c r="DS32">
        <v>7.1192400000000003E-2</v>
      </c>
      <c r="DT32">
        <v>6.3701999999999995E-2</v>
      </c>
      <c r="DU32">
        <v>25712.6</v>
      </c>
      <c r="DV32">
        <v>28992.799999999999</v>
      </c>
      <c r="DW32">
        <v>28605.1</v>
      </c>
      <c r="DX32">
        <v>32891.699999999997</v>
      </c>
      <c r="DY32">
        <v>36939.199999999997</v>
      </c>
      <c r="DZ32">
        <v>41660.6</v>
      </c>
      <c r="EA32">
        <v>41975.9</v>
      </c>
      <c r="EB32">
        <v>47359.6</v>
      </c>
      <c r="EC32">
        <v>1.85368</v>
      </c>
      <c r="ED32">
        <v>2.2856200000000002</v>
      </c>
      <c r="EE32">
        <v>9.0211600000000003E-2</v>
      </c>
      <c r="EF32">
        <v>0</v>
      </c>
      <c r="EG32">
        <v>16.495999999999999</v>
      </c>
      <c r="EH32">
        <v>999.9</v>
      </c>
      <c r="EI32">
        <v>48.2</v>
      </c>
      <c r="EJ32">
        <v>21</v>
      </c>
      <c r="EK32">
        <v>11.894600000000001</v>
      </c>
      <c r="EL32">
        <v>63.285600000000002</v>
      </c>
      <c r="EM32">
        <v>2.11138</v>
      </c>
      <c r="EN32">
        <v>1</v>
      </c>
      <c r="EO32">
        <v>-0.56744700000000003</v>
      </c>
      <c r="EP32">
        <v>2.0161899999999999</v>
      </c>
      <c r="EQ32">
        <v>20.223600000000001</v>
      </c>
      <c r="ER32">
        <v>5.2270200000000004</v>
      </c>
      <c r="ES32">
        <v>12.004099999999999</v>
      </c>
      <c r="ET32">
        <v>4.9902499999999996</v>
      </c>
      <c r="EU32">
        <v>3.3050000000000002</v>
      </c>
      <c r="EV32">
        <v>6556.6</v>
      </c>
      <c r="EW32">
        <v>9999</v>
      </c>
      <c r="EX32">
        <v>514.70000000000005</v>
      </c>
      <c r="EY32">
        <v>64</v>
      </c>
      <c r="EZ32">
        <v>1.85226</v>
      </c>
      <c r="FA32">
        <v>1.86138</v>
      </c>
      <c r="FB32">
        <v>1.8602099999999999</v>
      </c>
      <c r="FC32">
        <v>1.85623</v>
      </c>
      <c r="FD32">
        <v>1.86066</v>
      </c>
      <c r="FE32">
        <v>1.8569899999999999</v>
      </c>
      <c r="FF32">
        <v>1.859</v>
      </c>
      <c r="FG32">
        <v>1.86188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-4.1269999999999998</v>
      </c>
      <c r="FV32">
        <v>-0.43480000000000002</v>
      </c>
      <c r="FW32">
        <v>-1.5976937574675709</v>
      </c>
      <c r="FX32">
        <v>-4.0117494158234393E-3</v>
      </c>
      <c r="FY32">
        <v>1.087516141204025E-6</v>
      </c>
      <c r="FZ32">
        <v>-8.657206703991749E-11</v>
      </c>
      <c r="GA32">
        <v>-0.43483500000000319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0.5</v>
      </c>
      <c r="GJ32">
        <v>0.6</v>
      </c>
      <c r="GK32">
        <v>1.73706</v>
      </c>
      <c r="GL32">
        <v>2.3547400000000001</v>
      </c>
      <c r="GM32">
        <v>1.5942400000000001</v>
      </c>
      <c r="GN32">
        <v>2.32666</v>
      </c>
      <c r="GO32">
        <v>1.40015</v>
      </c>
      <c r="GP32">
        <v>2.2644000000000002</v>
      </c>
      <c r="GQ32">
        <v>24.4495</v>
      </c>
      <c r="GR32">
        <v>15.5855</v>
      </c>
      <c r="GS32">
        <v>18</v>
      </c>
      <c r="GT32">
        <v>410.03199999999998</v>
      </c>
      <c r="GU32">
        <v>648.82399999999996</v>
      </c>
      <c r="GV32">
        <v>15.005800000000001</v>
      </c>
      <c r="GW32">
        <v>19.574000000000002</v>
      </c>
      <c r="GX32">
        <v>30.000299999999999</v>
      </c>
      <c r="GY32">
        <v>19.483599999999999</v>
      </c>
      <c r="GZ32">
        <v>19.4131</v>
      </c>
      <c r="HA32">
        <v>34.823900000000002</v>
      </c>
      <c r="HB32">
        <v>0</v>
      </c>
      <c r="HC32">
        <v>-30</v>
      </c>
      <c r="HD32">
        <v>14.9839</v>
      </c>
      <c r="HE32">
        <v>800</v>
      </c>
      <c r="HF32">
        <v>0</v>
      </c>
      <c r="HG32">
        <v>105.011</v>
      </c>
      <c r="HH32">
        <v>104.39</v>
      </c>
    </row>
    <row r="33" spans="1:216" x14ac:dyDescent="0.2">
      <c r="A33">
        <v>15</v>
      </c>
      <c r="B33">
        <v>1689797095.0999999</v>
      </c>
      <c r="C33">
        <v>1139.099999904633</v>
      </c>
      <c r="D33" t="s">
        <v>395</v>
      </c>
      <c r="E33" t="s">
        <v>396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1689797095.0999999</v>
      </c>
      <c r="M33">
        <f t="shared" si="0"/>
        <v>9.8407532257873266E-4</v>
      </c>
      <c r="N33">
        <f t="shared" si="1"/>
        <v>0.98407532257873265</v>
      </c>
      <c r="O33">
        <f t="shared" si="2"/>
        <v>12.931000445304866</v>
      </c>
      <c r="P33">
        <f t="shared" si="3"/>
        <v>983.87199999999996</v>
      </c>
      <c r="Q33">
        <f t="shared" si="4"/>
        <v>743.54999474348256</v>
      </c>
      <c r="R33">
        <f t="shared" si="5"/>
        <v>75.230356717784929</v>
      </c>
      <c r="S33">
        <f t="shared" si="6"/>
        <v>99.545480529759999</v>
      </c>
      <c r="T33">
        <f t="shared" si="7"/>
        <v>9.298994637950482E-2</v>
      </c>
      <c r="U33">
        <f t="shared" si="8"/>
        <v>3.2695153346480015</v>
      </c>
      <c r="V33">
        <f t="shared" si="9"/>
        <v>9.154526021424049E-2</v>
      </c>
      <c r="W33">
        <f t="shared" si="10"/>
        <v>5.7343717271951845E-2</v>
      </c>
      <c r="X33">
        <f t="shared" si="11"/>
        <v>297.72434400000003</v>
      </c>
      <c r="Y33">
        <f t="shared" si="12"/>
        <v>19.342087917784571</v>
      </c>
      <c r="Z33">
        <f t="shared" si="13"/>
        <v>19.342087917784571</v>
      </c>
      <c r="AA33">
        <f t="shared" si="14"/>
        <v>2.2526978690808637</v>
      </c>
      <c r="AB33">
        <f t="shared" si="15"/>
        <v>57.208733047021894</v>
      </c>
      <c r="AC33">
        <f t="shared" si="16"/>
        <v>1.1835514397614999</v>
      </c>
      <c r="AD33">
        <f t="shared" si="17"/>
        <v>2.0688300137475459</v>
      </c>
      <c r="AE33">
        <f t="shared" si="18"/>
        <v>1.0691464293193638</v>
      </c>
      <c r="AF33">
        <f t="shared" si="19"/>
        <v>-43.397721725722107</v>
      </c>
      <c r="AG33">
        <f t="shared" si="20"/>
        <v>-239.8784203958252</v>
      </c>
      <c r="AH33">
        <f t="shared" si="21"/>
        <v>-14.549877318094371</v>
      </c>
      <c r="AI33">
        <f t="shared" si="22"/>
        <v>-0.10167543964166725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55159.829255371187</v>
      </c>
      <c r="AO33">
        <f t="shared" si="26"/>
        <v>1800.14</v>
      </c>
      <c r="AP33">
        <f t="shared" si="27"/>
        <v>1517.5175999999999</v>
      </c>
      <c r="AQ33">
        <f t="shared" si="28"/>
        <v>0.84299976668481336</v>
      </c>
      <c r="AR33">
        <f t="shared" si="29"/>
        <v>0.16538954970168987</v>
      </c>
      <c r="AS33">
        <v>1689797095.0999999</v>
      </c>
      <c r="AT33">
        <v>983.87199999999996</v>
      </c>
      <c r="AU33">
        <v>999.94399999999996</v>
      </c>
      <c r="AV33">
        <v>11.697800000000001</v>
      </c>
      <c r="AW33">
        <v>10.5732</v>
      </c>
      <c r="AX33">
        <v>988.32100000000003</v>
      </c>
      <c r="AY33">
        <v>12.1318</v>
      </c>
      <c r="AZ33">
        <v>399.97399999999999</v>
      </c>
      <c r="BA33">
        <v>101.14400000000001</v>
      </c>
      <c r="BB33">
        <v>3.3267499999999998E-2</v>
      </c>
      <c r="BC33">
        <v>17.981200000000001</v>
      </c>
      <c r="BD33">
        <v>17.965900000000001</v>
      </c>
      <c r="BE33">
        <v>999.9</v>
      </c>
      <c r="BF33">
        <v>0</v>
      </c>
      <c r="BG33">
        <v>0</v>
      </c>
      <c r="BH33">
        <v>10003.799999999999</v>
      </c>
      <c r="BI33">
        <v>0</v>
      </c>
      <c r="BJ33">
        <v>132.61699999999999</v>
      </c>
      <c r="BK33">
        <v>-16.072500000000002</v>
      </c>
      <c r="BL33">
        <v>995.51700000000005</v>
      </c>
      <c r="BM33">
        <v>1010.63</v>
      </c>
      <c r="BN33">
        <v>1.1246400000000001</v>
      </c>
      <c r="BO33">
        <v>999.94399999999996</v>
      </c>
      <c r="BP33">
        <v>10.5732</v>
      </c>
      <c r="BQ33">
        <v>1.1831700000000001</v>
      </c>
      <c r="BR33">
        <v>1.06942</v>
      </c>
      <c r="BS33">
        <v>9.3914100000000005</v>
      </c>
      <c r="BT33">
        <v>7.8980600000000001</v>
      </c>
      <c r="BU33">
        <v>1800.14</v>
      </c>
      <c r="BV33">
        <v>0.900007</v>
      </c>
      <c r="BW33">
        <v>9.9993299999999993E-2</v>
      </c>
      <c r="BX33">
        <v>0</v>
      </c>
      <c r="BY33">
        <v>2.7183000000000002</v>
      </c>
      <c r="BZ33">
        <v>0</v>
      </c>
      <c r="CA33">
        <v>9455.91</v>
      </c>
      <c r="CB33">
        <v>14601.5</v>
      </c>
      <c r="CC33">
        <v>40.186999999999998</v>
      </c>
      <c r="CD33">
        <v>38.936999999999998</v>
      </c>
      <c r="CE33">
        <v>39.936999999999998</v>
      </c>
      <c r="CF33">
        <v>37.311999999999998</v>
      </c>
      <c r="CG33">
        <v>38.625</v>
      </c>
      <c r="CH33">
        <v>1620.14</v>
      </c>
      <c r="CI33">
        <v>180</v>
      </c>
      <c r="CJ33">
        <v>0</v>
      </c>
      <c r="CK33">
        <v>1689797108</v>
      </c>
      <c r="CL33">
        <v>0</v>
      </c>
      <c r="CM33">
        <v>1689797061.0999999</v>
      </c>
      <c r="CN33" t="s">
        <v>397</v>
      </c>
      <c r="CO33">
        <v>1689797061.0999999</v>
      </c>
      <c r="CP33">
        <v>1689797060.5999999</v>
      </c>
      <c r="CQ33">
        <v>16</v>
      </c>
      <c r="CR33">
        <v>0.13400000000000001</v>
      </c>
      <c r="CS33">
        <v>1E-3</v>
      </c>
      <c r="CT33">
        <v>-4.484</v>
      </c>
      <c r="CU33">
        <v>-0.434</v>
      </c>
      <c r="CV33">
        <v>1000</v>
      </c>
      <c r="CW33">
        <v>11</v>
      </c>
      <c r="CX33">
        <v>0.15</v>
      </c>
      <c r="CY33">
        <v>0.09</v>
      </c>
      <c r="CZ33">
        <v>20.252002908387809</v>
      </c>
      <c r="DA33">
        <v>-1.7464434560491171</v>
      </c>
      <c r="DB33">
        <v>0.1954950894577234</v>
      </c>
      <c r="DC33">
        <v>1</v>
      </c>
      <c r="DD33">
        <v>1000.01385</v>
      </c>
      <c r="DE33">
        <v>-6.4120075046400452E-2</v>
      </c>
      <c r="DF33">
        <v>3.7180337545526333E-2</v>
      </c>
      <c r="DG33">
        <v>1</v>
      </c>
      <c r="DH33">
        <v>1800.0705</v>
      </c>
      <c r="DI33">
        <v>-0.20543275055060151</v>
      </c>
      <c r="DJ33">
        <v>9.9673216061271899E-2</v>
      </c>
      <c r="DK33">
        <v>-1</v>
      </c>
      <c r="DL33">
        <v>2</v>
      </c>
      <c r="DM33">
        <v>2</v>
      </c>
      <c r="DN33" t="s">
        <v>351</v>
      </c>
      <c r="DO33">
        <v>2.69889</v>
      </c>
      <c r="DP33">
        <v>2.6549499999999999</v>
      </c>
      <c r="DQ33">
        <v>0.17885400000000001</v>
      </c>
      <c r="DR33">
        <v>0.17930099999999999</v>
      </c>
      <c r="DS33">
        <v>7.1386099999999994E-2</v>
      </c>
      <c r="DT33">
        <v>6.3871399999999995E-2</v>
      </c>
      <c r="DU33">
        <v>24973.599999999999</v>
      </c>
      <c r="DV33">
        <v>28167</v>
      </c>
      <c r="DW33">
        <v>28604.3</v>
      </c>
      <c r="DX33">
        <v>32890.199999999997</v>
      </c>
      <c r="DY33">
        <v>36930.199999999997</v>
      </c>
      <c r="DZ33">
        <v>41651.800000000003</v>
      </c>
      <c r="EA33">
        <v>41974.5</v>
      </c>
      <c r="EB33">
        <v>47358.1</v>
      </c>
      <c r="EC33">
        <v>1.85368</v>
      </c>
      <c r="ED33">
        <v>2.2862200000000001</v>
      </c>
      <c r="EE33">
        <v>8.7171799999999994E-2</v>
      </c>
      <c r="EF33">
        <v>0</v>
      </c>
      <c r="EG33">
        <v>16.517099999999999</v>
      </c>
      <c r="EH33">
        <v>999.9</v>
      </c>
      <c r="EI33">
        <v>48.3</v>
      </c>
      <c r="EJ33">
        <v>21</v>
      </c>
      <c r="EK33">
        <v>11.9194</v>
      </c>
      <c r="EL33">
        <v>62.855600000000003</v>
      </c>
      <c r="EM33">
        <v>2.1354099999999998</v>
      </c>
      <c r="EN33">
        <v>1</v>
      </c>
      <c r="EO33">
        <v>-0.56627000000000005</v>
      </c>
      <c r="EP33">
        <v>2.0046400000000002</v>
      </c>
      <c r="EQ33">
        <v>20.221699999999998</v>
      </c>
      <c r="ER33">
        <v>5.22403</v>
      </c>
      <c r="ES33">
        <v>12.004300000000001</v>
      </c>
      <c r="ET33">
        <v>4.9894999999999996</v>
      </c>
      <c r="EU33">
        <v>3.3042500000000001</v>
      </c>
      <c r="EV33">
        <v>6558.6</v>
      </c>
      <c r="EW33">
        <v>9999</v>
      </c>
      <c r="EX33">
        <v>514.70000000000005</v>
      </c>
      <c r="EY33">
        <v>64</v>
      </c>
      <c r="EZ33">
        <v>1.85225</v>
      </c>
      <c r="FA33">
        <v>1.86137</v>
      </c>
      <c r="FB33">
        <v>1.8602099999999999</v>
      </c>
      <c r="FC33">
        <v>1.85623</v>
      </c>
      <c r="FD33">
        <v>1.8606499999999999</v>
      </c>
      <c r="FE33">
        <v>1.8569899999999999</v>
      </c>
      <c r="FF33">
        <v>1.8590500000000001</v>
      </c>
      <c r="FG33">
        <v>1.86188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-4.4489999999999998</v>
      </c>
      <c r="FV33">
        <v>-0.434</v>
      </c>
      <c r="FW33">
        <v>-1.4634148999613821</v>
      </c>
      <c r="FX33">
        <v>-4.0117494158234393E-3</v>
      </c>
      <c r="FY33">
        <v>1.087516141204025E-6</v>
      </c>
      <c r="FZ33">
        <v>-8.657206703991749E-11</v>
      </c>
      <c r="GA33">
        <v>-0.43397999999999998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0.6</v>
      </c>
      <c r="GJ33">
        <v>0.6</v>
      </c>
      <c r="GK33">
        <v>2.0861800000000001</v>
      </c>
      <c r="GL33">
        <v>2.3535200000000001</v>
      </c>
      <c r="GM33">
        <v>1.5942400000000001</v>
      </c>
      <c r="GN33">
        <v>2.32666</v>
      </c>
      <c r="GO33">
        <v>1.40015</v>
      </c>
      <c r="GP33">
        <v>2.2680699999999998</v>
      </c>
      <c r="GQ33">
        <v>24.469799999999999</v>
      </c>
      <c r="GR33">
        <v>15.559200000000001</v>
      </c>
      <c r="GS33">
        <v>18</v>
      </c>
      <c r="GT33">
        <v>410.214</v>
      </c>
      <c r="GU33">
        <v>649.66099999999994</v>
      </c>
      <c r="GV33">
        <v>14.905099999999999</v>
      </c>
      <c r="GW33">
        <v>19.598299999999998</v>
      </c>
      <c r="GX33">
        <v>30.0001</v>
      </c>
      <c r="GY33">
        <v>19.505299999999998</v>
      </c>
      <c r="GZ33">
        <v>19.4359</v>
      </c>
      <c r="HA33">
        <v>41.815300000000001</v>
      </c>
      <c r="HB33">
        <v>0</v>
      </c>
      <c r="HC33">
        <v>-30</v>
      </c>
      <c r="HD33">
        <v>14.902699999999999</v>
      </c>
      <c r="HE33">
        <v>1000</v>
      </c>
      <c r="HF33">
        <v>0</v>
      </c>
      <c r="HG33">
        <v>105.008</v>
      </c>
      <c r="HH33">
        <v>104.386</v>
      </c>
    </row>
    <row r="34" spans="1:216" x14ac:dyDescent="0.2">
      <c r="A34">
        <v>16</v>
      </c>
      <c r="B34">
        <v>1689797187.5999999</v>
      </c>
      <c r="C34">
        <v>1231.599999904633</v>
      </c>
      <c r="D34" t="s">
        <v>398</v>
      </c>
      <c r="E34" t="s">
        <v>399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1689797187.5999999</v>
      </c>
      <c r="M34">
        <f t="shared" si="0"/>
        <v>1.014329184618761E-3</v>
      </c>
      <c r="N34">
        <f t="shared" si="1"/>
        <v>1.014329184618761</v>
      </c>
      <c r="O34">
        <f t="shared" si="2"/>
        <v>13.346088016099289</v>
      </c>
      <c r="P34">
        <f t="shared" si="3"/>
        <v>1382.99</v>
      </c>
      <c r="Q34">
        <f t="shared" si="4"/>
        <v>1137.2710713037882</v>
      </c>
      <c r="R34">
        <f t="shared" si="5"/>
        <v>115.06190148843457</v>
      </c>
      <c r="S34">
        <f t="shared" si="6"/>
        <v>139.92219019258201</v>
      </c>
      <c r="T34">
        <f t="shared" si="7"/>
        <v>9.65658455187655E-2</v>
      </c>
      <c r="U34">
        <f t="shared" si="8"/>
        <v>3.2612275169912857</v>
      </c>
      <c r="V34">
        <f t="shared" si="9"/>
        <v>9.5005028269223746E-2</v>
      </c>
      <c r="W34">
        <f t="shared" si="10"/>
        <v>5.9516274437776878E-2</v>
      </c>
      <c r="X34">
        <f t="shared" si="11"/>
        <v>297.67965599999997</v>
      </c>
      <c r="Y34">
        <f t="shared" si="12"/>
        <v>19.330759145848912</v>
      </c>
      <c r="Z34">
        <f t="shared" si="13"/>
        <v>19.330759145848912</v>
      </c>
      <c r="AA34">
        <f t="shared" si="14"/>
        <v>2.2511100041287633</v>
      </c>
      <c r="AB34">
        <f t="shared" si="15"/>
        <v>57.511985076103258</v>
      </c>
      <c r="AC34">
        <f t="shared" si="16"/>
        <v>1.1892865121908198</v>
      </c>
      <c r="AD34">
        <f t="shared" si="17"/>
        <v>2.0678933453906794</v>
      </c>
      <c r="AE34">
        <f t="shared" si="18"/>
        <v>1.0618234919379435</v>
      </c>
      <c r="AF34">
        <f t="shared" si="19"/>
        <v>-44.73191704168736</v>
      </c>
      <c r="AG34">
        <f t="shared" si="20"/>
        <v>-238.54444043717876</v>
      </c>
      <c r="AH34">
        <f t="shared" si="21"/>
        <v>-14.504352005739667</v>
      </c>
      <c r="AI34">
        <f t="shared" si="22"/>
        <v>-0.10105348460584196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54950.442176383804</v>
      </c>
      <c r="AO34">
        <f t="shared" si="26"/>
        <v>1799.86</v>
      </c>
      <c r="AP34">
        <f t="shared" si="27"/>
        <v>1517.2823999999998</v>
      </c>
      <c r="AQ34">
        <f t="shared" si="28"/>
        <v>0.84300023335148289</v>
      </c>
      <c r="AR34">
        <f t="shared" si="29"/>
        <v>0.16539045036836197</v>
      </c>
      <c r="AS34">
        <v>1689797187.5999999</v>
      </c>
      <c r="AT34">
        <v>1382.99</v>
      </c>
      <c r="AU34">
        <v>1400.04</v>
      </c>
      <c r="AV34">
        <v>11.754899999999999</v>
      </c>
      <c r="AW34">
        <v>10.5961</v>
      </c>
      <c r="AX34">
        <v>1388.31</v>
      </c>
      <c r="AY34">
        <v>12.184699999999999</v>
      </c>
      <c r="AZ34">
        <v>400.08</v>
      </c>
      <c r="BA34">
        <v>101.14</v>
      </c>
      <c r="BB34">
        <v>3.3681799999999998E-2</v>
      </c>
      <c r="BC34">
        <v>17.974</v>
      </c>
      <c r="BD34">
        <v>17.976099999999999</v>
      </c>
      <c r="BE34">
        <v>999.9</v>
      </c>
      <c r="BF34">
        <v>0</v>
      </c>
      <c r="BG34">
        <v>0</v>
      </c>
      <c r="BH34">
        <v>9964.3799999999992</v>
      </c>
      <c r="BI34">
        <v>0</v>
      </c>
      <c r="BJ34">
        <v>133.95099999999999</v>
      </c>
      <c r="BK34">
        <v>-17.052700000000002</v>
      </c>
      <c r="BL34">
        <v>1399.44</v>
      </c>
      <c r="BM34">
        <v>1415.03</v>
      </c>
      <c r="BN34">
        <v>1.1588099999999999</v>
      </c>
      <c r="BO34">
        <v>1400.04</v>
      </c>
      <c r="BP34">
        <v>10.5961</v>
      </c>
      <c r="BQ34">
        <v>1.18889</v>
      </c>
      <c r="BR34">
        <v>1.07168</v>
      </c>
      <c r="BS34">
        <v>9.4631000000000007</v>
      </c>
      <c r="BT34">
        <v>7.9291900000000002</v>
      </c>
      <c r="BU34">
        <v>1799.86</v>
      </c>
      <c r="BV34">
        <v>0.89998999999999996</v>
      </c>
      <c r="BW34">
        <v>0.10001</v>
      </c>
      <c r="BX34">
        <v>0</v>
      </c>
      <c r="BY34">
        <v>2.9409999999999998</v>
      </c>
      <c r="BZ34">
        <v>0</v>
      </c>
      <c r="CA34">
        <v>9424.26</v>
      </c>
      <c r="CB34">
        <v>14599.2</v>
      </c>
      <c r="CC34">
        <v>38.311999999999998</v>
      </c>
      <c r="CD34">
        <v>37.811999999999998</v>
      </c>
      <c r="CE34">
        <v>38.5</v>
      </c>
      <c r="CF34">
        <v>35.811999999999998</v>
      </c>
      <c r="CG34">
        <v>37.061999999999998</v>
      </c>
      <c r="CH34">
        <v>1619.86</v>
      </c>
      <c r="CI34">
        <v>180</v>
      </c>
      <c r="CJ34">
        <v>0</v>
      </c>
      <c r="CK34">
        <v>1689797201</v>
      </c>
      <c r="CL34">
        <v>0</v>
      </c>
      <c r="CM34">
        <v>1689797160.5999999</v>
      </c>
      <c r="CN34" t="s">
        <v>400</v>
      </c>
      <c r="CO34">
        <v>1689797160.5999999</v>
      </c>
      <c r="CP34">
        <v>1689797154.0999999</v>
      </c>
      <c r="CQ34">
        <v>17</v>
      </c>
      <c r="CR34">
        <v>-0.15</v>
      </c>
      <c r="CS34">
        <v>4.0000000000000001E-3</v>
      </c>
      <c r="CT34">
        <v>-5.3440000000000003</v>
      </c>
      <c r="CU34">
        <v>-0.43</v>
      </c>
      <c r="CV34">
        <v>1400</v>
      </c>
      <c r="CW34">
        <v>11</v>
      </c>
      <c r="CX34">
        <v>0.05</v>
      </c>
      <c r="CY34">
        <v>0.08</v>
      </c>
      <c r="CZ34">
        <v>20.59913489385476</v>
      </c>
      <c r="DA34">
        <v>-0.152710215578335</v>
      </c>
      <c r="DB34">
        <v>8.3704704412334241E-2</v>
      </c>
      <c r="DC34">
        <v>1</v>
      </c>
      <c r="DD34">
        <v>1400.0290243902441</v>
      </c>
      <c r="DE34">
        <v>-7.2961672471620387E-2</v>
      </c>
      <c r="DF34">
        <v>4.5682086901229407E-2</v>
      </c>
      <c r="DG34">
        <v>1</v>
      </c>
      <c r="DH34">
        <v>1799.9626829268291</v>
      </c>
      <c r="DI34">
        <v>-2.7232969327245719E-2</v>
      </c>
      <c r="DJ34">
        <v>8.9334241932628636E-2</v>
      </c>
      <c r="DK34">
        <v>-1</v>
      </c>
      <c r="DL34">
        <v>2</v>
      </c>
      <c r="DM34">
        <v>2</v>
      </c>
      <c r="DN34" t="s">
        <v>351</v>
      </c>
      <c r="DO34">
        <v>2.6991800000000001</v>
      </c>
      <c r="DP34">
        <v>2.6550199999999999</v>
      </c>
      <c r="DQ34">
        <v>0.22062100000000001</v>
      </c>
      <c r="DR34">
        <v>0.220635</v>
      </c>
      <c r="DS34">
        <v>7.1615799999999993E-2</v>
      </c>
      <c r="DT34">
        <v>6.3971600000000003E-2</v>
      </c>
      <c r="DU34">
        <v>23707</v>
      </c>
      <c r="DV34">
        <v>26751.599999999999</v>
      </c>
      <c r="DW34">
        <v>28604.400000000001</v>
      </c>
      <c r="DX34">
        <v>32888.9</v>
      </c>
      <c r="DY34">
        <v>36921.199999999997</v>
      </c>
      <c r="DZ34">
        <v>41645.699999999997</v>
      </c>
      <c r="EA34">
        <v>41974.6</v>
      </c>
      <c r="EB34">
        <v>47356.1</v>
      </c>
      <c r="EC34">
        <v>1.8533500000000001</v>
      </c>
      <c r="ED34">
        <v>2.2865000000000002</v>
      </c>
      <c r="EE34">
        <v>8.8669399999999995E-2</v>
      </c>
      <c r="EF34">
        <v>0</v>
      </c>
      <c r="EG34">
        <v>16.502500000000001</v>
      </c>
      <c r="EH34">
        <v>999.9</v>
      </c>
      <c r="EI34">
        <v>48.3</v>
      </c>
      <c r="EJ34">
        <v>21</v>
      </c>
      <c r="EK34">
        <v>11.919</v>
      </c>
      <c r="EL34">
        <v>63.015599999999999</v>
      </c>
      <c r="EM34">
        <v>1.73478</v>
      </c>
      <c r="EN34">
        <v>1</v>
      </c>
      <c r="EO34">
        <v>-0.56653500000000001</v>
      </c>
      <c r="EP34">
        <v>1.5088999999999999</v>
      </c>
      <c r="EQ34">
        <v>20.229299999999999</v>
      </c>
      <c r="ER34">
        <v>5.2273199999999997</v>
      </c>
      <c r="ES34">
        <v>12.004099999999999</v>
      </c>
      <c r="ET34">
        <v>4.9901499999999999</v>
      </c>
      <c r="EU34">
        <v>3.3050000000000002</v>
      </c>
      <c r="EV34">
        <v>6560.6</v>
      </c>
      <c r="EW34">
        <v>9999</v>
      </c>
      <c r="EX34">
        <v>514.70000000000005</v>
      </c>
      <c r="EY34">
        <v>64</v>
      </c>
      <c r="EZ34">
        <v>1.85226</v>
      </c>
      <c r="FA34">
        <v>1.86138</v>
      </c>
      <c r="FB34">
        <v>1.86026</v>
      </c>
      <c r="FC34">
        <v>1.85623</v>
      </c>
      <c r="FD34">
        <v>1.86066</v>
      </c>
      <c r="FE34">
        <v>1.8569800000000001</v>
      </c>
      <c r="FF34">
        <v>1.8590199999999999</v>
      </c>
      <c r="FG34">
        <v>1.86188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-5.32</v>
      </c>
      <c r="FV34">
        <v>-0.42980000000000002</v>
      </c>
      <c r="FW34">
        <v>-1.6131940079610101</v>
      </c>
      <c r="FX34">
        <v>-4.0117494158234393E-3</v>
      </c>
      <c r="FY34">
        <v>1.087516141204025E-6</v>
      </c>
      <c r="FZ34">
        <v>-8.657206703991749E-11</v>
      </c>
      <c r="GA34">
        <v>-0.42977142857142958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0.5</v>
      </c>
      <c r="GJ34">
        <v>0.6</v>
      </c>
      <c r="GK34">
        <v>2.7502399999999998</v>
      </c>
      <c r="GL34">
        <v>2.34741</v>
      </c>
      <c r="GM34">
        <v>1.5942400000000001</v>
      </c>
      <c r="GN34">
        <v>2.32666</v>
      </c>
      <c r="GO34">
        <v>1.40015</v>
      </c>
      <c r="GP34">
        <v>2.3290999999999999</v>
      </c>
      <c r="GQ34">
        <v>24.490200000000002</v>
      </c>
      <c r="GR34">
        <v>15.568</v>
      </c>
      <c r="GS34">
        <v>18</v>
      </c>
      <c r="GT34">
        <v>410.142</v>
      </c>
      <c r="GU34">
        <v>650.06200000000001</v>
      </c>
      <c r="GV34">
        <v>15.4152</v>
      </c>
      <c r="GW34">
        <v>19.605</v>
      </c>
      <c r="GX34">
        <v>30</v>
      </c>
      <c r="GY34">
        <v>19.516999999999999</v>
      </c>
      <c r="GZ34">
        <v>19.447600000000001</v>
      </c>
      <c r="HA34">
        <v>55.1068</v>
      </c>
      <c r="HB34">
        <v>0</v>
      </c>
      <c r="HC34">
        <v>-30</v>
      </c>
      <c r="HD34">
        <v>15.4299</v>
      </c>
      <c r="HE34">
        <v>1400</v>
      </c>
      <c r="HF34">
        <v>0</v>
      </c>
      <c r="HG34">
        <v>105.008</v>
      </c>
      <c r="HH34">
        <v>104.38200000000001</v>
      </c>
    </row>
    <row r="35" spans="1:216" x14ac:dyDescent="0.2">
      <c r="A35">
        <v>17</v>
      </c>
      <c r="B35">
        <v>1689797284.5999999</v>
      </c>
      <c r="C35">
        <v>1328.599999904633</v>
      </c>
      <c r="D35" t="s">
        <v>401</v>
      </c>
      <c r="E35" t="s">
        <v>402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1689797284.5999999</v>
      </c>
      <c r="M35">
        <f t="shared" si="0"/>
        <v>1.0110156033414925E-3</v>
      </c>
      <c r="N35">
        <f t="shared" si="1"/>
        <v>1.0110156033414925</v>
      </c>
      <c r="O35">
        <f t="shared" si="2"/>
        <v>13.595140658470266</v>
      </c>
      <c r="P35">
        <f t="shared" si="3"/>
        <v>1782.27</v>
      </c>
      <c r="Q35">
        <f t="shared" si="4"/>
        <v>1524.3999716688702</v>
      </c>
      <c r="R35">
        <f t="shared" si="5"/>
        <v>154.22523782746811</v>
      </c>
      <c r="S35">
        <f t="shared" si="6"/>
        <v>180.31423493260797</v>
      </c>
      <c r="T35">
        <f t="shared" si="7"/>
        <v>9.6050485671715022E-2</v>
      </c>
      <c r="U35">
        <f t="shared" si="8"/>
        <v>3.2612745923138462</v>
      </c>
      <c r="V35">
        <f t="shared" si="9"/>
        <v>9.4506162018283893E-2</v>
      </c>
      <c r="W35">
        <f t="shared" si="10"/>
        <v>5.9203034278552794E-2</v>
      </c>
      <c r="X35">
        <f t="shared" si="11"/>
        <v>297.673272</v>
      </c>
      <c r="Y35">
        <f t="shared" si="12"/>
        <v>19.351873970628418</v>
      </c>
      <c r="Z35">
        <f t="shared" si="13"/>
        <v>19.351873970628418</v>
      </c>
      <c r="AA35">
        <f t="shared" si="14"/>
        <v>2.2540702934622092</v>
      </c>
      <c r="AB35">
        <f t="shared" si="15"/>
        <v>57.48124769373193</v>
      </c>
      <c r="AC35">
        <f t="shared" si="16"/>
        <v>1.1901769427455997</v>
      </c>
      <c r="AD35">
        <f t="shared" si="17"/>
        <v>2.0705482057157627</v>
      </c>
      <c r="AE35">
        <f t="shared" si="18"/>
        <v>1.0638933507166095</v>
      </c>
      <c r="AF35">
        <f t="shared" si="19"/>
        <v>-44.585788107359818</v>
      </c>
      <c r="AG35">
        <f t="shared" si="20"/>
        <v>-238.67356559487206</v>
      </c>
      <c r="AH35">
        <f t="shared" si="21"/>
        <v>-14.515092621448408</v>
      </c>
      <c r="AI35">
        <f t="shared" si="22"/>
        <v>-0.10117432368025447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54947.698723209927</v>
      </c>
      <c r="AO35">
        <f t="shared" si="26"/>
        <v>1799.82</v>
      </c>
      <c r="AP35">
        <f t="shared" si="27"/>
        <v>1517.2488000000001</v>
      </c>
      <c r="AQ35">
        <f t="shared" si="28"/>
        <v>0.84300030003000304</v>
      </c>
      <c r="AR35">
        <f t="shared" si="29"/>
        <v>0.1653905790579058</v>
      </c>
      <c r="AS35">
        <v>1689797284.5999999</v>
      </c>
      <c r="AT35">
        <v>1782.27</v>
      </c>
      <c r="AU35">
        <v>1800.08</v>
      </c>
      <c r="AV35">
        <v>11.763999999999999</v>
      </c>
      <c r="AW35">
        <v>10.6083</v>
      </c>
      <c r="AX35">
        <v>1787.77</v>
      </c>
      <c r="AY35">
        <v>12.1973</v>
      </c>
      <c r="AZ35">
        <v>399.839</v>
      </c>
      <c r="BA35">
        <v>101.136</v>
      </c>
      <c r="BB35">
        <v>3.51104E-2</v>
      </c>
      <c r="BC35">
        <v>17.994399999999999</v>
      </c>
      <c r="BD35">
        <v>17.9788</v>
      </c>
      <c r="BE35">
        <v>999.9</v>
      </c>
      <c r="BF35">
        <v>0</v>
      </c>
      <c r="BG35">
        <v>0</v>
      </c>
      <c r="BH35">
        <v>9965</v>
      </c>
      <c r="BI35">
        <v>0</v>
      </c>
      <c r="BJ35">
        <v>136.34200000000001</v>
      </c>
      <c r="BK35">
        <v>-17.8096</v>
      </c>
      <c r="BL35">
        <v>1803.49</v>
      </c>
      <c r="BM35">
        <v>1819.38</v>
      </c>
      <c r="BN35">
        <v>1.1557599999999999</v>
      </c>
      <c r="BO35">
        <v>1800.08</v>
      </c>
      <c r="BP35">
        <v>10.6083</v>
      </c>
      <c r="BQ35">
        <v>1.18977</v>
      </c>
      <c r="BR35">
        <v>1.0728800000000001</v>
      </c>
      <c r="BS35">
        <v>9.4741700000000009</v>
      </c>
      <c r="BT35">
        <v>7.9455999999999998</v>
      </c>
      <c r="BU35">
        <v>1799.82</v>
      </c>
      <c r="BV35">
        <v>0.89999099999999999</v>
      </c>
      <c r="BW35">
        <v>0.100009</v>
      </c>
      <c r="BX35">
        <v>0</v>
      </c>
      <c r="BY35">
        <v>2.0518999999999998</v>
      </c>
      <c r="BZ35">
        <v>0</v>
      </c>
      <c r="CA35">
        <v>9414.48</v>
      </c>
      <c r="CB35">
        <v>14598.9</v>
      </c>
      <c r="CC35">
        <v>39.375</v>
      </c>
      <c r="CD35">
        <v>38.811999999999998</v>
      </c>
      <c r="CE35">
        <v>39.311999999999998</v>
      </c>
      <c r="CF35">
        <v>36.936999999999998</v>
      </c>
      <c r="CG35">
        <v>37.936999999999998</v>
      </c>
      <c r="CH35">
        <v>1619.82</v>
      </c>
      <c r="CI35">
        <v>180</v>
      </c>
      <c r="CJ35">
        <v>0</v>
      </c>
      <c r="CK35">
        <v>1689797297.5999999</v>
      </c>
      <c r="CL35">
        <v>0</v>
      </c>
      <c r="CM35">
        <v>1689797257.5999999</v>
      </c>
      <c r="CN35" t="s">
        <v>403</v>
      </c>
      <c r="CO35">
        <v>1689797257.5999999</v>
      </c>
      <c r="CP35">
        <v>1689797240.5999999</v>
      </c>
      <c r="CQ35">
        <v>18</v>
      </c>
      <c r="CR35">
        <v>0.30499999999999999</v>
      </c>
      <c r="CS35">
        <v>-3.0000000000000001E-3</v>
      </c>
      <c r="CT35">
        <v>-5.5129999999999999</v>
      </c>
      <c r="CU35">
        <v>-0.433</v>
      </c>
      <c r="CV35">
        <v>1800</v>
      </c>
      <c r="CW35">
        <v>11</v>
      </c>
      <c r="CX35">
        <v>7.0000000000000007E-2</v>
      </c>
      <c r="CY35">
        <v>7.0000000000000007E-2</v>
      </c>
      <c r="CZ35">
        <v>21.004409097046459</v>
      </c>
      <c r="DA35">
        <v>0.33106174205205391</v>
      </c>
      <c r="DB35">
        <v>0.11287880109231729</v>
      </c>
      <c r="DC35">
        <v>1</v>
      </c>
      <c r="DD35">
        <v>1800.0253658536581</v>
      </c>
      <c r="DE35">
        <v>-0.12919860627162069</v>
      </c>
      <c r="DF35">
        <v>7.6128824097152575E-2</v>
      </c>
      <c r="DG35">
        <v>1</v>
      </c>
      <c r="DH35">
        <v>1799.96756097561</v>
      </c>
      <c r="DI35">
        <v>-0.1131612280479635</v>
      </c>
      <c r="DJ35">
        <v>0.1029274072345332</v>
      </c>
      <c r="DK35">
        <v>-1</v>
      </c>
      <c r="DL35">
        <v>2</v>
      </c>
      <c r="DM35">
        <v>2</v>
      </c>
      <c r="DN35" t="s">
        <v>351</v>
      </c>
      <c r="DO35">
        <v>2.69848</v>
      </c>
      <c r="DP35">
        <v>2.65645</v>
      </c>
      <c r="DQ35">
        <v>0.25580000000000003</v>
      </c>
      <c r="DR35">
        <v>0.25552200000000003</v>
      </c>
      <c r="DS35">
        <v>7.1668899999999994E-2</v>
      </c>
      <c r="DT35">
        <v>6.4024600000000001E-2</v>
      </c>
      <c r="DU35">
        <v>22640.1</v>
      </c>
      <c r="DV35">
        <v>25559.8</v>
      </c>
      <c r="DW35">
        <v>28603.1</v>
      </c>
      <c r="DX35">
        <v>32889.699999999997</v>
      </c>
      <c r="DY35">
        <v>36918.699999999997</v>
      </c>
      <c r="DZ35">
        <v>41644.400000000001</v>
      </c>
      <c r="EA35">
        <v>41974</v>
      </c>
      <c r="EB35">
        <v>47356.9</v>
      </c>
      <c r="EC35">
        <v>1.8527499999999999</v>
      </c>
      <c r="ED35">
        <v>2.2874500000000002</v>
      </c>
      <c r="EE35">
        <v>8.7875900000000007E-2</v>
      </c>
      <c r="EF35">
        <v>0</v>
      </c>
      <c r="EG35">
        <v>16.5184</v>
      </c>
      <c r="EH35">
        <v>999.9</v>
      </c>
      <c r="EI35">
        <v>48.3</v>
      </c>
      <c r="EJ35">
        <v>21.1</v>
      </c>
      <c r="EK35">
        <v>11.992900000000001</v>
      </c>
      <c r="EL35">
        <v>63.035600000000002</v>
      </c>
      <c r="EM35">
        <v>1.83494</v>
      </c>
      <c r="EN35">
        <v>1</v>
      </c>
      <c r="EO35">
        <v>-0.56662400000000002</v>
      </c>
      <c r="EP35">
        <v>1.7159800000000001</v>
      </c>
      <c r="EQ35">
        <v>20.2272</v>
      </c>
      <c r="ER35">
        <v>5.2279200000000001</v>
      </c>
      <c r="ES35">
        <v>12.004300000000001</v>
      </c>
      <c r="ET35">
        <v>4.9898499999999997</v>
      </c>
      <c r="EU35">
        <v>3.3050000000000002</v>
      </c>
      <c r="EV35">
        <v>6562.5</v>
      </c>
      <c r="EW35">
        <v>9999</v>
      </c>
      <c r="EX35">
        <v>514.70000000000005</v>
      </c>
      <c r="EY35">
        <v>64</v>
      </c>
      <c r="EZ35">
        <v>1.85226</v>
      </c>
      <c r="FA35">
        <v>1.8614200000000001</v>
      </c>
      <c r="FB35">
        <v>1.86029</v>
      </c>
      <c r="FC35">
        <v>1.85626</v>
      </c>
      <c r="FD35">
        <v>1.86066</v>
      </c>
      <c r="FE35">
        <v>1.8569899999999999</v>
      </c>
      <c r="FF35">
        <v>1.8591</v>
      </c>
      <c r="FG35">
        <v>1.86189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-5.5</v>
      </c>
      <c r="FV35">
        <v>-0.43330000000000002</v>
      </c>
      <c r="FW35">
        <v>-1.305161998320951</v>
      </c>
      <c r="FX35">
        <v>-4.0117494158234393E-3</v>
      </c>
      <c r="FY35">
        <v>1.087516141204025E-6</v>
      </c>
      <c r="FZ35">
        <v>-8.657206703991749E-11</v>
      </c>
      <c r="GA35">
        <v>-0.4332400000000014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0.5</v>
      </c>
      <c r="GJ35">
        <v>0.7</v>
      </c>
      <c r="GK35">
        <v>3.3715799999999998</v>
      </c>
      <c r="GL35">
        <v>2.34863</v>
      </c>
      <c r="GM35">
        <v>1.5942400000000001</v>
      </c>
      <c r="GN35">
        <v>2.3278799999999999</v>
      </c>
      <c r="GO35">
        <v>1.40015</v>
      </c>
      <c r="GP35">
        <v>2.2265600000000001</v>
      </c>
      <c r="GQ35">
        <v>24.5106</v>
      </c>
      <c r="GR35">
        <v>15.532999999999999</v>
      </c>
      <c r="GS35">
        <v>18</v>
      </c>
      <c r="GT35">
        <v>409.85199999999998</v>
      </c>
      <c r="GU35">
        <v>650.94299999999998</v>
      </c>
      <c r="GV35">
        <v>15.246499999999999</v>
      </c>
      <c r="GW35">
        <v>19.601700000000001</v>
      </c>
      <c r="GX35">
        <v>30.0002</v>
      </c>
      <c r="GY35">
        <v>19.520399999999999</v>
      </c>
      <c r="GZ35">
        <v>19.4526</v>
      </c>
      <c r="HA35">
        <v>67.539000000000001</v>
      </c>
      <c r="HB35">
        <v>0</v>
      </c>
      <c r="HC35">
        <v>-30</v>
      </c>
      <c r="HD35">
        <v>15.248799999999999</v>
      </c>
      <c r="HE35">
        <v>1800</v>
      </c>
      <c r="HF35">
        <v>0</v>
      </c>
      <c r="HG35">
        <v>105.005</v>
      </c>
      <c r="HH35">
        <v>104.384</v>
      </c>
    </row>
    <row r="36" spans="1:216" x14ac:dyDescent="0.2">
      <c r="A36">
        <v>18</v>
      </c>
      <c r="B36">
        <v>1689797386.5999999</v>
      </c>
      <c r="C36">
        <v>1430.599999904633</v>
      </c>
      <c r="D36" t="s">
        <v>404</v>
      </c>
      <c r="E36" t="s">
        <v>405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1689797386.5999999</v>
      </c>
      <c r="M36">
        <f t="shared" si="0"/>
        <v>1.0052377695531152E-3</v>
      </c>
      <c r="N36">
        <f t="shared" si="1"/>
        <v>1.0052377695531152</v>
      </c>
      <c r="O36">
        <f t="shared" si="2"/>
        <v>7.8667627229772394</v>
      </c>
      <c r="P36">
        <f t="shared" si="3"/>
        <v>390.47800000000001</v>
      </c>
      <c r="Q36">
        <f t="shared" si="4"/>
        <v>251.09405509832894</v>
      </c>
      <c r="R36">
        <f t="shared" si="5"/>
        <v>25.402750960707372</v>
      </c>
      <c r="S36">
        <f t="shared" si="6"/>
        <v>39.503983420677599</v>
      </c>
      <c r="T36">
        <f t="shared" si="7"/>
        <v>9.530519992516534E-2</v>
      </c>
      <c r="U36">
        <f t="shared" si="8"/>
        <v>3.2738392451951515</v>
      </c>
      <c r="V36">
        <f t="shared" si="9"/>
        <v>9.3790280632331136E-2</v>
      </c>
      <c r="W36">
        <f t="shared" si="10"/>
        <v>5.8753028977560427E-2</v>
      </c>
      <c r="X36">
        <f t="shared" si="11"/>
        <v>297.70142100000004</v>
      </c>
      <c r="Y36">
        <f t="shared" si="12"/>
        <v>19.374751090461722</v>
      </c>
      <c r="Z36">
        <f t="shared" si="13"/>
        <v>19.374751090461722</v>
      </c>
      <c r="AA36">
        <f t="shared" si="14"/>
        <v>2.2572815066768288</v>
      </c>
      <c r="AB36">
        <f t="shared" si="15"/>
        <v>57.447578410440592</v>
      </c>
      <c r="AC36">
        <f t="shared" si="16"/>
        <v>1.1914485895414797</v>
      </c>
      <c r="AD36">
        <f t="shared" si="17"/>
        <v>2.0739753049798604</v>
      </c>
      <c r="AE36">
        <f t="shared" si="18"/>
        <v>1.0658329171353491</v>
      </c>
      <c r="AF36">
        <f t="shared" si="19"/>
        <v>-44.330985637292379</v>
      </c>
      <c r="AG36">
        <f t="shared" si="20"/>
        <v>-238.9889631846591</v>
      </c>
      <c r="AH36">
        <f t="shared" si="21"/>
        <v>-14.482154301265457</v>
      </c>
      <c r="AI36">
        <f t="shared" si="22"/>
        <v>-0.10068212321687042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55262.104645353786</v>
      </c>
      <c r="AO36">
        <f t="shared" si="26"/>
        <v>1800</v>
      </c>
      <c r="AP36">
        <f t="shared" si="27"/>
        <v>1517.3996999999999</v>
      </c>
      <c r="AQ36">
        <f t="shared" si="28"/>
        <v>0.84299983333333328</v>
      </c>
      <c r="AR36">
        <f t="shared" si="29"/>
        <v>0.16538967833333335</v>
      </c>
      <c r="AS36">
        <v>1689797386.5999999</v>
      </c>
      <c r="AT36">
        <v>390.47800000000001</v>
      </c>
      <c r="AU36">
        <v>400.02100000000002</v>
      </c>
      <c r="AV36">
        <v>11.776899999999999</v>
      </c>
      <c r="AW36">
        <v>10.629099999999999</v>
      </c>
      <c r="AX36">
        <v>393.53899999999999</v>
      </c>
      <c r="AY36">
        <v>12.2105</v>
      </c>
      <c r="AZ36">
        <v>400.28500000000003</v>
      </c>
      <c r="BA36">
        <v>101.134</v>
      </c>
      <c r="BB36">
        <v>3.42692E-2</v>
      </c>
      <c r="BC36">
        <v>18.020700000000001</v>
      </c>
      <c r="BD36">
        <v>18.0108</v>
      </c>
      <c r="BE36">
        <v>999.9</v>
      </c>
      <c r="BF36">
        <v>0</v>
      </c>
      <c r="BG36">
        <v>0</v>
      </c>
      <c r="BH36">
        <v>10025.6</v>
      </c>
      <c r="BI36">
        <v>0</v>
      </c>
      <c r="BJ36">
        <v>140.32900000000001</v>
      </c>
      <c r="BK36">
        <v>-9.5431500000000007</v>
      </c>
      <c r="BL36">
        <v>395.13099999999997</v>
      </c>
      <c r="BM36">
        <v>404.31900000000002</v>
      </c>
      <c r="BN36">
        <v>1.1477999999999999</v>
      </c>
      <c r="BO36">
        <v>400.02100000000002</v>
      </c>
      <c r="BP36">
        <v>10.629099999999999</v>
      </c>
      <c r="BQ36">
        <v>1.1910499999999999</v>
      </c>
      <c r="BR36">
        <v>1.07497</v>
      </c>
      <c r="BS36">
        <v>9.4901800000000005</v>
      </c>
      <c r="BT36">
        <v>7.97417</v>
      </c>
      <c r="BU36">
        <v>1800</v>
      </c>
      <c r="BV36">
        <v>0.90000800000000003</v>
      </c>
      <c r="BW36">
        <v>9.9992200000000003E-2</v>
      </c>
      <c r="BX36">
        <v>0</v>
      </c>
      <c r="BY36">
        <v>2.3378999999999999</v>
      </c>
      <c r="BZ36">
        <v>0</v>
      </c>
      <c r="CA36">
        <v>9307.82</v>
      </c>
      <c r="CB36">
        <v>14600.4</v>
      </c>
      <c r="CC36">
        <v>40.375</v>
      </c>
      <c r="CD36">
        <v>39.375</v>
      </c>
      <c r="CE36">
        <v>40.061999999999998</v>
      </c>
      <c r="CF36">
        <v>37.811999999999998</v>
      </c>
      <c r="CG36">
        <v>38.811999999999998</v>
      </c>
      <c r="CH36">
        <v>1620.01</v>
      </c>
      <c r="CI36">
        <v>179.99</v>
      </c>
      <c r="CJ36">
        <v>0</v>
      </c>
      <c r="CK36">
        <v>1689797399.5999999</v>
      </c>
      <c r="CL36">
        <v>0</v>
      </c>
      <c r="CM36">
        <v>1689797349.5999999</v>
      </c>
      <c r="CN36" t="s">
        <v>406</v>
      </c>
      <c r="CO36">
        <v>1689797343.0999999</v>
      </c>
      <c r="CP36">
        <v>1689797349.5999999</v>
      </c>
      <c r="CQ36">
        <v>19</v>
      </c>
      <c r="CR36">
        <v>-0.34</v>
      </c>
      <c r="CS36">
        <v>0</v>
      </c>
      <c r="CT36">
        <v>-3.09</v>
      </c>
      <c r="CU36">
        <v>-0.434</v>
      </c>
      <c r="CV36">
        <v>400</v>
      </c>
      <c r="CW36">
        <v>11</v>
      </c>
      <c r="CX36">
        <v>0.08</v>
      </c>
      <c r="CY36">
        <v>0.06</v>
      </c>
      <c r="CZ36">
        <v>11.86103677640549</v>
      </c>
      <c r="DA36">
        <v>1.7391642236885601</v>
      </c>
      <c r="DB36">
        <v>0.17650629370880591</v>
      </c>
      <c r="DC36">
        <v>1</v>
      </c>
      <c r="DD36">
        <v>399.97482926829269</v>
      </c>
      <c r="DE36">
        <v>0.20749128919803361</v>
      </c>
      <c r="DF36">
        <v>2.5402037981447041E-2</v>
      </c>
      <c r="DG36">
        <v>1</v>
      </c>
      <c r="DH36">
        <v>1800.007073170731</v>
      </c>
      <c r="DI36">
        <v>-0.22636517105603049</v>
      </c>
      <c r="DJ36">
        <v>0.13747272727203361</v>
      </c>
      <c r="DK36">
        <v>-1</v>
      </c>
      <c r="DL36">
        <v>2</v>
      </c>
      <c r="DM36">
        <v>2</v>
      </c>
      <c r="DN36" t="s">
        <v>351</v>
      </c>
      <c r="DO36">
        <v>2.6997900000000001</v>
      </c>
      <c r="DP36">
        <v>2.6561400000000002</v>
      </c>
      <c r="DQ36">
        <v>9.4403299999999996E-2</v>
      </c>
      <c r="DR36">
        <v>9.5153100000000004E-2</v>
      </c>
      <c r="DS36">
        <v>7.1724999999999997E-2</v>
      </c>
      <c r="DT36">
        <v>6.4117400000000005E-2</v>
      </c>
      <c r="DU36">
        <v>27536.799999999999</v>
      </c>
      <c r="DV36">
        <v>31049.7</v>
      </c>
      <c r="DW36">
        <v>28601.8</v>
      </c>
      <c r="DX36">
        <v>32888.199999999997</v>
      </c>
      <c r="DY36">
        <v>36914.1</v>
      </c>
      <c r="DZ36">
        <v>41638.199999999997</v>
      </c>
      <c r="EA36">
        <v>41972.3</v>
      </c>
      <c r="EB36">
        <v>47355.7</v>
      </c>
      <c r="EC36">
        <v>1.85365</v>
      </c>
      <c r="ED36">
        <v>2.28315</v>
      </c>
      <c r="EE36">
        <v>8.7905700000000003E-2</v>
      </c>
      <c r="EF36">
        <v>0</v>
      </c>
      <c r="EG36">
        <v>16.55</v>
      </c>
      <c r="EH36">
        <v>999.9</v>
      </c>
      <c r="EI36">
        <v>48.3</v>
      </c>
      <c r="EJ36">
        <v>21.1</v>
      </c>
      <c r="EK36">
        <v>11.9924</v>
      </c>
      <c r="EL36">
        <v>62.855600000000003</v>
      </c>
      <c r="EM36">
        <v>2.0793300000000001</v>
      </c>
      <c r="EN36">
        <v>1</v>
      </c>
      <c r="EO36">
        <v>-0.565666</v>
      </c>
      <c r="EP36">
        <v>2.0378400000000001</v>
      </c>
      <c r="EQ36">
        <v>20.224</v>
      </c>
      <c r="ER36">
        <v>5.2265699999999997</v>
      </c>
      <c r="ES36">
        <v>12.005599999999999</v>
      </c>
      <c r="ET36">
        <v>4.9904000000000002</v>
      </c>
      <c r="EU36">
        <v>3.3050000000000002</v>
      </c>
      <c r="EV36">
        <v>6564.5</v>
      </c>
      <c r="EW36">
        <v>9999</v>
      </c>
      <c r="EX36">
        <v>514.70000000000005</v>
      </c>
      <c r="EY36">
        <v>64.099999999999994</v>
      </c>
      <c r="EZ36">
        <v>1.85226</v>
      </c>
      <c r="FA36">
        <v>1.86137</v>
      </c>
      <c r="FB36">
        <v>1.86025</v>
      </c>
      <c r="FC36">
        <v>1.8562399999999999</v>
      </c>
      <c r="FD36">
        <v>1.86066</v>
      </c>
      <c r="FE36">
        <v>1.8569899999999999</v>
      </c>
      <c r="FF36">
        <v>1.85903</v>
      </c>
      <c r="FG36">
        <v>1.86188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-3.0609999999999999</v>
      </c>
      <c r="FV36">
        <v>-0.43359999999999999</v>
      </c>
      <c r="FW36">
        <v>-1.645022653726556</v>
      </c>
      <c r="FX36">
        <v>-4.0117494158234393E-3</v>
      </c>
      <c r="FY36">
        <v>1.087516141204025E-6</v>
      </c>
      <c r="FZ36">
        <v>-8.657206703991749E-11</v>
      </c>
      <c r="GA36">
        <v>-0.43351000000000012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0.7</v>
      </c>
      <c r="GJ36">
        <v>0.6</v>
      </c>
      <c r="GK36">
        <v>0.99243199999999998</v>
      </c>
      <c r="GL36">
        <v>2.35229</v>
      </c>
      <c r="GM36">
        <v>1.5942400000000001</v>
      </c>
      <c r="GN36">
        <v>2.32666</v>
      </c>
      <c r="GO36">
        <v>1.40015</v>
      </c>
      <c r="GP36">
        <v>2.2875999999999999</v>
      </c>
      <c r="GQ36">
        <v>24.530899999999999</v>
      </c>
      <c r="GR36">
        <v>15.515499999999999</v>
      </c>
      <c r="GS36">
        <v>18</v>
      </c>
      <c r="GT36">
        <v>410.36900000000003</v>
      </c>
      <c r="GU36">
        <v>647.38699999999994</v>
      </c>
      <c r="GV36">
        <v>15.023199999999999</v>
      </c>
      <c r="GW36">
        <v>19.6036</v>
      </c>
      <c r="GX36">
        <v>30.0001</v>
      </c>
      <c r="GY36">
        <v>19.525400000000001</v>
      </c>
      <c r="GZ36">
        <v>19.4603</v>
      </c>
      <c r="HA36">
        <v>19.913</v>
      </c>
      <c r="HB36">
        <v>0</v>
      </c>
      <c r="HC36">
        <v>-30</v>
      </c>
      <c r="HD36">
        <v>15.002700000000001</v>
      </c>
      <c r="HE36">
        <v>400</v>
      </c>
      <c r="HF36">
        <v>0</v>
      </c>
      <c r="HG36">
        <v>105.001</v>
      </c>
      <c r="HH36">
        <v>104.38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407</v>
      </c>
      <c r="B17" t="s">
        <v>408</v>
      </c>
    </row>
    <row r="18" spans="1:2" x14ac:dyDescent="0.2">
      <c r="A18" t="s">
        <v>409</v>
      </c>
      <c r="B18" t="s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2023-07-19T20:13:12Z</dcterms:created>
  <dcterms:modified xsi:type="dcterms:W3CDTF">2023-07-25T18:15:27Z</dcterms:modified>
</cp:coreProperties>
</file>