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3FF3EAB4-F7DD-5F43-BCCC-2E7DCE5631A0}" xr6:coauthVersionLast="47" xr6:coauthVersionMax="47" xr10:uidLastSave="{00000000-0000-0000-0000-000000000000}"/>
  <bookViews>
    <workbookView xWindow="240" yWindow="760" windowWidth="18860" windowHeight="139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M36" i="1"/>
  <c r="AL36" i="1"/>
  <c r="AD36" i="1"/>
  <c r="AC36" i="1"/>
  <c r="AB36" i="1" s="1"/>
  <c r="U36" i="1"/>
  <c r="S36" i="1"/>
  <c r="AR35" i="1"/>
  <c r="AQ35" i="1"/>
  <c r="AO35" i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/>
  <c r="N34" i="1" s="1"/>
  <c r="M34" i="1" s="1"/>
  <c r="AD34" i="1"/>
  <c r="AC34" i="1"/>
  <c r="AB34" i="1"/>
  <c r="X34" i="1"/>
  <c r="Y34" i="1" s="1"/>
  <c r="Z34" i="1" s="1"/>
  <c r="U34" i="1"/>
  <c r="S34" i="1"/>
  <c r="P34" i="1"/>
  <c r="O34" i="1"/>
  <c r="AR33" i="1"/>
  <c r="AQ33" i="1"/>
  <c r="AO33" i="1"/>
  <c r="AN33" i="1"/>
  <c r="AL33" i="1" s="1"/>
  <c r="AM33" i="1" s="1"/>
  <c r="AD33" i="1"/>
  <c r="AC33" i="1"/>
  <c r="AB33" i="1" s="1"/>
  <c r="U33" i="1"/>
  <c r="O33" i="1"/>
  <c r="AR32" i="1"/>
  <c r="AQ32" i="1"/>
  <c r="AO32" i="1"/>
  <c r="AP32" i="1" s="1"/>
  <c r="AN32" i="1"/>
  <c r="AM32" i="1"/>
  <c r="AL32" i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X30" i="1" s="1"/>
  <c r="AN30" i="1"/>
  <c r="AM30" i="1"/>
  <c r="AL30" i="1"/>
  <c r="N30" i="1" s="1"/>
  <c r="M30" i="1" s="1"/>
  <c r="AF30" i="1"/>
  <c r="AD30" i="1"/>
  <c r="AC30" i="1"/>
  <c r="AB30" i="1" s="1"/>
  <c r="U30" i="1"/>
  <c r="S30" i="1"/>
  <c r="P30" i="1"/>
  <c r="O30" i="1"/>
  <c r="AR29" i="1"/>
  <c r="AQ29" i="1"/>
  <c r="AO29" i="1"/>
  <c r="AN29" i="1"/>
  <c r="AL29" i="1" s="1"/>
  <c r="AM29" i="1"/>
  <c r="AD29" i="1"/>
  <c r="AC29" i="1"/>
  <c r="AB29" i="1" s="1"/>
  <c r="U29" i="1"/>
  <c r="O29" i="1"/>
  <c r="N29" i="1"/>
  <c r="M29" i="1" s="1"/>
  <c r="AR28" i="1"/>
  <c r="AQ28" i="1"/>
  <c r="AO28" i="1"/>
  <c r="AP28" i="1" s="1"/>
  <c r="AN28" i="1"/>
  <c r="AM28" i="1"/>
  <c r="AL28" i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P26" i="1"/>
  <c r="AO26" i="1"/>
  <c r="AN26" i="1"/>
  <c r="AM26" i="1"/>
  <c r="AL26" i="1"/>
  <c r="N26" i="1" s="1"/>
  <c r="M26" i="1" s="1"/>
  <c r="AF26" i="1"/>
  <c r="AD26" i="1"/>
  <c r="AC26" i="1"/>
  <c r="AB26" i="1" s="1"/>
  <c r="X26" i="1"/>
  <c r="Y26" i="1" s="1"/>
  <c r="Z26" i="1" s="1"/>
  <c r="U26" i="1"/>
  <c r="S26" i="1"/>
  <c r="P26" i="1"/>
  <c r="O26" i="1"/>
  <c r="AR25" i="1"/>
  <c r="AQ25" i="1"/>
  <c r="AO25" i="1"/>
  <c r="AN25" i="1"/>
  <c r="AL25" i="1" s="1"/>
  <c r="AM25" i="1"/>
  <c r="AD25" i="1"/>
  <c r="AC25" i="1"/>
  <c r="U25" i="1"/>
  <c r="N25" i="1"/>
  <c r="M25" i="1" s="1"/>
  <c r="AR24" i="1"/>
  <c r="AQ24" i="1"/>
  <c r="AO24" i="1"/>
  <c r="AP24" i="1" s="1"/>
  <c r="AN24" i="1"/>
  <c r="AL24" i="1"/>
  <c r="AM24" i="1" s="1"/>
  <c r="AD24" i="1"/>
  <c r="AC24" i="1"/>
  <c r="AB24" i="1" s="1"/>
  <c r="U24" i="1"/>
  <c r="S24" i="1"/>
  <c r="AR23" i="1"/>
  <c r="AQ23" i="1"/>
  <c r="AO23" i="1"/>
  <c r="AN23" i="1"/>
  <c r="AL23" i="1"/>
  <c r="P23" i="1" s="1"/>
  <c r="AD23" i="1"/>
  <c r="AC23" i="1"/>
  <c r="AB23" i="1"/>
  <c r="U23" i="1"/>
  <c r="S23" i="1"/>
  <c r="AR22" i="1"/>
  <c r="AQ22" i="1"/>
  <c r="AO22" i="1"/>
  <c r="AP22" i="1" s="1"/>
  <c r="AN22" i="1"/>
  <c r="AM22" i="1"/>
  <c r="AL22" i="1"/>
  <c r="N22" i="1" s="1"/>
  <c r="M22" i="1" s="1"/>
  <c r="AF22" i="1" s="1"/>
  <c r="AD22" i="1"/>
  <c r="AC22" i="1"/>
  <c r="AB22" i="1" s="1"/>
  <c r="X22" i="1"/>
  <c r="Y22" i="1" s="1"/>
  <c r="Z22" i="1" s="1"/>
  <c r="U22" i="1"/>
  <c r="S22" i="1"/>
  <c r="P22" i="1"/>
  <c r="O22" i="1"/>
  <c r="AR21" i="1"/>
  <c r="AQ21" i="1"/>
  <c r="AO21" i="1"/>
  <c r="AN21" i="1"/>
  <c r="AL21" i="1" s="1"/>
  <c r="AM21" i="1" s="1"/>
  <c r="AD21" i="1"/>
  <c r="AC21" i="1"/>
  <c r="AB21" i="1" s="1"/>
  <c r="U21" i="1"/>
  <c r="AR20" i="1"/>
  <c r="AQ20" i="1"/>
  <c r="AO20" i="1"/>
  <c r="AP20" i="1" s="1"/>
  <c r="AN20" i="1"/>
  <c r="AM20" i="1"/>
  <c r="AL20" i="1"/>
  <c r="N20" i="1" s="1"/>
  <c r="M20" i="1" s="1"/>
  <c r="AD20" i="1"/>
  <c r="AC20" i="1"/>
  <c r="AB20" i="1"/>
  <c r="U20" i="1"/>
  <c r="S20" i="1"/>
  <c r="AR19" i="1"/>
  <c r="AQ19" i="1"/>
  <c r="AO19" i="1"/>
  <c r="AP19" i="1" s="1"/>
  <c r="AN19" i="1"/>
  <c r="AL19" i="1"/>
  <c r="AD19" i="1"/>
  <c r="AC19" i="1"/>
  <c r="AB19" i="1"/>
  <c r="U19" i="1"/>
  <c r="S19" i="1"/>
  <c r="AF20" i="1" l="1"/>
  <c r="AH22" i="1"/>
  <c r="AI22" i="1" s="1"/>
  <c r="AA22" i="1"/>
  <c r="AE22" i="1" s="1"/>
  <c r="AG22" i="1"/>
  <c r="AH26" i="1"/>
  <c r="AA26" i="1"/>
  <c r="AE26" i="1" s="1"/>
  <c r="AG26" i="1"/>
  <c r="AF29" i="1"/>
  <c r="AA34" i="1"/>
  <c r="AE34" i="1" s="1"/>
  <c r="AH34" i="1"/>
  <c r="AG34" i="1"/>
  <c r="AF25" i="1"/>
  <c r="Y30" i="1"/>
  <c r="Z30" i="1" s="1"/>
  <c r="S25" i="1"/>
  <c r="P25" i="1"/>
  <c r="AP25" i="1"/>
  <c r="X25" i="1"/>
  <c r="V26" i="1"/>
  <c r="T26" i="1" s="1"/>
  <c r="W26" i="1" s="1"/>
  <c r="Q26" i="1" s="1"/>
  <c r="R26" i="1" s="1"/>
  <c r="P36" i="1"/>
  <c r="O36" i="1"/>
  <c r="N36" i="1"/>
  <c r="M36" i="1" s="1"/>
  <c r="AP33" i="1"/>
  <c r="X33" i="1"/>
  <c r="V34" i="1"/>
  <c r="T34" i="1" s="1"/>
  <c r="W34" i="1" s="1"/>
  <c r="Q34" i="1" s="1"/>
  <c r="R34" i="1" s="1"/>
  <c r="N21" i="1"/>
  <c r="M21" i="1" s="1"/>
  <c r="O28" i="1"/>
  <c r="N28" i="1"/>
  <c r="M28" i="1" s="1"/>
  <c r="P28" i="1"/>
  <c r="S29" i="1"/>
  <c r="P29" i="1"/>
  <c r="AI34" i="1"/>
  <c r="AI26" i="1"/>
  <c r="O20" i="1"/>
  <c r="P20" i="1"/>
  <c r="O21" i="1"/>
  <c r="AP23" i="1"/>
  <c r="AB25" i="1"/>
  <c r="X29" i="1"/>
  <c r="AP29" i="1"/>
  <c r="V30" i="1"/>
  <c r="T30" i="1" s="1"/>
  <c r="W30" i="1" s="1"/>
  <c r="Q30" i="1" s="1"/>
  <c r="R30" i="1" s="1"/>
  <c r="O24" i="1"/>
  <c r="P24" i="1"/>
  <c r="N24" i="1"/>
  <c r="M24" i="1" s="1"/>
  <c r="O25" i="1"/>
  <c r="AP30" i="1"/>
  <c r="P19" i="1"/>
  <c r="O19" i="1"/>
  <c r="AM19" i="1"/>
  <c r="N19" i="1"/>
  <c r="M19" i="1" s="1"/>
  <c r="S21" i="1"/>
  <c r="P21" i="1"/>
  <c r="N33" i="1"/>
  <c r="M33" i="1" s="1"/>
  <c r="AP35" i="1"/>
  <c r="AP21" i="1"/>
  <c r="X21" i="1"/>
  <c r="V22" i="1"/>
  <c r="T22" i="1" s="1"/>
  <c r="W22" i="1" s="1"/>
  <c r="Q22" i="1" s="1"/>
  <c r="R22" i="1" s="1"/>
  <c r="O32" i="1"/>
  <c r="P32" i="1"/>
  <c r="N32" i="1"/>
  <c r="M32" i="1" s="1"/>
  <c r="S33" i="1"/>
  <c r="P33" i="1"/>
  <c r="AF34" i="1"/>
  <c r="AM23" i="1"/>
  <c r="AM27" i="1"/>
  <c r="AM35" i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AM31" i="1"/>
  <c r="O23" i="1"/>
  <c r="O27" i="1"/>
  <c r="O31" i="1"/>
  <c r="AM34" i="1"/>
  <c r="O35" i="1"/>
  <c r="X19" i="1"/>
  <c r="X23" i="1"/>
  <c r="X27" i="1"/>
  <c r="X31" i="1"/>
  <c r="X35" i="1"/>
  <c r="AF27" i="1" l="1"/>
  <c r="AF32" i="1"/>
  <c r="AF23" i="1"/>
  <c r="V23" i="1"/>
  <c r="T23" i="1" s="1"/>
  <c r="W23" i="1" s="1"/>
  <c r="Q23" i="1" s="1"/>
  <c r="R23" i="1" s="1"/>
  <c r="Y36" i="1"/>
  <c r="Z36" i="1" s="1"/>
  <c r="AF21" i="1"/>
  <c r="AF35" i="1"/>
  <c r="AF33" i="1"/>
  <c r="Y29" i="1"/>
  <c r="Z29" i="1" s="1"/>
  <c r="AF31" i="1"/>
  <c r="Y21" i="1"/>
  <c r="Z21" i="1" s="1"/>
  <c r="Y35" i="1"/>
  <c r="Z35" i="1" s="1"/>
  <c r="Y27" i="1"/>
  <c r="Z27" i="1" s="1"/>
  <c r="Y23" i="1"/>
  <c r="Z23" i="1" s="1"/>
  <c r="Y20" i="1"/>
  <c r="Z20" i="1" s="1"/>
  <c r="Y19" i="1"/>
  <c r="Z19" i="1" s="1"/>
  <c r="Y32" i="1"/>
  <c r="Z32" i="1" s="1"/>
  <c r="Y25" i="1"/>
  <c r="Z25" i="1" s="1"/>
  <c r="Y28" i="1"/>
  <c r="Z28" i="1" s="1"/>
  <c r="AF24" i="1"/>
  <c r="V24" i="1"/>
  <c r="T24" i="1" s="1"/>
  <c r="W24" i="1" s="1"/>
  <c r="Q24" i="1" s="1"/>
  <c r="R24" i="1" s="1"/>
  <c r="Y33" i="1"/>
  <c r="Z33" i="1" s="1"/>
  <c r="V33" i="1" s="1"/>
  <c r="T33" i="1" s="1"/>
  <c r="W33" i="1" s="1"/>
  <c r="Q33" i="1" s="1"/>
  <c r="R33" i="1" s="1"/>
  <c r="Y31" i="1"/>
  <c r="Z31" i="1" s="1"/>
  <c r="Y24" i="1"/>
  <c r="Z24" i="1" s="1"/>
  <c r="AF19" i="1"/>
  <c r="V19" i="1"/>
  <c r="T19" i="1" s="1"/>
  <c r="W19" i="1" s="1"/>
  <c r="Q19" i="1" s="1"/>
  <c r="R19" i="1" s="1"/>
  <c r="V28" i="1"/>
  <c r="T28" i="1" s="1"/>
  <c r="W28" i="1" s="1"/>
  <c r="Q28" i="1" s="1"/>
  <c r="R28" i="1" s="1"/>
  <c r="AF28" i="1"/>
  <c r="AF36" i="1"/>
  <c r="AA30" i="1"/>
  <c r="AE30" i="1" s="1"/>
  <c r="AH30" i="1"/>
  <c r="AG30" i="1"/>
  <c r="AA27" i="1" l="1"/>
  <c r="AE27" i="1" s="1"/>
  <c r="AH27" i="1"/>
  <c r="AG27" i="1"/>
  <c r="AA29" i="1"/>
  <c r="AE29" i="1" s="1"/>
  <c r="AH29" i="1"/>
  <c r="V29" i="1"/>
  <c r="T29" i="1" s="1"/>
  <c r="W29" i="1" s="1"/>
  <c r="Q29" i="1" s="1"/>
  <c r="R29" i="1" s="1"/>
  <c r="AG29" i="1"/>
  <c r="AH32" i="1"/>
  <c r="AI32" i="1" s="1"/>
  <c r="AA32" i="1"/>
  <c r="AE32" i="1" s="1"/>
  <c r="AG32" i="1"/>
  <c r="AA19" i="1"/>
  <c r="AE19" i="1" s="1"/>
  <c r="AH19" i="1"/>
  <c r="AG19" i="1"/>
  <c r="AG35" i="1"/>
  <c r="AA35" i="1"/>
  <c r="AE35" i="1" s="1"/>
  <c r="AH35" i="1"/>
  <c r="AI35" i="1" s="1"/>
  <c r="AI30" i="1"/>
  <c r="AH24" i="1"/>
  <c r="AA24" i="1"/>
  <c r="AE24" i="1" s="1"/>
  <c r="AG24" i="1"/>
  <c r="AA33" i="1"/>
  <c r="AE33" i="1" s="1"/>
  <c r="AH33" i="1"/>
  <c r="AG33" i="1"/>
  <c r="AH36" i="1"/>
  <c r="AI36" i="1" s="1"/>
  <c r="AA36" i="1"/>
  <c r="AE36" i="1" s="1"/>
  <c r="AG36" i="1"/>
  <c r="AA21" i="1"/>
  <c r="AE21" i="1" s="1"/>
  <c r="AH21" i="1"/>
  <c r="AG21" i="1"/>
  <c r="V35" i="1"/>
  <c r="T35" i="1" s="1"/>
  <c r="W35" i="1" s="1"/>
  <c r="Q35" i="1" s="1"/>
  <c r="R35" i="1" s="1"/>
  <c r="AH28" i="1"/>
  <c r="AI28" i="1" s="1"/>
  <c r="AA28" i="1"/>
  <c r="AE28" i="1" s="1"/>
  <c r="AG28" i="1"/>
  <c r="AH20" i="1"/>
  <c r="AA20" i="1"/>
  <c r="AE20" i="1" s="1"/>
  <c r="V20" i="1"/>
  <c r="T20" i="1" s="1"/>
  <c r="W20" i="1" s="1"/>
  <c r="Q20" i="1" s="1"/>
  <c r="R20" i="1" s="1"/>
  <c r="AG20" i="1"/>
  <c r="V32" i="1"/>
  <c r="T32" i="1" s="1"/>
  <c r="W32" i="1" s="1"/>
  <c r="Q32" i="1" s="1"/>
  <c r="R32" i="1" s="1"/>
  <c r="AH31" i="1"/>
  <c r="AI31" i="1" s="1"/>
  <c r="AG31" i="1"/>
  <c r="AA31" i="1"/>
  <c r="AE31" i="1" s="1"/>
  <c r="AA25" i="1"/>
  <c r="AE25" i="1" s="1"/>
  <c r="AH25" i="1"/>
  <c r="AG25" i="1"/>
  <c r="V25" i="1"/>
  <c r="T25" i="1" s="1"/>
  <c r="W25" i="1" s="1"/>
  <c r="Q25" i="1" s="1"/>
  <c r="R25" i="1" s="1"/>
  <c r="V31" i="1"/>
  <c r="T31" i="1" s="1"/>
  <c r="W31" i="1" s="1"/>
  <c r="Q31" i="1" s="1"/>
  <c r="R31" i="1" s="1"/>
  <c r="V27" i="1"/>
  <c r="T27" i="1" s="1"/>
  <c r="W27" i="1" s="1"/>
  <c r="Q27" i="1" s="1"/>
  <c r="R27" i="1" s="1"/>
  <c r="V36" i="1"/>
  <c r="T36" i="1" s="1"/>
  <c r="W36" i="1" s="1"/>
  <c r="Q36" i="1" s="1"/>
  <c r="R36" i="1" s="1"/>
  <c r="AG23" i="1"/>
  <c r="AA23" i="1"/>
  <c r="AE23" i="1" s="1"/>
  <c r="AH23" i="1"/>
  <c r="AI23" i="1" s="1"/>
  <c r="V21" i="1"/>
  <c r="T21" i="1" s="1"/>
  <c r="W21" i="1" s="1"/>
  <c r="Q21" i="1" s="1"/>
  <c r="R21" i="1" s="1"/>
  <c r="AI33" i="1" l="1"/>
  <c r="AI19" i="1"/>
  <c r="AI20" i="1"/>
  <c r="AI27" i="1"/>
  <c r="AI29" i="1"/>
  <c r="AI21" i="1"/>
  <c r="AI25" i="1"/>
  <c r="AI24" i="1"/>
</calcChain>
</file>

<file path=xl/sharedStrings.xml><?xml version="1.0" encoding="utf-8"?>
<sst xmlns="http://schemas.openxmlformats.org/spreadsheetml/2006/main" count="980" uniqueCount="406">
  <si>
    <t>File opened</t>
  </si>
  <si>
    <t>2023-07-20 11:06:30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</si>
  <si>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</si>
  <si>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</si>
  <si>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</si>
  <si>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</si>
  <si>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</si>
  <si>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</si>
  <si>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</si>
  <si>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</si>
  <si>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</si>
  <si>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</si>
  <si>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</si>
  <si>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{"h2oaspan2a": "0.0681933", "h2obspanconc1": "11.65", "co2bspanconc2": "301.4", "co2aspan2a": "0.292292", "flowmeterzero": "0.996167", "co2bspan1": "1.0021", "h2oaspanconc1": "11.65", "co2aspanconc1": "2473", "h2oaspan2b": "0.0685964", "chamberpressurezero": "2.68235", "co2bspanconc1": "2473", "flowbzero": "0.38674", "co2aspanconc2": "301.4", "oxygen": "21", "h2oazero": "1.04545", "h2obspan1": "1.00489", "h2oaspan1": "1.00591", "h2oaspanconc2": "0", "co2aspan1": "1.00226", "h2oaspan2": "0", "flowazero": "0.29744", "co2aspan2": "-0.0349502", "tazero": "-0.14134", "h2obspan2b": "0.0690967", "co2bzero": "0.928369", "ssa_ref": "34842.2", "co2aspan2b": "0.289966", "h2obzero": "1.0566", "h2obspanconc2": "0", "ssb_ref": "37125.5", "tbzero": "-0.243059", "co2bspan2a": "0.293064", "co2bspan2": "-0.0342144", "h2obspan2": "0", "co2bspan2b": "0.29074", "h2obspan2a": "0.0687607", "co2azero": "0.925242"}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</si>
  <si>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</si>
  <si>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</si>
  <si>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</si>
  <si>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</si>
  <si>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</si>
  <si>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</si>
  <si>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</si>
  <si>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</si>
  <si>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</si>
  <si>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</si>
  <si>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</si>
  <si>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</si>
  <si>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</si>
  <si>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11:06:30</t>
  </si>
  <si>
    <t>Stability Definition:	A (GasEx): Std&lt;0.2 Per=20	CO2_r (Meas): Std&lt;0.75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</si>
  <si>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</si>
  <si>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</si>
  <si>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</si>
  <si>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</si>
  <si>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</si>
  <si>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</si>
  <si>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</si>
  <si>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</si>
  <si>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</si>
  <si>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</si>
  <si>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</si>
  <si>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</si>
  <si>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</si>
  <si>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</si>
  <si>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</si>
  <si>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</si>
  <si>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</si>
  <si>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</si>
  <si>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</si>
  <si>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</si>
  <si>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</si>
  <si>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</si>
  <si>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</si>
  <si>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</si>
  <si>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</si>
  <si>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</si>
  <si>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</si>
  <si>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</si>
  <si>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</si>
  <si>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</si>
  <si>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</si>
  <si>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</si>
  <si>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</si>
  <si>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</si>
  <si>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</si>
  <si>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</si>
  <si>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</si>
  <si>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</si>
  <si>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</si>
  <si>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</si>
  <si>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</si>
  <si>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</si>
  <si>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</si>
  <si>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</si>
  <si>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</si>
  <si>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</si>
  <si>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</si>
  <si>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</si>
  <si>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</si>
  <si>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</si>
  <si>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</si>
  <si>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</si>
  <si>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</si>
  <si>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</si>
  <si>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</si>
  <si>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</si>
  <si>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</si>
  <si>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</si>
  <si>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2.71449 86.8301 376.377 616.878 847.253 1069.92 1255.1 1351.01</t>
  </si>
  <si>
    <t>Fs_true</t>
  </si>
  <si>
    <t>0.0205092 101.044 402.855 601.605 802.093 1001.11 1202.28 1401.11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</si>
  <si>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</si>
  <si>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</si>
  <si>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</si>
  <si>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</si>
  <si>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</si>
  <si>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</si>
  <si>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</si>
  <si>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</si>
  <si>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</si>
  <si>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</si>
  <si>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</si>
  <si>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</si>
  <si>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</si>
  <si>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</si>
  <si>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</si>
  <si>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</si>
  <si>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</si>
  <si>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</si>
  <si>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</si>
  <si>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</si>
  <si>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</si>
  <si>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</si>
  <si>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</si>
  <si>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</si>
  <si>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</si>
  <si>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</si>
  <si>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</si>
  <si>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</si>
  <si>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</si>
  <si>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</si>
  <si>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</si>
  <si>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</si>
  <si>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</si>
  <si>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</si>
  <si>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</si>
  <si>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</si>
  <si>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</si>
  <si>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</si>
  <si>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</si>
  <si>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</si>
  <si>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</si>
  <si>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</si>
  <si>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</si>
  <si>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</si>
  <si>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</si>
  <si>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</si>
  <si>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</si>
  <si>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</si>
  <si>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</si>
  <si>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</si>
  <si>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</si>
  <si>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</si>
  <si>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</si>
  <si>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</si>
  <si>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</si>
  <si>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</si>
  <si>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</si>
  <si>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</si>
  <si>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</si>
  <si>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</si>
  <si>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</si>
  <si>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</si>
  <si>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</si>
  <si>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</si>
  <si>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</si>
  <si>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</si>
  <si>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</si>
  <si>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</si>
  <si>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</si>
  <si>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</si>
  <si>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</si>
  <si>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</si>
  <si>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</si>
  <si>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</si>
  <si>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</si>
  <si>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</si>
  <si>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</si>
  <si>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</si>
  <si>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</si>
  <si>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</si>
  <si>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</si>
  <si>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</si>
  <si>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</si>
  <si>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</si>
  <si>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</si>
  <si>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</si>
  <si>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</si>
  <si>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</si>
  <si>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</si>
  <si>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</si>
  <si>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</si>
  <si>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</si>
  <si>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</si>
  <si>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</si>
  <si>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</si>
  <si>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</si>
  <si>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</si>
  <si>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</si>
  <si>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</si>
  <si>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</si>
  <si>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</si>
  <si>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</si>
  <si>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</si>
  <si>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</si>
  <si>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</si>
  <si>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</si>
  <si>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</si>
  <si>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</si>
  <si>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</si>
  <si>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</si>
  <si>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</si>
  <si>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</si>
  <si>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</si>
  <si>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</si>
  <si>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</si>
  <si>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</si>
  <si>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</si>
  <si>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</si>
  <si>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</si>
  <si>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</si>
  <si>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</si>
  <si>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</si>
  <si>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</si>
  <si>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</si>
  <si>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</si>
  <si>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</si>
  <si>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</si>
  <si>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</si>
  <si>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</si>
  <si>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</si>
  <si>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</si>
  <si>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</si>
  <si>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</si>
  <si>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</si>
  <si>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</si>
  <si>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</si>
  <si>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</si>
  <si>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</si>
  <si>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</si>
  <si>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</si>
  <si>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</si>
  <si>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</si>
  <si>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</si>
  <si>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</si>
  <si>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</si>
  <si>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</si>
  <si>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</si>
  <si>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</si>
  <si>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</si>
  <si>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</si>
  <si>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</si>
  <si>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</si>
  <si>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</si>
  <si>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</si>
  <si>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</si>
  <si>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</si>
  <si>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</si>
  <si>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</si>
  <si>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</si>
  <si>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</si>
  <si>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</si>
  <si>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</si>
  <si>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</si>
  <si>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</si>
  <si>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</si>
  <si>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</si>
  <si>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</si>
  <si>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</si>
  <si>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</si>
  <si>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</si>
  <si>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</si>
  <si>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</si>
  <si>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</si>
  <si>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</si>
  <si>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</si>
  <si>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</si>
  <si>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</si>
  <si>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</si>
  <si>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</si>
  <si>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</si>
  <si>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</si>
  <si>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</si>
  <si>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</si>
  <si>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</si>
  <si>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</si>
  <si>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</si>
  <si>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</si>
  <si>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</si>
  <si>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</si>
  <si>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</si>
  <si>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</si>
  <si>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</si>
  <si>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</si>
  <si>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</si>
  <si>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</si>
  <si>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</si>
  <si>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</si>
  <si>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</si>
  <si>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</si>
  <si>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</si>
  <si>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</si>
  <si>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</si>
  <si>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</si>
  <si>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</si>
  <si>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</si>
  <si>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</si>
  <si>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</si>
  <si>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</si>
  <si>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</si>
  <si>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</si>
  <si>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</si>
  <si>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</si>
  <si>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</si>
  <si>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</si>
  <si>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</si>
  <si>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</si>
  <si>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</si>
  <si>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</si>
  <si>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</si>
  <si>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</si>
  <si>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</si>
  <si>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</si>
  <si>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</si>
  <si>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</si>
  <si>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</si>
  <si>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</si>
  <si>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</si>
  <si>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</si>
  <si>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</si>
  <si>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</si>
  <si>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</si>
  <si>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</si>
  <si>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</si>
  <si>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</si>
  <si>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</si>
  <si>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</si>
  <si>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</si>
  <si>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</si>
  <si>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</si>
  <si>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</si>
  <si>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</si>
  <si>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</si>
  <si>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</si>
  <si>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</si>
  <si>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</si>
  <si>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</si>
  <si>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</si>
  <si>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</si>
  <si>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</si>
  <si>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</si>
  <si>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</si>
  <si>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</si>
  <si>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20230720 12:38:03</t>
  </si>
  <si>
    <t>12:38:03</t>
  </si>
  <si>
    <t>none</t>
  </si>
  <si>
    <t>20230720</t>
  </si>
  <si>
    <t>kse</t>
  </si>
  <si>
    <t>SARI4</t>
  </si>
  <si>
    <t>BNL13439</t>
  </si>
  <si>
    <t>12:37:34</t>
  </si>
  <si>
    <t>2/2</t>
  </si>
  <si>
    <t>00000000</t>
  </si>
  <si>
    <t>iiiiiiii</t>
  </si>
  <si>
    <t>off</t>
  </si>
  <si>
    <t>20230720 12:39:38</t>
  </si>
  <si>
    <t>12:39:38</t>
  </si>
  <si>
    <t>12:39:08</t>
  </si>
  <si>
    <t>20230720 12:41:14</t>
  </si>
  <si>
    <t>12:41:14</t>
  </si>
  <si>
    <t>12:40:44</t>
  </si>
  <si>
    <t>20230720 12:42:45</t>
  </si>
  <si>
    <t>12:42:45</t>
  </si>
  <si>
    <t>12:42:17</t>
  </si>
  <si>
    <t>20230720 12:44:22</t>
  </si>
  <si>
    <t>12:44:22</t>
  </si>
  <si>
    <t>12:43:52</t>
  </si>
  <si>
    <t>20230720 12:45:53</t>
  </si>
  <si>
    <t>12:45:53</t>
  </si>
  <si>
    <t>12:45:25</t>
  </si>
  <si>
    <t>20230720 12:47:08</t>
  </si>
  <si>
    <t>12:47:08</t>
  </si>
  <si>
    <t>12:46:57</t>
  </si>
  <si>
    <t>20230720 12:48:45</t>
  </si>
  <si>
    <t>12:48:45</t>
  </si>
  <si>
    <t>12:48:16</t>
  </si>
  <si>
    <t>20230720 12:50:16</t>
  </si>
  <si>
    <t>12:50:16</t>
  </si>
  <si>
    <t>12:49:46</t>
  </si>
  <si>
    <t>20230720 12:51:47</t>
  </si>
  <si>
    <t>12:51:47</t>
  </si>
  <si>
    <t>12:51:19</t>
  </si>
  <si>
    <t>20230720 12:53:18</t>
  </si>
  <si>
    <t>12:53:18</t>
  </si>
  <si>
    <t>12:52:48</t>
  </si>
  <si>
    <t>20230720 12:54:54</t>
  </si>
  <si>
    <t>12:54:54</t>
  </si>
  <si>
    <t>12:54:24</t>
  </si>
  <si>
    <t>20230720 12:56:36</t>
  </si>
  <si>
    <t>12:56:36</t>
  </si>
  <si>
    <t>12:56:06</t>
  </si>
  <si>
    <t>20230720 12:58:01</t>
  </si>
  <si>
    <t>12:58:01</t>
  </si>
  <si>
    <t>12:57:32</t>
  </si>
  <si>
    <t>20230720 12:59:44</t>
  </si>
  <si>
    <t>12:59:44</t>
  </si>
  <si>
    <t>12:59:15</t>
  </si>
  <si>
    <t>20230720 13:01:25</t>
  </si>
  <si>
    <t>13:01:25</t>
  </si>
  <si>
    <t>13:00:56</t>
  </si>
  <si>
    <t>20230720 13:03:07</t>
  </si>
  <si>
    <t>13:03:07</t>
  </si>
  <si>
    <t>13:02:35</t>
  </si>
  <si>
    <t>20230720 13:04:59</t>
  </si>
  <si>
    <t>13:04:59</t>
  </si>
  <si>
    <t>13:04:29</t>
  </si>
  <si>
    <t>Lindsey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</si>
</sst>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G18" sqref="G1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1689885483.0999999</v>
      </c>
      <c r="C19">
        <v>0</v>
      </c>
      <c r="D19" t="s">
        <v>342</v>
      </c>
      <c r="E19" t="s">
        <v>343</v>
      </c>
      <c r="F19" t="s">
        <v>344</v>
      </c>
      <c r="G19" t="s">
        <v>405</v>
      </c>
      <c r="H19" t="s">
        <v>345</v>
      </c>
      <c r="I19" t="s">
        <v>346</v>
      </c>
      <c r="J19" t="s">
        <v>347</v>
      </c>
      <c r="K19" t="s">
        <v>348</v>
      </c>
      <c r="L19">
        <v>1689885483.0999999</v>
      </c>
      <c r="M19">
        <f t="shared" ref="M19:M36" si="0">(N19)/1000</f>
        <v>2.1585427502863138E-3</v>
      </c>
      <c r="N19">
        <f t="shared" ref="N19:N36" si="1">1000*AZ19*AL19*(AV19-AW19)/(100*$B$7*(1000-AL19*AV19))</f>
        <v>2.1585427502863137</v>
      </c>
      <c r="O19">
        <f t="shared" ref="O19:O36" si="2">AZ19*AL19*(AU19-AT19*(1000-AL19*AW19)/(1000-AL19*AV19))/(100*$B$7)</f>
        <v>16.701185023520981</v>
      </c>
      <c r="P19">
        <f t="shared" ref="P19:P36" si="3">AT19 - IF(AL19&gt;1, O19*$B$7*100/(AN19*BH19), 0)</f>
        <v>382.41800000000001</v>
      </c>
      <c r="Q19">
        <f t="shared" ref="Q19:Q36" si="4">((W19-M19/2)*P19-O19)/(W19+M19/2)</f>
        <v>286.50141454216026</v>
      </c>
      <c r="R19">
        <f t="shared" ref="R19:R36" si="5">Q19*(BA19+BB19)/1000</f>
        <v>28.637911682934032</v>
      </c>
      <c r="S19">
        <f t="shared" ref="S19:S36" si="6">(AT19 - IF(AL19&gt;1, O19*$B$7*100/(AN19*BH19), 0))*(BA19+BB19)/1000</f>
        <v>38.225475875801202</v>
      </c>
      <c r="T19">
        <f t="shared" ref="T19:T36" si="7">2/((1/V19-1/U19)+SIGN(V19)*SQRT((1/V19-1/U19)*(1/V19-1/U19) + 4*$C$7/(($C$7+1)*($C$7+1))*(2*1/V19*1/U19-1/U19*1/U19)))</f>
        <v>0.30494066494871169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2.9364737403533985</v>
      </c>
      <c r="V19">
        <f t="shared" ref="V19:V36" si="9">M19*(1000-(1000*0.61365*EXP(17.502*Z19/(240.97+Z19))/(BA19+BB19)+AV19)/2)/(1000*0.61365*EXP(17.502*Z19/(240.97+Z19))/(BA19+BB19)-AV19)</f>
        <v>0.288376976195722</v>
      </c>
      <c r="W19">
        <f t="shared" ref="W19:W36" si="10">1/(($C$7+1)/(T19/1.6)+1/(U19/1.37)) + $C$7/(($C$7+1)/(T19/1.6) + $C$7/(U19/1.37))</f>
        <v>0.18164877864185652</v>
      </c>
      <c r="X19">
        <f t="shared" ref="X19:X36" si="11">(AO19*AR19)</f>
        <v>297.70367909067164</v>
      </c>
      <c r="Y19">
        <f t="shared" ref="Y19:Y36" si="12">(BC19+(X19+2*0.95*0.0000000567*(((BC19+$B$9)+273)^4-(BC19+273)^4)-44100*M19)/(1.84*29.3*U19+8*0.95*0.0000000567*(BC19+273)^3))</f>
        <v>17.260590951425055</v>
      </c>
      <c r="Z19">
        <f t="shared" ref="Z19:Z36" si="13">($C$9*BD19+$D$9*BE19+$E$9*Y19)</f>
        <v>15.9984</v>
      </c>
      <c r="AA19">
        <f t="shared" ref="AA19:AA36" si="14">0.61365*EXP(17.502*Z19/(240.97+Z19))</f>
        <v>1.8245130851385447</v>
      </c>
      <c r="AB19">
        <f t="shared" ref="AB19:AB36" si="15">(AC19/AD19*100)</f>
        <v>59.354296950258259</v>
      </c>
      <c r="AC19">
        <f t="shared" ref="AC19:AC36" si="16">AV19*(BA19+BB19)/1000</f>
        <v>1.0872157063891199</v>
      </c>
      <c r="AD19">
        <f t="shared" ref="AD19:AD36" si="17">0.61365*EXP(17.502*BC19/(240.97+BC19))</f>
        <v>1.831738833163602</v>
      </c>
      <c r="AE19">
        <f t="shared" ref="AE19:AE36" si="18">(AA19-AV19*(BA19+BB19)/1000)</f>
        <v>0.7372973787494248</v>
      </c>
      <c r="AF19">
        <f t="shared" ref="AF19:AF36" si="19">(-M19*44100)</f>
        <v>-95.191735287626443</v>
      </c>
      <c r="AG19">
        <f t="shared" ref="AG19:AG36" si="20">2*29.3*U19*0.92*(BC19-Z19)</f>
        <v>9.7994615647470393</v>
      </c>
      <c r="AH19">
        <f t="shared" ref="AH19:AH36" si="21">2*0.95*0.0000000567*(((BC19+$B$9)+273)^4-(Z19+273)^4)</f>
        <v>0.64404044851440645</v>
      </c>
      <c r="AI19">
        <f t="shared" ref="AI19:AI36" si="22">X19+AH19+AF19+AG19</f>
        <v>212.95544581630668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55082.973693012173</v>
      </c>
      <c r="AO19">
        <f t="shared" ref="AO19:AO36" si="26">$B$13*BI19+$C$13*BJ19+$F$13*BU19*(1-BX19)</f>
        <v>1800</v>
      </c>
      <c r="AP19">
        <f t="shared" ref="AP19:AP36" si="27">AO19*AQ19</f>
        <v>1517.4008699951667</v>
      </c>
      <c r="AQ19">
        <f t="shared" ref="AQ19:AQ36" si="28">($B$13*$D$11+$C$13*$D$11+$F$13*((CH19+BZ19)/MAX(CH19+BZ19+CI19, 0.1)*$I$11+CI19/MAX(CH19+BZ19+CI19, 0.1)*$J$11))/($B$13+$C$13+$F$13)</f>
        <v>0.84300048333064814</v>
      </c>
      <c r="AR19">
        <f t="shared" ref="AR19:AR36" si="29">($B$13*$K$11+$C$13*$K$11+$F$13*((CH19+BZ19)/MAX(CH19+BZ19+CI19, 0.1)*$P$11+CI19/MAX(CH19+BZ19+CI19, 0.1)*$Q$11))/($B$13+$C$13+$F$13)</f>
        <v>0.16539093282815093</v>
      </c>
      <c r="AS19">
        <v>1689885483.0999999</v>
      </c>
      <c r="AT19">
        <v>382.41800000000001</v>
      </c>
      <c r="AU19">
        <v>399.94099999999997</v>
      </c>
      <c r="AV19">
        <v>10.876799999999999</v>
      </c>
      <c r="AW19">
        <v>8.7421799999999994</v>
      </c>
      <c r="AX19">
        <v>387.20100000000002</v>
      </c>
      <c r="AY19">
        <v>11.083299999999999</v>
      </c>
      <c r="AZ19">
        <v>600.125</v>
      </c>
      <c r="BA19">
        <v>99.858000000000004</v>
      </c>
      <c r="BB19">
        <v>9.9313399999999996E-2</v>
      </c>
      <c r="BC19">
        <v>16.060300000000002</v>
      </c>
      <c r="BD19">
        <v>15.9984</v>
      </c>
      <c r="BE19">
        <v>999.9</v>
      </c>
      <c r="BF19">
        <v>0</v>
      </c>
      <c r="BG19">
        <v>0</v>
      </c>
      <c r="BH19">
        <v>10053.799999999999</v>
      </c>
      <c r="BI19">
        <v>0</v>
      </c>
      <c r="BJ19">
        <v>53.071399999999997</v>
      </c>
      <c r="BK19">
        <v>-17.5228</v>
      </c>
      <c r="BL19">
        <v>386.62299999999999</v>
      </c>
      <c r="BM19">
        <v>403.46800000000002</v>
      </c>
      <c r="BN19">
        <v>2.1346699999999998</v>
      </c>
      <c r="BO19">
        <v>399.94099999999997</v>
      </c>
      <c r="BP19">
        <v>8.7421799999999994</v>
      </c>
      <c r="BQ19">
        <v>1.0861400000000001</v>
      </c>
      <c r="BR19">
        <v>0.872977</v>
      </c>
      <c r="BS19">
        <v>8.1261700000000001</v>
      </c>
      <c r="BT19">
        <v>4.9527999999999999</v>
      </c>
      <c r="BU19">
        <v>1800</v>
      </c>
      <c r="BV19">
        <v>0.89998699999999998</v>
      </c>
      <c r="BW19">
        <v>0.10001400000000001</v>
      </c>
      <c r="BX19">
        <v>0</v>
      </c>
      <c r="BY19">
        <v>2.5278999999999998</v>
      </c>
      <c r="BZ19">
        <v>0</v>
      </c>
      <c r="CA19">
        <v>14757.7</v>
      </c>
      <c r="CB19">
        <v>17199.599999999999</v>
      </c>
      <c r="CC19">
        <v>39.061999999999998</v>
      </c>
      <c r="CD19">
        <v>40.5</v>
      </c>
      <c r="CE19">
        <v>40.311999999999998</v>
      </c>
      <c r="CF19">
        <v>38.936999999999998</v>
      </c>
      <c r="CG19">
        <v>37.875</v>
      </c>
      <c r="CH19">
        <v>1619.98</v>
      </c>
      <c r="CI19">
        <v>180.03</v>
      </c>
      <c r="CJ19">
        <v>0</v>
      </c>
      <c r="CK19">
        <v>1689885488.2</v>
      </c>
      <c r="CL19">
        <v>0</v>
      </c>
      <c r="CM19">
        <v>1689885454.0999999</v>
      </c>
      <c r="CN19" t="s">
        <v>349</v>
      </c>
      <c r="CO19">
        <v>1689885452.0999999</v>
      </c>
      <c r="CP19">
        <v>1689885454.0999999</v>
      </c>
      <c r="CQ19">
        <v>6</v>
      </c>
      <c r="CR19">
        <v>1.4E-2</v>
      </c>
      <c r="CS19">
        <v>0</v>
      </c>
      <c r="CT19">
        <v>-4.7839999999999998</v>
      </c>
      <c r="CU19">
        <v>-0.20599999999999999</v>
      </c>
      <c r="CV19">
        <v>400</v>
      </c>
      <c r="CW19">
        <v>9</v>
      </c>
      <c r="CX19">
        <v>0.13</v>
      </c>
      <c r="CY19">
        <v>0.03</v>
      </c>
      <c r="CZ19">
        <v>16.717685853129801</v>
      </c>
      <c r="DA19">
        <v>0.15855294780673501</v>
      </c>
      <c r="DB19">
        <v>3.01558970246316E-2</v>
      </c>
      <c r="DC19">
        <v>1</v>
      </c>
      <c r="DD19">
        <v>399.99228571428603</v>
      </c>
      <c r="DE19">
        <v>-9.28051948040889E-2</v>
      </c>
      <c r="DF19">
        <v>2.5568103002691699E-2</v>
      </c>
      <c r="DG19">
        <v>1</v>
      </c>
      <c r="DH19">
        <v>1800</v>
      </c>
      <c r="DI19">
        <v>-2.7992140795085101E-2</v>
      </c>
      <c r="DJ19">
        <v>1.5811388300827501E-2</v>
      </c>
      <c r="DK19">
        <v>-1</v>
      </c>
      <c r="DL19">
        <v>2</v>
      </c>
      <c r="DM19">
        <v>2</v>
      </c>
      <c r="DN19" t="s">
        <v>350</v>
      </c>
      <c r="DO19">
        <v>3.1630400000000001</v>
      </c>
      <c r="DP19">
        <v>2.8315899999999998</v>
      </c>
      <c r="DQ19">
        <v>9.3187599999999995E-2</v>
      </c>
      <c r="DR19">
        <v>9.5830200000000004E-2</v>
      </c>
      <c r="DS19">
        <v>6.8873900000000002E-2</v>
      </c>
      <c r="DT19">
        <v>5.7803800000000002E-2</v>
      </c>
      <c r="DU19">
        <v>29149.8</v>
      </c>
      <c r="DV19">
        <v>30309.9</v>
      </c>
      <c r="DW19">
        <v>29831.9</v>
      </c>
      <c r="DX19">
        <v>31217.599999999999</v>
      </c>
      <c r="DY19">
        <v>36363.9</v>
      </c>
      <c r="DZ19">
        <v>38499.5</v>
      </c>
      <c r="EA19">
        <v>40900.6</v>
      </c>
      <c r="EB19">
        <v>43232.6</v>
      </c>
      <c r="EC19">
        <v>2.3561299999999998</v>
      </c>
      <c r="ED19">
        <v>2.0678200000000002</v>
      </c>
      <c r="EE19">
        <v>0.147671</v>
      </c>
      <c r="EF19">
        <v>0</v>
      </c>
      <c r="EG19">
        <v>13.5341</v>
      </c>
      <c r="EH19">
        <v>999.9</v>
      </c>
      <c r="EI19">
        <v>49.365000000000002</v>
      </c>
      <c r="EJ19">
        <v>18.247</v>
      </c>
      <c r="EK19">
        <v>10.3988</v>
      </c>
      <c r="EL19">
        <v>61.069200000000002</v>
      </c>
      <c r="EM19">
        <v>25.945499999999999</v>
      </c>
      <c r="EN19">
        <v>1</v>
      </c>
      <c r="EO19">
        <v>-0.74240099999999998</v>
      </c>
      <c r="EP19">
        <v>1.45699</v>
      </c>
      <c r="EQ19">
        <v>20.2759</v>
      </c>
      <c r="ER19">
        <v>5.2443900000000001</v>
      </c>
      <c r="ES19">
        <v>11.826499999999999</v>
      </c>
      <c r="ET19">
        <v>4.9829999999999997</v>
      </c>
      <c r="EU19">
        <v>3.2989999999999999</v>
      </c>
      <c r="EV19">
        <v>4957.6000000000004</v>
      </c>
      <c r="EW19">
        <v>191.9</v>
      </c>
      <c r="EX19">
        <v>9999</v>
      </c>
      <c r="EY19">
        <v>73.400000000000006</v>
      </c>
      <c r="EZ19">
        <v>1.8731100000000001</v>
      </c>
      <c r="FA19">
        <v>1.8787799999999999</v>
      </c>
      <c r="FB19">
        <v>1.87903</v>
      </c>
      <c r="FC19">
        <v>1.87964</v>
      </c>
      <c r="FD19">
        <v>1.8773200000000001</v>
      </c>
      <c r="FE19">
        <v>1.87669</v>
      </c>
      <c r="FF19">
        <v>1.8772</v>
      </c>
      <c r="FG19">
        <v>1.87476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-4.7830000000000004</v>
      </c>
      <c r="FV19">
        <v>-0.20649999999999999</v>
      </c>
      <c r="FW19">
        <v>-4.78555413549112</v>
      </c>
      <c r="FX19">
        <v>1.4527828764109799E-4</v>
      </c>
      <c r="FY19">
        <v>-4.3579519040863002E-7</v>
      </c>
      <c r="FZ19">
        <v>2.0799061152897499E-10</v>
      </c>
      <c r="GA19">
        <v>-0.20647818181818201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0.5</v>
      </c>
      <c r="GJ19">
        <v>0.5</v>
      </c>
      <c r="GK19">
        <v>1.02783</v>
      </c>
      <c r="GL19">
        <v>2.49634</v>
      </c>
      <c r="GM19">
        <v>1.54541</v>
      </c>
      <c r="GN19">
        <v>2.3095699999999999</v>
      </c>
      <c r="GO19">
        <v>1.5979000000000001</v>
      </c>
      <c r="GP19">
        <v>2.33521</v>
      </c>
      <c r="GQ19">
        <v>21.9619</v>
      </c>
      <c r="GR19">
        <v>14.9376</v>
      </c>
      <c r="GS19">
        <v>18</v>
      </c>
      <c r="GT19">
        <v>621.57399999999996</v>
      </c>
      <c r="GU19">
        <v>417.596</v>
      </c>
      <c r="GV19">
        <v>13.416399999999999</v>
      </c>
      <c r="GW19">
        <v>16.768599999999999</v>
      </c>
      <c r="GX19">
        <v>30.0001</v>
      </c>
      <c r="GY19">
        <v>16.861999999999998</v>
      </c>
      <c r="GZ19">
        <v>16.823699999999999</v>
      </c>
      <c r="HA19">
        <v>20.629899999999999</v>
      </c>
      <c r="HB19">
        <v>20</v>
      </c>
      <c r="HC19">
        <v>-30</v>
      </c>
      <c r="HD19">
        <v>13.4114</v>
      </c>
      <c r="HE19">
        <v>400</v>
      </c>
      <c r="HF19">
        <v>0</v>
      </c>
      <c r="HG19">
        <v>101.504</v>
      </c>
      <c r="HH19">
        <v>100.268</v>
      </c>
    </row>
    <row r="20" spans="1:216" x14ac:dyDescent="0.2">
      <c r="A20">
        <v>2</v>
      </c>
      <c r="B20">
        <v>1689885578.0999999</v>
      </c>
      <c r="C20">
        <v>95</v>
      </c>
      <c r="D20" t="s">
        <v>354</v>
      </c>
      <c r="E20" t="s">
        <v>355</v>
      </c>
      <c r="F20" t="s">
        <v>344</v>
      </c>
      <c r="G20" t="s">
        <v>405</v>
      </c>
      <c r="H20" t="s">
        <v>345</v>
      </c>
      <c r="I20" t="s">
        <v>346</v>
      </c>
      <c r="J20" t="s">
        <v>347</v>
      </c>
      <c r="K20" t="s">
        <v>348</v>
      </c>
      <c r="L20">
        <v>1689885578.0999999</v>
      </c>
      <c r="M20">
        <f t="shared" si="0"/>
        <v>2.1491443696466635E-3</v>
      </c>
      <c r="N20">
        <f t="shared" si="1"/>
        <v>2.1491443696466637</v>
      </c>
      <c r="O20">
        <f t="shared" si="2"/>
        <v>12.906127661518759</v>
      </c>
      <c r="P20">
        <f t="shared" si="3"/>
        <v>286.50400000000002</v>
      </c>
      <c r="Q20">
        <f t="shared" si="4"/>
        <v>212.11087527727904</v>
      </c>
      <c r="R20">
        <f t="shared" si="5"/>
        <v>21.202603941160312</v>
      </c>
      <c r="S20">
        <f t="shared" si="6"/>
        <v>28.638940986016003</v>
      </c>
      <c r="T20">
        <f t="shared" si="7"/>
        <v>0.30329606451620017</v>
      </c>
      <c r="U20">
        <f t="shared" si="8"/>
        <v>2.9270926217111803</v>
      </c>
      <c r="V20">
        <f t="shared" si="9"/>
        <v>0.28685592680667443</v>
      </c>
      <c r="W20">
        <f t="shared" si="10"/>
        <v>0.18068773677045813</v>
      </c>
      <c r="X20">
        <f t="shared" si="11"/>
        <v>297.69836999999995</v>
      </c>
      <c r="Y20">
        <f t="shared" si="12"/>
        <v>17.24994510135096</v>
      </c>
      <c r="Z20">
        <f t="shared" si="13"/>
        <v>16.002099999999999</v>
      </c>
      <c r="AA20">
        <f t="shared" si="14"/>
        <v>1.8249442913272074</v>
      </c>
      <c r="AB20">
        <f t="shared" si="15"/>
        <v>59.402823081825353</v>
      </c>
      <c r="AC20">
        <f t="shared" si="16"/>
        <v>1.0869450914951999</v>
      </c>
      <c r="AD20">
        <f t="shared" si="17"/>
        <v>1.8297869277996608</v>
      </c>
      <c r="AE20">
        <f t="shared" si="18"/>
        <v>0.73799919983200746</v>
      </c>
      <c r="AF20">
        <f t="shared" si="19"/>
        <v>-94.777266701417858</v>
      </c>
      <c r="AG20">
        <f t="shared" si="20"/>
        <v>6.5489248230007018</v>
      </c>
      <c r="AH20">
        <f t="shared" si="21"/>
        <v>0.43175888923573541</v>
      </c>
      <c r="AI20">
        <f t="shared" si="22"/>
        <v>209.90178701081851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54804.683480251122</v>
      </c>
      <c r="AO20">
        <f t="shared" si="26"/>
        <v>1799.97</v>
      </c>
      <c r="AP20">
        <f t="shared" si="27"/>
        <v>1517.3753999999999</v>
      </c>
      <c r="AQ20">
        <f t="shared" si="28"/>
        <v>0.84300038333972227</v>
      </c>
      <c r="AR20">
        <f t="shared" si="29"/>
        <v>0.16539073984566408</v>
      </c>
      <c r="AS20">
        <v>1689885578.0999999</v>
      </c>
      <c r="AT20">
        <v>286.50400000000002</v>
      </c>
      <c r="AU20">
        <v>300.02100000000002</v>
      </c>
      <c r="AV20">
        <v>10.873799999999999</v>
      </c>
      <c r="AW20">
        <v>8.7487899999999996</v>
      </c>
      <c r="AX20">
        <v>290.815</v>
      </c>
      <c r="AY20">
        <v>11.0824</v>
      </c>
      <c r="AZ20">
        <v>600.21600000000001</v>
      </c>
      <c r="BA20">
        <v>99.86</v>
      </c>
      <c r="BB20">
        <v>0.100004</v>
      </c>
      <c r="BC20">
        <v>16.043600000000001</v>
      </c>
      <c r="BD20">
        <v>16.002099999999999</v>
      </c>
      <c r="BE20">
        <v>999.9</v>
      </c>
      <c r="BF20">
        <v>0</v>
      </c>
      <c r="BG20">
        <v>0</v>
      </c>
      <c r="BH20">
        <v>10000</v>
      </c>
      <c r="BI20">
        <v>0</v>
      </c>
      <c r="BJ20">
        <v>55.728999999999999</v>
      </c>
      <c r="BK20">
        <v>-13.5175</v>
      </c>
      <c r="BL20">
        <v>289.65300000000002</v>
      </c>
      <c r="BM20">
        <v>302.66899999999998</v>
      </c>
      <c r="BN20">
        <v>2.1250200000000001</v>
      </c>
      <c r="BO20">
        <v>300.02100000000002</v>
      </c>
      <c r="BP20">
        <v>8.7487899999999996</v>
      </c>
      <c r="BQ20">
        <v>1.08586</v>
      </c>
      <c r="BR20">
        <v>0.87365499999999996</v>
      </c>
      <c r="BS20">
        <v>8.1223600000000005</v>
      </c>
      <c r="BT20">
        <v>4.9639300000000004</v>
      </c>
      <c r="BU20">
        <v>1799.97</v>
      </c>
      <c r="BV20">
        <v>0.89998699999999998</v>
      </c>
      <c r="BW20">
        <v>0.100013</v>
      </c>
      <c r="BX20">
        <v>0</v>
      </c>
      <c r="BY20">
        <v>2.3108</v>
      </c>
      <c r="BZ20">
        <v>0</v>
      </c>
      <c r="CA20">
        <v>14695.2</v>
      </c>
      <c r="CB20">
        <v>17199.3</v>
      </c>
      <c r="CC20">
        <v>39.061999999999998</v>
      </c>
      <c r="CD20">
        <v>40.436999999999998</v>
      </c>
      <c r="CE20">
        <v>40.375</v>
      </c>
      <c r="CF20">
        <v>38.936999999999998</v>
      </c>
      <c r="CG20">
        <v>37.875</v>
      </c>
      <c r="CH20">
        <v>1619.95</v>
      </c>
      <c r="CI20">
        <v>180.02</v>
      </c>
      <c r="CJ20">
        <v>0</v>
      </c>
      <c r="CK20">
        <v>1689885583.5999999</v>
      </c>
      <c r="CL20">
        <v>0</v>
      </c>
      <c r="CM20">
        <v>1689885548.0999999</v>
      </c>
      <c r="CN20" t="s">
        <v>356</v>
      </c>
      <c r="CO20">
        <v>1689885548.0999999</v>
      </c>
      <c r="CP20">
        <v>1689885548.0999999</v>
      </c>
      <c r="CQ20">
        <v>7</v>
      </c>
      <c r="CR20">
        <v>0.46400000000000002</v>
      </c>
      <c r="CS20">
        <v>-2E-3</v>
      </c>
      <c r="CT20">
        <v>-4.3120000000000003</v>
      </c>
      <c r="CU20">
        <v>-0.20899999999999999</v>
      </c>
      <c r="CV20">
        <v>300</v>
      </c>
      <c r="CW20">
        <v>9</v>
      </c>
      <c r="CX20">
        <v>0.08</v>
      </c>
      <c r="CY20">
        <v>0.03</v>
      </c>
      <c r="CZ20">
        <v>12.9591245798761</v>
      </c>
      <c r="DA20">
        <v>-0.47556006565159598</v>
      </c>
      <c r="DB20">
        <v>5.4825728298981399E-2</v>
      </c>
      <c r="DC20">
        <v>1</v>
      </c>
      <c r="DD20">
        <v>299.96555000000001</v>
      </c>
      <c r="DE20">
        <v>-9.5187969924955297E-3</v>
      </c>
      <c r="DF20">
        <v>2.3900784505948701E-2</v>
      </c>
      <c r="DG20">
        <v>1</v>
      </c>
      <c r="DH20">
        <v>1799.9819047619001</v>
      </c>
      <c r="DI20">
        <v>0.108844661389845</v>
      </c>
      <c r="DJ20">
        <v>6.8356143529858401E-2</v>
      </c>
      <c r="DK20">
        <v>-1</v>
      </c>
      <c r="DL20">
        <v>2</v>
      </c>
      <c r="DM20">
        <v>2</v>
      </c>
      <c r="DN20" t="s">
        <v>350</v>
      </c>
      <c r="DO20">
        <v>3.1632400000000001</v>
      </c>
      <c r="DP20">
        <v>2.83182</v>
      </c>
      <c r="DQ20">
        <v>7.4397699999999997E-2</v>
      </c>
      <c r="DR20">
        <v>7.65657E-2</v>
      </c>
      <c r="DS20">
        <v>6.8867999999999999E-2</v>
      </c>
      <c r="DT20">
        <v>5.7837100000000002E-2</v>
      </c>
      <c r="DU20">
        <v>29754.5</v>
      </c>
      <c r="DV20">
        <v>30954.400000000001</v>
      </c>
      <c r="DW20">
        <v>29832.2</v>
      </c>
      <c r="DX20">
        <v>31216.1</v>
      </c>
      <c r="DY20">
        <v>36363.5</v>
      </c>
      <c r="DZ20">
        <v>38494</v>
      </c>
      <c r="EA20">
        <v>40902</v>
      </c>
      <c r="EB20">
        <v>43230.400000000001</v>
      </c>
      <c r="EC20">
        <v>2.3559299999999999</v>
      </c>
      <c r="ED20">
        <v>2.0672000000000001</v>
      </c>
      <c r="EE20">
        <v>0.14627699999999999</v>
      </c>
      <c r="EF20">
        <v>0</v>
      </c>
      <c r="EG20">
        <v>13.561</v>
      </c>
      <c r="EH20">
        <v>999.9</v>
      </c>
      <c r="EI20">
        <v>49.365000000000002</v>
      </c>
      <c r="EJ20">
        <v>18.286999999999999</v>
      </c>
      <c r="EK20">
        <v>10.425599999999999</v>
      </c>
      <c r="EL20">
        <v>61.589199999999998</v>
      </c>
      <c r="EM20">
        <v>25.448699999999999</v>
      </c>
      <c r="EN20">
        <v>1</v>
      </c>
      <c r="EO20">
        <v>-0.74250499999999997</v>
      </c>
      <c r="EP20">
        <v>1.4427700000000001</v>
      </c>
      <c r="EQ20">
        <v>20.276299999999999</v>
      </c>
      <c r="ER20">
        <v>5.2438000000000002</v>
      </c>
      <c r="ES20">
        <v>11.8261</v>
      </c>
      <c r="ET20">
        <v>4.9817</v>
      </c>
      <c r="EU20">
        <v>3.2989999999999999</v>
      </c>
      <c r="EV20">
        <v>4959.7</v>
      </c>
      <c r="EW20">
        <v>191.9</v>
      </c>
      <c r="EX20">
        <v>9999</v>
      </c>
      <c r="EY20">
        <v>73.400000000000006</v>
      </c>
      <c r="EZ20">
        <v>1.87313</v>
      </c>
      <c r="FA20">
        <v>1.87879</v>
      </c>
      <c r="FB20">
        <v>1.8790500000000001</v>
      </c>
      <c r="FC20">
        <v>1.87967</v>
      </c>
      <c r="FD20">
        <v>1.8773299999999999</v>
      </c>
      <c r="FE20">
        <v>1.8767</v>
      </c>
      <c r="FF20">
        <v>1.8772</v>
      </c>
      <c r="FG20">
        <v>1.87476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-4.3109999999999999</v>
      </c>
      <c r="FV20">
        <v>-0.20860000000000001</v>
      </c>
      <c r="FW20">
        <v>-4.3213563052836497</v>
      </c>
      <c r="FX20">
        <v>1.4527828764109799E-4</v>
      </c>
      <c r="FY20">
        <v>-4.3579519040863002E-7</v>
      </c>
      <c r="FZ20">
        <v>2.0799061152897499E-10</v>
      </c>
      <c r="GA20">
        <v>-0.20853818181818301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0.5</v>
      </c>
      <c r="GK20">
        <v>0.82153299999999996</v>
      </c>
      <c r="GL20">
        <v>2.49634</v>
      </c>
      <c r="GM20">
        <v>1.54541</v>
      </c>
      <c r="GN20">
        <v>2.3095699999999999</v>
      </c>
      <c r="GO20">
        <v>1.5979000000000001</v>
      </c>
      <c r="GP20">
        <v>2.2631800000000002</v>
      </c>
      <c r="GQ20">
        <v>21.981999999999999</v>
      </c>
      <c r="GR20">
        <v>14.911300000000001</v>
      </c>
      <c r="GS20">
        <v>18</v>
      </c>
      <c r="GT20">
        <v>621.62</v>
      </c>
      <c r="GU20">
        <v>417.37400000000002</v>
      </c>
      <c r="GV20">
        <v>13.3622</v>
      </c>
      <c r="GW20">
        <v>16.773099999999999</v>
      </c>
      <c r="GX20">
        <v>30.0001</v>
      </c>
      <c r="GY20">
        <v>16.875599999999999</v>
      </c>
      <c r="GZ20">
        <v>16.837700000000002</v>
      </c>
      <c r="HA20">
        <v>16.481100000000001</v>
      </c>
      <c r="HB20">
        <v>20</v>
      </c>
      <c r="HC20">
        <v>-30</v>
      </c>
      <c r="HD20">
        <v>13.360900000000001</v>
      </c>
      <c r="HE20">
        <v>300</v>
      </c>
      <c r="HF20">
        <v>0</v>
      </c>
      <c r="HG20">
        <v>101.50700000000001</v>
      </c>
      <c r="HH20">
        <v>100.26300000000001</v>
      </c>
    </row>
    <row r="21" spans="1:216" x14ac:dyDescent="0.2">
      <c r="A21">
        <v>3</v>
      </c>
      <c r="B21">
        <v>1689885674.0999999</v>
      </c>
      <c r="C21">
        <v>191</v>
      </c>
      <c r="D21" t="s">
        <v>357</v>
      </c>
      <c r="E21" t="s">
        <v>358</v>
      </c>
      <c r="F21" t="s">
        <v>344</v>
      </c>
      <c r="G21" t="s">
        <v>405</v>
      </c>
      <c r="H21" t="s">
        <v>345</v>
      </c>
      <c r="I21" t="s">
        <v>346</v>
      </c>
      <c r="J21" t="s">
        <v>347</v>
      </c>
      <c r="K21" t="s">
        <v>348</v>
      </c>
      <c r="L21">
        <v>1689885674.0999999</v>
      </c>
      <c r="M21">
        <f t="shared" si="0"/>
        <v>2.1412913179168097E-3</v>
      </c>
      <c r="N21">
        <f t="shared" si="1"/>
        <v>2.1412913179168096</v>
      </c>
      <c r="O21">
        <f t="shared" si="2"/>
        <v>10.862523118631886</v>
      </c>
      <c r="P21">
        <f t="shared" si="3"/>
        <v>238.61</v>
      </c>
      <c r="Q21">
        <f t="shared" si="4"/>
        <v>175.88639314597512</v>
      </c>
      <c r="R21">
        <f t="shared" si="5"/>
        <v>17.582184635741843</v>
      </c>
      <c r="S21">
        <f t="shared" si="6"/>
        <v>23.852243490220005</v>
      </c>
      <c r="T21">
        <f t="shared" si="7"/>
        <v>0.30255608404459533</v>
      </c>
      <c r="U21">
        <f t="shared" si="8"/>
        <v>2.9230916179403099</v>
      </c>
      <c r="V21">
        <f t="shared" si="9"/>
        <v>0.28617265224625638</v>
      </c>
      <c r="W21">
        <f t="shared" si="10"/>
        <v>0.18025592675052024</v>
      </c>
      <c r="X21">
        <f t="shared" si="11"/>
        <v>297.69358199999999</v>
      </c>
      <c r="Y21">
        <f t="shared" si="12"/>
        <v>17.250329482584281</v>
      </c>
      <c r="Z21">
        <f t="shared" si="13"/>
        <v>16.003</v>
      </c>
      <c r="AA21">
        <f t="shared" si="14"/>
        <v>1.8250491928497738</v>
      </c>
      <c r="AB21">
        <f t="shared" si="15"/>
        <v>59.471017175807383</v>
      </c>
      <c r="AC21">
        <f t="shared" si="16"/>
        <v>1.0879705899774001</v>
      </c>
      <c r="AD21">
        <f t="shared" si="17"/>
        <v>1.829413118597176</v>
      </c>
      <c r="AE21">
        <f t="shared" si="18"/>
        <v>0.7370786028723737</v>
      </c>
      <c r="AF21">
        <f t="shared" si="19"/>
        <v>-94.430947120131307</v>
      </c>
      <c r="AG21">
        <f t="shared" si="20"/>
        <v>5.8938553524595463</v>
      </c>
      <c r="AH21">
        <f t="shared" si="21"/>
        <v>0.3890985467499426</v>
      </c>
      <c r="AI21">
        <f t="shared" si="22"/>
        <v>209.5455887790782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54685.470681311279</v>
      </c>
      <c r="AO21">
        <f t="shared" si="26"/>
        <v>1799.94</v>
      </c>
      <c r="AP21">
        <f t="shared" si="27"/>
        <v>1517.3502000000001</v>
      </c>
      <c r="AQ21">
        <f t="shared" si="28"/>
        <v>0.8430004333477783</v>
      </c>
      <c r="AR21">
        <f t="shared" si="29"/>
        <v>0.16539083636121205</v>
      </c>
      <c r="AS21">
        <v>1689885674.0999999</v>
      </c>
      <c r="AT21">
        <v>238.61</v>
      </c>
      <c r="AU21">
        <v>249.97800000000001</v>
      </c>
      <c r="AV21">
        <v>10.883699999999999</v>
      </c>
      <c r="AW21">
        <v>8.7667300000000008</v>
      </c>
      <c r="AX21">
        <v>242.792</v>
      </c>
      <c r="AY21">
        <v>11.090199999999999</v>
      </c>
      <c r="AZ21">
        <v>600.28800000000001</v>
      </c>
      <c r="BA21">
        <v>99.863200000000006</v>
      </c>
      <c r="BB21">
        <v>0.100102</v>
      </c>
      <c r="BC21">
        <v>16.040400000000002</v>
      </c>
      <c r="BD21">
        <v>16.003</v>
      </c>
      <c r="BE21">
        <v>999.9</v>
      </c>
      <c r="BF21">
        <v>0</v>
      </c>
      <c r="BG21">
        <v>0</v>
      </c>
      <c r="BH21">
        <v>9976.8799999999992</v>
      </c>
      <c r="BI21">
        <v>0</v>
      </c>
      <c r="BJ21">
        <v>53.695799999999998</v>
      </c>
      <c r="BK21">
        <v>-11.3674</v>
      </c>
      <c r="BL21">
        <v>241.23599999999999</v>
      </c>
      <c r="BM21">
        <v>252.18899999999999</v>
      </c>
      <c r="BN21">
        <v>2.1169799999999999</v>
      </c>
      <c r="BO21">
        <v>249.97800000000001</v>
      </c>
      <c r="BP21">
        <v>8.7667300000000008</v>
      </c>
      <c r="BQ21">
        <v>1.0868800000000001</v>
      </c>
      <c r="BR21">
        <v>0.87547299999999995</v>
      </c>
      <c r="BS21">
        <v>8.1362100000000002</v>
      </c>
      <c r="BT21">
        <v>4.99376</v>
      </c>
      <c r="BU21">
        <v>1799.94</v>
      </c>
      <c r="BV21">
        <v>0.89998699999999998</v>
      </c>
      <c r="BW21">
        <v>0.10001400000000001</v>
      </c>
      <c r="BX21">
        <v>0</v>
      </c>
      <c r="BY21">
        <v>2.7006999999999999</v>
      </c>
      <c r="BZ21">
        <v>0</v>
      </c>
      <c r="CA21">
        <v>14591.8</v>
      </c>
      <c r="CB21">
        <v>17199</v>
      </c>
      <c r="CC21">
        <v>39.061999999999998</v>
      </c>
      <c r="CD21">
        <v>40.436999999999998</v>
      </c>
      <c r="CE21">
        <v>40.311999999999998</v>
      </c>
      <c r="CF21">
        <v>38.936999999999998</v>
      </c>
      <c r="CG21">
        <v>37.875</v>
      </c>
      <c r="CH21">
        <v>1619.92</v>
      </c>
      <c r="CI21">
        <v>180.02</v>
      </c>
      <c r="CJ21">
        <v>0</v>
      </c>
      <c r="CK21">
        <v>1689885679.5999999</v>
      </c>
      <c r="CL21">
        <v>0</v>
      </c>
      <c r="CM21">
        <v>1689885644.0999999</v>
      </c>
      <c r="CN21" t="s">
        <v>359</v>
      </c>
      <c r="CO21">
        <v>1689885641.0999999</v>
      </c>
      <c r="CP21">
        <v>1689885644.0999999</v>
      </c>
      <c r="CQ21">
        <v>8</v>
      </c>
      <c r="CR21">
        <v>0.127</v>
      </c>
      <c r="CS21">
        <v>2E-3</v>
      </c>
      <c r="CT21">
        <v>-4.1820000000000004</v>
      </c>
      <c r="CU21">
        <v>-0.20599999999999999</v>
      </c>
      <c r="CV21">
        <v>250</v>
      </c>
      <c r="CW21">
        <v>9</v>
      </c>
      <c r="CX21">
        <v>0.19</v>
      </c>
      <c r="CY21">
        <v>0.03</v>
      </c>
      <c r="CZ21">
        <v>10.876390883538299</v>
      </c>
      <c r="DA21">
        <v>-0.15116147222346299</v>
      </c>
      <c r="DB21">
        <v>3.8954422408232103E-2</v>
      </c>
      <c r="DC21">
        <v>1</v>
      </c>
      <c r="DD21">
        <v>249.99430000000001</v>
      </c>
      <c r="DE21">
        <v>-3.6270676691347398E-2</v>
      </c>
      <c r="DF21">
        <v>2.7551950929108102E-2</v>
      </c>
      <c r="DG21">
        <v>1</v>
      </c>
      <c r="DH21">
        <v>1800.0009523809499</v>
      </c>
      <c r="DI21">
        <v>8.2571020115887794E-2</v>
      </c>
      <c r="DJ21">
        <v>0.122665039918206</v>
      </c>
      <c r="DK21">
        <v>-1</v>
      </c>
      <c r="DL21">
        <v>2</v>
      </c>
      <c r="DM21">
        <v>2</v>
      </c>
      <c r="DN21" t="s">
        <v>350</v>
      </c>
      <c r="DO21">
        <v>3.1633900000000001</v>
      </c>
      <c r="DP21">
        <v>2.8317199999999998</v>
      </c>
      <c r="DQ21">
        <v>6.4096200000000006E-2</v>
      </c>
      <c r="DR21">
        <v>6.5923399999999993E-2</v>
      </c>
      <c r="DS21">
        <v>6.8905900000000006E-2</v>
      </c>
      <c r="DT21">
        <v>5.7930099999999998E-2</v>
      </c>
      <c r="DU21">
        <v>30086.6</v>
      </c>
      <c r="DV21">
        <v>31312.2</v>
      </c>
      <c r="DW21">
        <v>29832.9</v>
      </c>
      <c r="DX21">
        <v>31216.9</v>
      </c>
      <c r="DY21">
        <v>36361.599999999999</v>
      </c>
      <c r="DZ21">
        <v>38489.800000000003</v>
      </c>
      <c r="EA21">
        <v>40902.800000000003</v>
      </c>
      <c r="EB21">
        <v>43231.3</v>
      </c>
      <c r="EC21">
        <v>2.35615</v>
      </c>
      <c r="ED21">
        <v>2.0668500000000001</v>
      </c>
      <c r="EE21">
        <v>0.145368</v>
      </c>
      <c r="EF21">
        <v>0</v>
      </c>
      <c r="EG21">
        <v>13.5771</v>
      </c>
      <c r="EH21">
        <v>999.9</v>
      </c>
      <c r="EI21">
        <v>49.377000000000002</v>
      </c>
      <c r="EJ21">
        <v>18.306999999999999</v>
      </c>
      <c r="EK21">
        <v>10.4405</v>
      </c>
      <c r="EL21">
        <v>61.499200000000002</v>
      </c>
      <c r="EM21">
        <v>25.176300000000001</v>
      </c>
      <c r="EN21">
        <v>1</v>
      </c>
      <c r="EO21">
        <v>-0.74233000000000005</v>
      </c>
      <c r="EP21">
        <v>1.44052</v>
      </c>
      <c r="EQ21">
        <v>20.276</v>
      </c>
      <c r="ER21">
        <v>5.2454400000000003</v>
      </c>
      <c r="ES21">
        <v>11.8264</v>
      </c>
      <c r="ET21">
        <v>4.9829499999999998</v>
      </c>
      <c r="EU21">
        <v>3.2989999999999999</v>
      </c>
      <c r="EV21">
        <v>4961.7</v>
      </c>
      <c r="EW21">
        <v>191.9</v>
      </c>
      <c r="EX21">
        <v>9999</v>
      </c>
      <c r="EY21">
        <v>73.400000000000006</v>
      </c>
      <c r="EZ21">
        <v>1.8731500000000001</v>
      </c>
      <c r="FA21">
        <v>1.8788100000000001</v>
      </c>
      <c r="FB21">
        <v>1.8791</v>
      </c>
      <c r="FC21">
        <v>1.87968</v>
      </c>
      <c r="FD21">
        <v>1.87731</v>
      </c>
      <c r="FE21">
        <v>1.8767</v>
      </c>
      <c r="FF21">
        <v>1.8772200000000001</v>
      </c>
      <c r="FG21">
        <v>1.8748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-4.1820000000000004</v>
      </c>
      <c r="FV21">
        <v>-0.20649999999999999</v>
      </c>
      <c r="FW21">
        <v>-4.1944905482660202</v>
      </c>
      <c r="FX21">
        <v>1.4527828764109799E-4</v>
      </c>
      <c r="FY21">
        <v>-4.3579519040863002E-7</v>
      </c>
      <c r="FZ21">
        <v>2.0799061152897499E-10</v>
      </c>
      <c r="GA21">
        <v>-0.20647454545454599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0.6</v>
      </c>
      <c r="GJ21">
        <v>0.5</v>
      </c>
      <c r="GK21">
        <v>0.71411100000000005</v>
      </c>
      <c r="GL21">
        <v>2.49878</v>
      </c>
      <c r="GM21">
        <v>1.54541</v>
      </c>
      <c r="GN21">
        <v>2.3095699999999999</v>
      </c>
      <c r="GO21">
        <v>1.5979000000000001</v>
      </c>
      <c r="GP21">
        <v>2.4023400000000001</v>
      </c>
      <c r="GQ21">
        <v>21.981999999999999</v>
      </c>
      <c r="GR21">
        <v>14.911300000000001</v>
      </c>
      <c r="GS21">
        <v>18</v>
      </c>
      <c r="GT21">
        <v>621.91999999999996</v>
      </c>
      <c r="GU21">
        <v>417.291</v>
      </c>
      <c r="GV21">
        <v>13.415699999999999</v>
      </c>
      <c r="GW21">
        <v>16.7761</v>
      </c>
      <c r="GX21">
        <v>30.0002</v>
      </c>
      <c r="GY21">
        <v>16.886099999999999</v>
      </c>
      <c r="GZ21">
        <v>16.849900000000002</v>
      </c>
      <c r="HA21">
        <v>14.3476</v>
      </c>
      <c r="HB21">
        <v>20</v>
      </c>
      <c r="HC21">
        <v>-30</v>
      </c>
      <c r="HD21">
        <v>13.3931</v>
      </c>
      <c r="HE21">
        <v>250</v>
      </c>
      <c r="HF21">
        <v>0</v>
      </c>
      <c r="HG21">
        <v>101.509</v>
      </c>
      <c r="HH21">
        <v>100.265</v>
      </c>
    </row>
    <row r="22" spans="1:216" x14ac:dyDescent="0.2">
      <c r="A22">
        <v>4</v>
      </c>
      <c r="B22">
        <v>1689885765.0999999</v>
      </c>
      <c r="C22">
        <v>282</v>
      </c>
      <c r="D22" t="s">
        <v>360</v>
      </c>
      <c r="E22" t="s">
        <v>361</v>
      </c>
      <c r="F22" t="s">
        <v>344</v>
      </c>
      <c r="G22" t="s">
        <v>405</v>
      </c>
      <c r="H22" t="s">
        <v>345</v>
      </c>
      <c r="I22" t="s">
        <v>346</v>
      </c>
      <c r="J22" t="s">
        <v>347</v>
      </c>
      <c r="K22" t="s">
        <v>348</v>
      </c>
      <c r="L22">
        <v>1689885765.0999999</v>
      </c>
      <c r="M22">
        <f t="shared" si="0"/>
        <v>2.129157461935427E-3</v>
      </c>
      <c r="N22">
        <f t="shared" si="1"/>
        <v>2.129157461935427</v>
      </c>
      <c r="O22">
        <f t="shared" si="2"/>
        <v>7.0359971576761247</v>
      </c>
      <c r="P22">
        <f t="shared" si="3"/>
        <v>167.596</v>
      </c>
      <c r="Q22">
        <f t="shared" si="4"/>
        <v>126.77322663888029</v>
      </c>
      <c r="R22">
        <f t="shared" si="5"/>
        <v>12.672598332824103</v>
      </c>
      <c r="S22">
        <f t="shared" si="6"/>
        <v>16.753354367463999</v>
      </c>
      <c r="T22">
        <f t="shared" si="7"/>
        <v>0.30214575218345108</v>
      </c>
      <c r="U22">
        <f t="shared" si="8"/>
        <v>2.9260438849760497</v>
      </c>
      <c r="V22">
        <f t="shared" si="9"/>
        <v>0.28582097096404319</v>
      </c>
      <c r="W22">
        <f t="shared" si="10"/>
        <v>0.1800312857334421</v>
      </c>
      <c r="X22">
        <f t="shared" si="11"/>
        <v>297.69039000000004</v>
      </c>
      <c r="Y22">
        <f t="shared" si="12"/>
        <v>17.235560556419848</v>
      </c>
      <c r="Z22">
        <f t="shared" si="13"/>
        <v>15.9795</v>
      </c>
      <c r="AA22">
        <f t="shared" si="14"/>
        <v>1.8223118328060584</v>
      </c>
      <c r="AB22">
        <f t="shared" si="15"/>
        <v>59.564047287092912</v>
      </c>
      <c r="AC22">
        <f t="shared" si="16"/>
        <v>1.0885042067994</v>
      </c>
      <c r="AD22">
        <f t="shared" si="17"/>
        <v>1.8274517202515059</v>
      </c>
      <c r="AE22">
        <f t="shared" si="18"/>
        <v>0.73380762600665839</v>
      </c>
      <c r="AF22">
        <f t="shared" si="19"/>
        <v>-93.895844071352329</v>
      </c>
      <c r="AG22">
        <f t="shared" si="20"/>
        <v>6.9567255165729094</v>
      </c>
      <c r="AH22">
        <f t="shared" si="21"/>
        <v>0.4587074135742305</v>
      </c>
      <c r="AI22">
        <f t="shared" si="22"/>
        <v>211.20997885879487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54777.098709615639</v>
      </c>
      <c r="AO22">
        <f t="shared" si="26"/>
        <v>1799.92</v>
      </c>
      <c r="AP22">
        <f t="shared" si="27"/>
        <v>1517.3334000000002</v>
      </c>
      <c r="AQ22">
        <f t="shared" si="28"/>
        <v>0.84300046668740836</v>
      </c>
      <c r="AR22">
        <f t="shared" si="29"/>
        <v>0.1653909007066981</v>
      </c>
      <c r="AS22">
        <v>1689885765.0999999</v>
      </c>
      <c r="AT22">
        <v>167.596</v>
      </c>
      <c r="AU22">
        <v>174.98699999999999</v>
      </c>
      <c r="AV22">
        <v>10.889099999999999</v>
      </c>
      <c r="AW22">
        <v>8.7836499999999997</v>
      </c>
      <c r="AX22">
        <v>171.33</v>
      </c>
      <c r="AY22">
        <v>11.0954</v>
      </c>
      <c r="AZ22">
        <v>600.149</v>
      </c>
      <c r="BA22">
        <v>99.862700000000004</v>
      </c>
      <c r="BB22">
        <v>0.100034</v>
      </c>
      <c r="BC22">
        <v>16.023599999999998</v>
      </c>
      <c r="BD22">
        <v>15.9795</v>
      </c>
      <c r="BE22">
        <v>999.9</v>
      </c>
      <c r="BF22">
        <v>0</v>
      </c>
      <c r="BG22">
        <v>0</v>
      </c>
      <c r="BH22">
        <v>9993.75</v>
      </c>
      <c r="BI22">
        <v>0</v>
      </c>
      <c r="BJ22">
        <v>49.396599999999999</v>
      </c>
      <c r="BK22">
        <v>-7.3917700000000002</v>
      </c>
      <c r="BL22">
        <v>169.441</v>
      </c>
      <c r="BM22">
        <v>176.53800000000001</v>
      </c>
      <c r="BN22">
        <v>2.1054300000000001</v>
      </c>
      <c r="BO22">
        <v>174.98699999999999</v>
      </c>
      <c r="BP22">
        <v>8.7836499999999997</v>
      </c>
      <c r="BQ22">
        <v>1.08741</v>
      </c>
      <c r="BR22">
        <v>0.87716000000000005</v>
      </c>
      <c r="BS22">
        <v>8.1433999999999997</v>
      </c>
      <c r="BT22">
        <v>5.0213599999999996</v>
      </c>
      <c r="BU22">
        <v>1799.92</v>
      </c>
      <c r="BV22">
        <v>0.89998699999999998</v>
      </c>
      <c r="BW22">
        <v>0.10001400000000001</v>
      </c>
      <c r="BX22">
        <v>0</v>
      </c>
      <c r="BY22">
        <v>2.7059000000000002</v>
      </c>
      <c r="BZ22">
        <v>0</v>
      </c>
      <c r="CA22">
        <v>14554.2</v>
      </c>
      <c r="CB22">
        <v>17198.8</v>
      </c>
      <c r="CC22">
        <v>39.125</v>
      </c>
      <c r="CD22">
        <v>40.5</v>
      </c>
      <c r="CE22">
        <v>40.311999999999998</v>
      </c>
      <c r="CF22">
        <v>38.936999999999998</v>
      </c>
      <c r="CG22">
        <v>37.875</v>
      </c>
      <c r="CH22">
        <v>1619.9</v>
      </c>
      <c r="CI22">
        <v>180.02</v>
      </c>
      <c r="CJ22">
        <v>0</v>
      </c>
      <c r="CK22">
        <v>1689885770.2</v>
      </c>
      <c r="CL22">
        <v>0</v>
      </c>
      <c r="CM22">
        <v>1689885737.0999999</v>
      </c>
      <c r="CN22" t="s">
        <v>362</v>
      </c>
      <c r="CO22">
        <v>1689885734.0999999</v>
      </c>
      <c r="CP22">
        <v>1689885737.0999999</v>
      </c>
      <c r="CQ22">
        <v>9</v>
      </c>
      <c r="CR22">
        <v>0.44700000000000001</v>
      </c>
      <c r="CS22">
        <v>0</v>
      </c>
      <c r="CT22">
        <v>-3.734</v>
      </c>
      <c r="CU22">
        <v>-0.20599999999999999</v>
      </c>
      <c r="CV22">
        <v>175</v>
      </c>
      <c r="CW22">
        <v>9</v>
      </c>
      <c r="CX22">
        <v>0.41</v>
      </c>
      <c r="CY22">
        <v>0.02</v>
      </c>
      <c r="CZ22">
        <v>7.1237183880536801</v>
      </c>
      <c r="DA22">
        <v>-0.29261738986812302</v>
      </c>
      <c r="DB22">
        <v>5.9927534351698702E-2</v>
      </c>
      <c r="DC22">
        <v>1</v>
      </c>
      <c r="DD22">
        <v>174.942714285714</v>
      </c>
      <c r="DE22">
        <v>0.101688311688363</v>
      </c>
      <c r="DF22">
        <v>2.37208826165669E-2</v>
      </c>
      <c r="DG22">
        <v>1</v>
      </c>
      <c r="DH22">
        <v>1799.9815000000001</v>
      </c>
      <c r="DI22">
        <v>-0.11414031348251701</v>
      </c>
      <c r="DJ22">
        <v>0.139938379296002</v>
      </c>
      <c r="DK22">
        <v>-1</v>
      </c>
      <c r="DL22">
        <v>2</v>
      </c>
      <c r="DM22">
        <v>2</v>
      </c>
      <c r="DN22" t="s">
        <v>350</v>
      </c>
      <c r="DO22">
        <v>3.16309</v>
      </c>
      <c r="DP22">
        <v>2.8317999999999999</v>
      </c>
      <c r="DQ22">
        <v>4.7363299999999997E-2</v>
      </c>
      <c r="DR22">
        <v>4.8452500000000003E-2</v>
      </c>
      <c r="DS22">
        <v>6.8930400000000003E-2</v>
      </c>
      <c r="DT22">
        <v>5.8016999999999999E-2</v>
      </c>
      <c r="DU22">
        <v>30623.1</v>
      </c>
      <c r="DV22">
        <v>31897.5</v>
      </c>
      <c r="DW22">
        <v>29830.7</v>
      </c>
      <c r="DX22">
        <v>31215.599999999999</v>
      </c>
      <c r="DY22">
        <v>36356.6</v>
      </c>
      <c r="DZ22">
        <v>38483.800000000003</v>
      </c>
      <c r="EA22">
        <v>40900.199999999997</v>
      </c>
      <c r="EB22">
        <v>43230.7</v>
      </c>
      <c r="EC22">
        <v>2.3559000000000001</v>
      </c>
      <c r="ED22">
        <v>2.0661499999999999</v>
      </c>
      <c r="EE22">
        <v>0.14535300000000001</v>
      </c>
      <c r="EF22">
        <v>0</v>
      </c>
      <c r="EG22">
        <v>13.553800000000001</v>
      </c>
      <c r="EH22">
        <v>999.9</v>
      </c>
      <c r="EI22">
        <v>49.377000000000002</v>
      </c>
      <c r="EJ22">
        <v>18.337</v>
      </c>
      <c r="EK22">
        <v>10.460699999999999</v>
      </c>
      <c r="EL22">
        <v>61.219200000000001</v>
      </c>
      <c r="EM22">
        <v>25.536899999999999</v>
      </c>
      <c r="EN22">
        <v>1</v>
      </c>
      <c r="EO22">
        <v>-0.74256100000000003</v>
      </c>
      <c r="EP22">
        <v>1.3309299999999999</v>
      </c>
      <c r="EQ22">
        <v>20.2774</v>
      </c>
      <c r="ER22">
        <v>5.2446900000000003</v>
      </c>
      <c r="ES22">
        <v>11.8276</v>
      </c>
      <c r="ET22">
        <v>4.9817499999999999</v>
      </c>
      <c r="EU22">
        <v>3.2989999999999999</v>
      </c>
      <c r="EV22">
        <v>4963.5</v>
      </c>
      <c r="EW22">
        <v>191.9</v>
      </c>
      <c r="EX22">
        <v>9999</v>
      </c>
      <c r="EY22">
        <v>73.5</v>
      </c>
      <c r="EZ22">
        <v>1.8731500000000001</v>
      </c>
      <c r="FA22">
        <v>1.8788100000000001</v>
      </c>
      <c r="FB22">
        <v>1.8791</v>
      </c>
      <c r="FC22">
        <v>1.87971</v>
      </c>
      <c r="FD22">
        <v>1.87737</v>
      </c>
      <c r="FE22">
        <v>1.87679</v>
      </c>
      <c r="FF22">
        <v>1.87727</v>
      </c>
      <c r="FG22">
        <v>1.87483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-3.734</v>
      </c>
      <c r="FV22">
        <v>-0.20630000000000001</v>
      </c>
      <c r="FW22">
        <v>-3.7472305486135</v>
      </c>
      <c r="FX22">
        <v>1.4527828764109799E-4</v>
      </c>
      <c r="FY22">
        <v>-4.3579519040863002E-7</v>
      </c>
      <c r="FZ22">
        <v>2.0799061152897499E-10</v>
      </c>
      <c r="GA22">
        <v>-0.20636199999999999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0.5</v>
      </c>
      <c r="GJ22">
        <v>0.5</v>
      </c>
      <c r="GK22">
        <v>0.55053700000000005</v>
      </c>
      <c r="GL22">
        <v>2.50732</v>
      </c>
      <c r="GM22">
        <v>1.54541</v>
      </c>
      <c r="GN22">
        <v>2.3095699999999999</v>
      </c>
      <c r="GO22">
        <v>1.5979000000000001</v>
      </c>
      <c r="GP22">
        <v>2.3779300000000001</v>
      </c>
      <c r="GQ22">
        <v>22.002099999999999</v>
      </c>
      <c r="GR22">
        <v>14.893800000000001</v>
      </c>
      <c r="GS22">
        <v>18</v>
      </c>
      <c r="GT22">
        <v>621.78899999999999</v>
      </c>
      <c r="GU22">
        <v>416.93400000000003</v>
      </c>
      <c r="GV22">
        <v>13.3956</v>
      </c>
      <c r="GW22">
        <v>16.771599999999999</v>
      </c>
      <c r="GX22">
        <v>30</v>
      </c>
      <c r="GY22">
        <v>16.889199999999999</v>
      </c>
      <c r="GZ22">
        <v>16.854199999999999</v>
      </c>
      <c r="HA22">
        <v>11.073399999999999</v>
      </c>
      <c r="HB22">
        <v>20</v>
      </c>
      <c r="HC22">
        <v>-30</v>
      </c>
      <c r="HD22">
        <v>13.401</v>
      </c>
      <c r="HE22">
        <v>175</v>
      </c>
      <c r="HF22">
        <v>0</v>
      </c>
      <c r="HG22">
        <v>101.502</v>
      </c>
      <c r="HH22">
        <v>100.26300000000001</v>
      </c>
    </row>
    <row r="23" spans="1:216" x14ac:dyDescent="0.2">
      <c r="A23">
        <v>5</v>
      </c>
      <c r="B23">
        <v>1689885862.0999999</v>
      </c>
      <c r="C23">
        <v>379</v>
      </c>
      <c r="D23" t="s">
        <v>363</v>
      </c>
      <c r="E23" t="s">
        <v>364</v>
      </c>
      <c r="F23" t="s">
        <v>344</v>
      </c>
      <c r="G23" t="s">
        <v>405</v>
      </c>
      <c r="H23" t="s">
        <v>345</v>
      </c>
      <c r="I23" t="s">
        <v>346</v>
      </c>
      <c r="J23" t="s">
        <v>347</v>
      </c>
      <c r="K23" t="s">
        <v>348</v>
      </c>
      <c r="L23">
        <v>1689885862.0999999</v>
      </c>
      <c r="M23">
        <f t="shared" si="0"/>
        <v>2.1273846088440875E-3</v>
      </c>
      <c r="N23">
        <f t="shared" si="1"/>
        <v>2.1273846088440873</v>
      </c>
      <c r="O23">
        <f t="shared" si="2"/>
        <v>4.4450302526331775</v>
      </c>
      <c r="P23">
        <f t="shared" si="3"/>
        <v>120.331</v>
      </c>
      <c r="Q23">
        <f t="shared" si="4"/>
        <v>94.30104347639643</v>
      </c>
      <c r="R23">
        <f t="shared" si="5"/>
        <v>9.4264936549859737</v>
      </c>
      <c r="S23">
        <f t="shared" si="6"/>
        <v>12.028492646340998</v>
      </c>
      <c r="T23">
        <f t="shared" si="7"/>
        <v>0.30126829608882849</v>
      </c>
      <c r="U23">
        <f t="shared" si="8"/>
        <v>2.9274556068890716</v>
      </c>
      <c r="V23">
        <f t="shared" si="9"/>
        <v>0.28504283456781754</v>
      </c>
      <c r="W23">
        <f t="shared" si="10"/>
        <v>0.17953670807416419</v>
      </c>
      <c r="X23">
        <f t="shared" si="11"/>
        <v>297.73449899999997</v>
      </c>
      <c r="Y23">
        <f t="shared" si="12"/>
        <v>17.24952844991212</v>
      </c>
      <c r="Z23">
        <f t="shared" si="13"/>
        <v>16.001200000000001</v>
      </c>
      <c r="AA23">
        <f t="shared" si="14"/>
        <v>1.8248393950995105</v>
      </c>
      <c r="AB23">
        <f t="shared" si="15"/>
        <v>59.574917764497904</v>
      </c>
      <c r="AC23">
        <f t="shared" si="16"/>
        <v>1.0896626192687999</v>
      </c>
      <c r="AD23">
        <f t="shared" si="17"/>
        <v>1.8290627333742717</v>
      </c>
      <c r="AE23">
        <f t="shared" si="18"/>
        <v>0.73517677583071062</v>
      </c>
      <c r="AF23">
        <f t="shared" si="19"/>
        <v>-93.817661250024258</v>
      </c>
      <c r="AG23">
        <f t="shared" si="20"/>
        <v>5.7132645177655936</v>
      </c>
      <c r="AH23">
        <f t="shared" si="21"/>
        <v>0.37660471930930062</v>
      </c>
      <c r="AI23">
        <f t="shared" si="22"/>
        <v>210.00670698705059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54816.779468578206</v>
      </c>
      <c r="AO23">
        <f t="shared" si="26"/>
        <v>1800.2</v>
      </c>
      <c r="AP23">
        <f t="shared" si="27"/>
        <v>1517.5683000000001</v>
      </c>
      <c r="AQ23">
        <f t="shared" si="28"/>
        <v>0.8429998333518498</v>
      </c>
      <c r="AR23">
        <f t="shared" si="29"/>
        <v>0.16538967836907009</v>
      </c>
      <c r="AS23">
        <v>1689885862.0999999</v>
      </c>
      <c r="AT23">
        <v>120.331</v>
      </c>
      <c r="AU23">
        <v>125.03</v>
      </c>
      <c r="AV23">
        <v>10.9008</v>
      </c>
      <c r="AW23">
        <v>8.7975100000000008</v>
      </c>
      <c r="AX23">
        <v>123.871</v>
      </c>
      <c r="AY23">
        <v>11.1061</v>
      </c>
      <c r="AZ23">
        <v>600.25800000000004</v>
      </c>
      <c r="BA23">
        <v>99.861699999999999</v>
      </c>
      <c r="BB23">
        <v>0.100011</v>
      </c>
      <c r="BC23">
        <v>16.037400000000002</v>
      </c>
      <c r="BD23">
        <v>16.001200000000001</v>
      </c>
      <c r="BE23">
        <v>999.9</v>
      </c>
      <c r="BF23">
        <v>0</v>
      </c>
      <c r="BG23">
        <v>0</v>
      </c>
      <c r="BH23">
        <v>10001.9</v>
      </c>
      <c r="BI23">
        <v>0</v>
      </c>
      <c r="BJ23">
        <v>46.497</v>
      </c>
      <c r="BK23">
        <v>-4.6984300000000001</v>
      </c>
      <c r="BL23">
        <v>121.657</v>
      </c>
      <c r="BM23">
        <v>126.139</v>
      </c>
      <c r="BN23">
        <v>2.1032700000000002</v>
      </c>
      <c r="BO23">
        <v>125.03</v>
      </c>
      <c r="BP23">
        <v>8.7975100000000008</v>
      </c>
      <c r="BQ23">
        <v>1.08857</v>
      </c>
      <c r="BR23">
        <v>0.87853499999999995</v>
      </c>
      <c r="BS23">
        <v>8.1590500000000006</v>
      </c>
      <c r="BT23">
        <v>5.0438400000000003</v>
      </c>
      <c r="BU23">
        <v>1800.2</v>
      </c>
      <c r="BV23">
        <v>0.900003</v>
      </c>
      <c r="BW23">
        <v>9.9996600000000005E-2</v>
      </c>
      <c r="BX23">
        <v>0</v>
      </c>
      <c r="BY23">
        <v>2.2265999999999999</v>
      </c>
      <c r="BZ23">
        <v>0</v>
      </c>
      <c r="CA23">
        <v>14571.1</v>
      </c>
      <c r="CB23">
        <v>17201.599999999999</v>
      </c>
      <c r="CC23">
        <v>39.125</v>
      </c>
      <c r="CD23">
        <v>40.5</v>
      </c>
      <c r="CE23">
        <v>40.375</v>
      </c>
      <c r="CF23">
        <v>38.936999999999998</v>
      </c>
      <c r="CG23">
        <v>37.875</v>
      </c>
      <c r="CH23">
        <v>1620.19</v>
      </c>
      <c r="CI23">
        <v>180.01</v>
      </c>
      <c r="CJ23">
        <v>0</v>
      </c>
      <c r="CK23">
        <v>1689885867.4000001</v>
      </c>
      <c r="CL23">
        <v>0</v>
      </c>
      <c r="CM23">
        <v>1689885832.0999999</v>
      </c>
      <c r="CN23" t="s">
        <v>365</v>
      </c>
      <c r="CO23">
        <v>1689885826.0999999</v>
      </c>
      <c r="CP23">
        <v>1689885832.0999999</v>
      </c>
      <c r="CQ23">
        <v>10</v>
      </c>
      <c r="CR23">
        <v>0.19500000000000001</v>
      </c>
      <c r="CS23">
        <v>1E-3</v>
      </c>
      <c r="CT23">
        <v>-3.54</v>
      </c>
      <c r="CU23">
        <v>-0.20499999999999999</v>
      </c>
      <c r="CV23">
        <v>125</v>
      </c>
      <c r="CW23">
        <v>9</v>
      </c>
      <c r="CX23">
        <v>0.28000000000000003</v>
      </c>
      <c r="CY23">
        <v>0.05</v>
      </c>
      <c r="CZ23">
        <v>4.4723916893809399</v>
      </c>
      <c r="DA23">
        <v>-6.8229488528275095E-2</v>
      </c>
      <c r="DB23">
        <v>2.5993382306830699E-2</v>
      </c>
      <c r="DC23">
        <v>1</v>
      </c>
      <c r="DD23">
        <v>125.0158</v>
      </c>
      <c r="DE23">
        <v>-5.1428571427569103E-3</v>
      </c>
      <c r="DF23">
        <v>1.6335850146228102E-2</v>
      </c>
      <c r="DG23">
        <v>1</v>
      </c>
      <c r="DH23">
        <v>1799.9547619047601</v>
      </c>
      <c r="DI23">
        <v>0.26244102962659099</v>
      </c>
      <c r="DJ23">
        <v>0.128678967372267</v>
      </c>
      <c r="DK23">
        <v>-1</v>
      </c>
      <c r="DL23">
        <v>2</v>
      </c>
      <c r="DM23">
        <v>2</v>
      </c>
      <c r="DN23" t="s">
        <v>350</v>
      </c>
      <c r="DO23">
        <v>3.1633300000000002</v>
      </c>
      <c r="DP23">
        <v>2.8318400000000001</v>
      </c>
      <c r="DQ23">
        <v>3.5219E-2</v>
      </c>
      <c r="DR23">
        <v>3.5671700000000001E-2</v>
      </c>
      <c r="DS23">
        <v>6.8981100000000004E-2</v>
      </c>
      <c r="DT23">
        <v>5.8088099999999997E-2</v>
      </c>
      <c r="DU23">
        <v>31016.5</v>
      </c>
      <c r="DV23">
        <v>32327.5</v>
      </c>
      <c r="DW23">
        <v>29832.7</v>
      </c>
      <c r="DX23">
        <v>31216.3</v>
      </c>
      <c r="DY23">
        <v>36355.300000000003</v>
      </c>
      <c r="DZ23">
        <v>38479.199999999997</v>
      </c>
      <c r="EA23">
        <v>40902.6</v>
      </c>
      <c r="EB23">
        <v>43230.5</v>
      </c>
      <c r="EC23">
        <v>2.3563200000000002</v>
      </c>
      <c r="ED23">
        <v>2.0659299999999998</v>
      </c>
      <c r="EE23">
        <v>0.147235</v>
      </c>
      <c r="EF23">
        <v>0</v>
      </c>
      <c r="EG23">
        <v>13.5441</v>
      </c>
      <c r="EH23">
        <v>999.9</v>
      </c>
      <c r="EI23">
        <v>49.365000000000002</v>
      </c>
      <c r="EJ23">
        <v>18.376999999999999</v>
      </c>
      <c r="EK23">
        <v>10.4834</v>
      </c>
      <c r="EL23">
        <v>61.749200000000002</v>
      </c>
      <c r="EM23">
        <v>25.488800000000001</v>
      </c>
      <c r="EN23">
        <v>1</v>
      </c>
      <c r="EO23">
        <v>-0.74300299999999997</v>
      </c>
      <c r="EP23">
        <v>1.4496</v>
      </c>
      <c r="EQ23">
        <v>20.2758</v>
      </c>
      <c r="ER23">
        <v>5.2454400000000003</v>
      </c>
      <c r="ES23">
        <v>11.827299999999999</v>
      </c>
      <c r="ET23">
        <v>4.9829999999999997</v>
      </c>
      <c r="EU23">
        <v>3.2989999999999999</v>
      </c>
      <c r="EV23">
        <v>4965.6000000000004</v>
      </c>
      <c r="EW23">
        <v>191.9</v>
      </c>
      <c r="EX23">
        <v>9999</v>
      </c>
      <c r="EY23">
        <v>73.5</v>
      </c>
      <c r="EZ23">
        <v>1.87317</v>
      </c>
      <c r="FA23">
        <v>1.8788100000000001</v>
      </c>
      <c r="FB23">
        <v>1.8791</v>
      </c>
      <c r="FC23">
        <v>1.8796999999999999</v>
      </c>
      <c r="FD23">
        <v>1.87737</v>
      </c>
      <c r="FE23">
        <v>1.8767100000000001</v>
      </c>
      <c r="FF23">
        <v>1.87727</v>
      </c>
      <c r="FG23">
        <v>1.8748199999999999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-3.54</v>
      </c>
      <c r="FV23">
        <v>-0.20530000000000001</v>
      </c>
      <c r="FW23">
        <v>-3.5516413248777301</v>
      </c>
      <c r="FX23">
        <v>1.4527828764109799E-4</v>
      </c>
      <c r="FY23">
        <v>-4.3579519040863002E-7</v>
      </c>
      <c r="FZ23">
        <v>2.0799061152897499E-10</v>
      </c>
      <c r="GA23">
        <v>-0.20532181818182099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0.6</v>
      </c>
      <c r="GJ23">
        <v>0.5</v>
      </c>
      <c r="GK23">
        <v>0.43823200000000001</v>
      </c>
      <c r="GL23">
        <v>2.52441</v>
      </c>
      <c r="GM23">
        <v>1.54541</v>
      </c>
      <c r="GN23">
        <v>2.3095699999999999</v>
      </c>
      <c r="GO23">
        <v>1.5979000000000001</v>
      </c>
      <c r="GP23">
        <v>2.2546400000000002</v>
      </c>
      <c r="GQ23">
        <v>22.042400000000001</v>
      </c>
      <c r="GR23">
        <v>14.8588</v>
      </c>
      <c r="GS23">
        <v>18</v>
      </c>
      <c r="GT23">
        <v>622.08299999999997</v>
      </c>
      <c r="GU23">
        <v>416.82100000000003</v>
      </c>
      <c r="GV23">
        <v>13.362399999999999</v>
      </c>
      <c r="GW23">
        <v>16.764099999999999</v>
      </c>
      <c r="GX23">
        <v>30.0001</v>
      </c>
      <c r="GY23">
        <v>16.889199999999999</v>
      </c>
      <c r="GZ23">
        <v>16.855699999999999</v>
      </c>
      <c r="HA23">
        <v>8.8338300000000007</v>
      </c>
      <c r="HB23">
        <v>20</v>
      </c>
      <c r="HC23">
        <v>-30</v>
      </c>
      <c r="HD23">
        <v>13.360099999999999</v>
      </c>
      <c r="HE23">
        <v>125</v>
      </c>
      <c r="HF23">
        <v>0</v>
      </c>
      <c r="HG23">
        <v>101.508</v>
      </c>
      <c r="HH23">
        <v>100.264</v>
      </c>
    </row>
    <row r="24" spans="1:216" x14ac:dyDescent="0.2">
      <c r="A24">
        <v>6</v>
      </c>
      <c r="B24">
        <v>1689885953.0999999</v>
      </c>
      <c r="C24">
        <v>470</v>
      </c>
      <c r="D24" t="s">
        <v>366</v>
      </c>
      <c r="E24" t="s">
        <v>367</v>
      </c>
      <c r="F24" t="s">
        <v>344</v>
      </c>
      <c r="G24" t="s">
        <v>405</v>
      </c>
      <c r="H24" t="s">
        <v>345</v>
      </c>
      <c r="I24" t="s">
        <v>346</v>
      </c>
      <c r="J24" t="s">
        <v>347</v>
      </c>
      <c r="K24" t="s">
        <v>348</v>
      </c>
      <c r="L24">
        <v>1689885953.0999999</v>
      </c>
      <c r="M24">
        <f t="shared" si="0"/>
        <v>2.1184035921508514E-3</v>
      </c>
      <c r="N24">
        <f t="shared" si="1"/>
        <v>2.1184035921508513</v>
      </c>
      <c r="O24">
        <f t="shared" si="2"/>
        <v>1.4796065457840546</v>
      </c>
      <c r="P24">
        <f t="shared" si="3"/>
        <v>68.364599999999996</v>
      </c>
      <c r="Q24">
        <f t="shared" si="4"/>
        <v>59.337789058597281</v>
      </c>
      <c r="R24">
        <f t="shared" si="5"/>
        <v>5.9315718961334811</v>
      </c>
      <c r="S24">
        <f t="shared" si="6"/>
        <v>6.8339172470675988</v>
      </c>
      <c r="T24">
        <f t="shared" si="7"/>
        <v>0.3001383945367011</v>
      </c>
      <c r="U24">
        <f t="shared" si="8"/>
        <v>2.9283513913084027</v>
      </c>
      <c r="V24">
        <f t="shared" si="9"/>
        <v>0.28403556112828743</v>
      </c>
      <c r="W24">
        <f t="shared" si="10"/>
        <v>0.17889697215560638</v>
      </c>
      <c r="X24">
        <f t="shared" si="11"/>
        <v>297.68714009067122</v>
      </c>
      <c r="Y24">
        <f t="shared" si="12"/>
        <v>17.25215206681958</v>
      </c>
      <c r="Z24">
        <f t="shared" si="13"/>
        <v>15.9955</v>
      </c>
      <c r="AA24">
        <f t="shared" si="14"/>
        <v>1.824175175268044</v>
      </c>
      <c r="AB24">
        <f t="shared" si="15"/>
        <v>59.56231009147065</v>
      </c>
      <c r="AC24">
        <f t="shared" si="16"/>
        <v>1.0894946225939999</v>
      </c>
      <c r="AD24">
        <f t="shared" si="17"/>
        <v>1.8291678427529896</v>
      </c>
      <c r="AE24">
        <f t="shared" si="18"/>
        <v>0.73468055267404409</v>
      </c>
      <c r="AF24">
        <f t="shared" si="19"/>
        <v>-93.42159841385255</v>
      </c>
      <c r="AG24">
        <f t="shared" si="20"/>
        <v>6.7569763929117128</v>
      </c>
      <c r="AH24">
        <f t="shared" si="21"/>
        <v>0.44525636654781087</v>
      </c>
      <c r="AI24">
        <f t="shared" si="22"/>
        <v>211.46777443627821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54843.492776164887</v>
      </c>
      <c r="AO24">
        <f t="shared" si="26"/>
        <v>1799.9</v>
      </c>
      <c r="AP24">
        <f t="shared" si="27"/>
        <v>1517.3165699951664</v>
      </c>
      <c r="AQ24">
        <f t="shared" si="28"/>
        <v>0.84300048335750122</v>
      </c>
      <c r="AR24">
        <f t="shared" si="29"/>
        <v>0.16539093287997733</v>
      </c>
      <c r="AS24">
        <v>1689885953.0999999</v>
      </c>
      <c r="AT24">
        <v>68.364599999999996</v>
      </c>
      <c r="AU24">
        <v>69.988600000000005</v>
      </c>
      <c r="AV24">
        <v>10.898999999999999</v>
      </c>
      <c r="AW24">
        <v>8.8042400000000001</v>
      </c>
      <c r="AX24">
        <v>71.658799999999999</v>
      </c>
      <c r="AY24">
        <v>11.104900000000001</v>
      </c>
      <c r="AZ24">
        <v>600.15899999999999</v>
      </c>
      <c r="BA24">
        <v>99.862799999999993</v>
      </c>
      <c r="BB24">
        <v>0.100006</v>
      </c>
      <c r="BC24">
        <v>16.0383</v>
      </c>
      <c r="BD24">
        <v>15.9955</v>
      </c>
      <c r="BE24">
        <v>999.9</v>
      </c>
      <c r="BF24">
        <v>0</v>
      </c>
      <c r="BG24">
        <v>0</v>
      </c>
      <c r="BH24">
        <v>10006.9</v>
      </c>
      <c r="BI24">
        <v>0</v>
      </c>
      <c r="BJ24">
        <v>43.261400000000002</v>
      </c>
      <c r="BK24">
        <v>-1.6239699999999999</v>
      </c>
      <c r="BL24">
        <v>69.117900000000006</v>
      </c>
      <c r="BM24">
        <v>70.610200000000006</v>
      </c>
      <c r="BN24">
        <v>2.0947300000000002</v>
      </c>
      <c r="BO24">
        <v>69.988600000000005</v>
      </c>
      <c r="BP24">
        <v>8.8042400000000001</v>
      </c>
      <c r="BQ24">
        <v>1.0884</v>
      </c>
      <c r="BR24">
        <v>0.879216</v>
      </c>
      <c r="BS24">
        <v>8.1567799999999995</v>
      </c>
      <c r="BT24">
        <v>5.05497</v>
      </c>
      <c r="BU24">
        <v>1799.9</v>
      </c>
      <c r="BV24">
        <v>0.89998699999999998</v>
      </c>
      <c r="BW24">
        <v>0.10001400000000001</v>
      </c>
      <c r="BX24">
        <v>0</v>
      </c>
      <c r="BY24">
        <v>2.5891000000000002</v>
      </c>
      <c r="BZ24">
        <v>0</v>
      </c>
      <c r="CA24">
        <v>14634.7</v>
      </c>
      <c r="CB24">
        <v>17198.599999999999</v>
      </c>
      <c r="CC24">
        <v>39.125</v>
      </c>
      <c r="CD24">
        <v>40.5</v>
      </c>
      <c r="CE24">
        <v>40.311999999999998</v>
      </c>
      <c r="CF24">
        <v>38.936999999999998</v>
      </c>
      <c r="CG24">
        <v>37.875</v>
      </c>
      <c r="CH24">
        <v>1619.89</v>
      </c>
      <c r="CI24">
        <v>180.02</v>
      </c>
      <c r="CJ24">
        <v>0</v>
      </c>
      <c r="CK24">
        <v>1689885958.5999999</v>
      </c>
      <c r="CL24">
        <v>0</v>
      </c>
      <c r="CM24">
        <v>1689885925.0999999</v>
      </c>
      <c r="CN24" t="s">
        <v>368</v>
      </c>
      <c r="CO24">
        <v>1689885924.0999999</v>
      </c>
      <c r="CP24">
        <v>1689885925.0999999</v>
      </c>
      <c r="CQ24">
        <v>11</v>
      </c>
      <c r="CR24">
        <v>0.249</v>
      </c>
      <c r="CS24">
        <v>-1E-3</v>
      </c>
      <c r="CT24">
        <v>-3.294</v>
      </c>
      <c r="CU24">
        <v>-0.20599999999999999</v>
      </c>
      <c r="CV24">
        <v>70</v>
      </c>
      <c r="CW24">
        <v>9</v>
      </c>
      <c r="CX24">
        <v>0.88</v>
      </c>
      <c r="CY24">
        <v>0.04</v>
      </c>
      <c r="CZ24">
        <v>1.54403197158885</v>
      </c>
      <c r="DA24">
        <v>-0.154101273175487</v>
      </c>
      <c r="DB24">
        <v>5.4813748972698001E-2</v>
      </c>
      <c r="DC24">
        <v>1</v>
      </c>
      <c r="DD24">
        <v>69.987799999999993</v>
      </c>
      <c r="DE24">
        <v>0.156389610389574</v>
      </c>
      <c r="DF24">
        <v>3.6399162732389703E-2</v>
      </c>
      <c r="DG24">
        <v>1</v>
      </c>
      <c r="DH24">
        <v>1799.98047619048</v>
      </c>
      <c r="DI24">
        <v>-3.9224429281828503E-2</v>
      </c>
      <c r="DJ24">
        <v>0.151954761140012</v>
      </c>
      <c r="DK24">
        <v>-1</v>
      </c>
      <c r="DL24">
        <v>2</v>
      </c>
      <c r="DM24">
        <v>2</v>
      </c>
      <c r="DN24" t="s">
        <v>350</v>
      </c>
      <c r="DO24">
        <v>3.1631200000000002</v>
      </c>
      <c r="DP24">
        <v>2.83188</v>
      </c>
      <c r="DQ24">
        <v>2.0896999999999999E-2</v>
      </c>
      <c r="DR24">
        <v>2.0513400000000001E-2</v>
      </c>
      <c r="DS24">
        <v>6.8977200000000002E-2</v>
      </c>
      <c r="DT24">
        <v>5.8124799999999997E-2</v>
      </c>
      <c r="DU24">
        <v>31479.200000000001</v>
      </c>
      <c r="DV24">
        <v>32838.6</v>
      </c>
      <c r="DW24">
        <v>29833.7</v>
      </c>
      <c r="DX24">
        <v>31217.9</v>
      </c>
      <c r="DY24">
        <v>36355.1</v>
      </c>
      <c r="DZ24">
        <v>38478.699999999997</v>
      </c>
      <c r="EA24">
        <v>40903.9</v>
      </c>
      <c r="EB24">
        <v>43233.599999999999</v>
      </c>
      <c r="EC24">
        <v>2.35623</v>
      </c>
      <c r="ED24">
        <v>2.0653999999999999</v>
      </c>
      <c r="EE24">
        <v>0.149086</v>
      </c>
      <c r="EF24">
        <v>0</v>
      </c>
      <c r="EG24">
        <v>13.507400000000001</v>
      </c>
      <c r="EH24">
        <v>999.9</v>
      </c>
      <c r="EI24">
        <v>49.377000000000002</v>
      </c>
      <c r="EJ24">
        <v>18.437999999999999</v>
      </c>
      <c r="EK24">
        <v>10.5273</v>
      </c>
      <c r="EL24">
        <v>61.109200000000001</v>
      </c>
      <c r="EM24">
        <v>26.057700000000001</v>
      </c>
      <c r="EN24">
        <v>1</v>
      </c>
      <c r="EO24">
        <v>-0.74430600000000002</v>
      </c>
      <c r="EP24">
        <v>1.35406</v>
      </c>
      <c r="EQ24">
        <v>20.276700000000002</v>
      </c>
      <c r="ER24">
        <v>5.2461900000000004</v>
      </c>
      <c r="ES24">
        <v>11.828900000000001</v>
      </c>
      <c r="ET24">
        <v>4.98325</v>
      </c>
      <c r="EU24">
        <v>3.2989999999999999</v>
      </c>
      <c r="EV24">
        <v>4967.3999999999996</v>
      </c>
      <c r="EW24">
        <v>191.9</v>
      </c>
      <c r="EX24">
        <v>9999</v>
      </c>
      <c r="EY24">
        <v>73.5</v>
      </c>
      <c r="EZ24">
        <v>1.8730899999999999</v>
      </c>
      <c r="FA24">
        <v>1.8787799999999999</v>
      </c>
      <c r="FB24">
        <v>1.8790500000000001</v>
      </c>
      <c r="FC24">
        <v>1.8796200000000001</v>
      </c>
      <c r="FD24">
        <v>1.8772899999999999</v>
      </c>
      <c r="FE24">
        <v>1.87669</v>
      </c>
      <c r="FF24">
        <v>1.87721</v>
      </c>
      <c r="FG24">
        <v>1.8747799999999999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-3.294</v>
      </c>
      <c r="FV24">
        <v>-0.2059</v>
      </c>
      <c r="FW24">
        <v>-3.30248379237378</v>
      </c>
      <c r="FX24">
        <v>1.4527828764109799E-4</v>
      </c>
      <c r="FY24">
        <v>-4.3579519040863002E-7</v>
      </c>
      <c r="FZ24">
        <v>2.0799061152897499E-10</v>
      </c>
      <c r="GA24">
        <v>-0.20594099999999699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0.5</v>
      </c>
      <c r="GJ24">
        <v>0.5</v>
      </c>
      <c r="GK24">
        <v>0.31494100000000003</v>
      </c>
      <c r="GL24">
        <v>2.5366200000000001</v>
      </c>
      <c r="GM24">
        <v>1.54541</v>
      </c>
      <c r="GN24">
        <v>2.3083499999999999</v>
      </c>
      <c r="GO24">
        <v>1.5979000000000001</v>
      </c>
      <c r="GP24">
        <v>2.3339799999999999</v>
      </c>
      <c r="GQ24">
        <v>22.0625</v>
      </c>
      <c r="GR24">
        <v>14.8588</v>
      </c>
      <c r="GS24">
        <v>18</v>
      </c>
      <c r="GT24">
        <v>621.93100000000004</v>
      </c>
      <c r="GU24">
        <v>416.45299999999997</v>
      </c>
      <c r="GV24">
        <v>13.419</v>
      </c>
      <c r="GW24">
        <v>16.754000000000001</v>
      </c>
      <c r="GX24">
        <v>30.0001</v>
      </c>
      <c r="GY24">
        <v>16.883099999999999</v>
      </c>
      <c r="GZ24">
        <v>16.848199999999999</v>
      </c>
      <c r="HA24">
        <v>6.3600300000000001</v>
      </c>
      <c r="HB24">
        <v>20</v>
      </c>
      <c r="HC24">
        <v>-30</v>
      </c>
      <c r="HD24">
        <v>13.4192</v>
      </c>
      <c r="HE24">
        <v>70</v>
      </c>
      <c r="HF24">
        <v>0</v>
      </c>
      <c r="HG24">
        <v>101.511</v>
      </c>
      <c r="HH24">
        <v>100.27</v>
      </c>
    </row>
    <row r="25" spans="1:216" x14ac:dyDescent="0.2">
      <c r="A25">
        <v>7</v>
      </c>
      <c r="B25">
        <v>1689886028.0999999</v>
      </c>
      <c r="C25">
        <v>545</v>
      </c>
      <c r="D25" t="s">
        <v>369</v>
      </c>
      <c r="E25" t="s">
        <v>370</v>
      </c>
      <c r="F25" t="s">
        <v>344</v>
      </c>
      <c r="G25" t="s">
        <v>405</v>
      </c>
      <c r="H25" t="s">
        <v>345</v>
      </c>
      <c r="I25" t="s">
        <v>346</v>
      </c>
      <c r="J25" t="s">
        <v>347</v>
      </c>
      <c r="K25" t="s">
        <v>348</v>
      </c>
      <c r="L25">
        <v>1689886028.0999999</v>
      </c>
      <c r="M25">
        <f t="shared" si="0"/>
        <v>2.11523880956153E-3</v>
      </c>
      <c r="N25">
        <f t="shared" si="1"/>
        <v>2.11523880956153</v>
      </c>
      <c r="O25">
        <f t="shared" si="2"/>
        <v>0.50016486295545137</v>
      </c>
      <c r="P25">
        <f t="shared" si="3"/>
        <v>49.393099999999997</v>
      </c>
      <c r="Q25">
        <f t="shared" si="4"/>
        <v>46.041441810122421</v>
      </c>
      <c r="R25">
        <f t="shared" si="5"/>
        <v>4.6024121295962095</v>
      </c>
      <c r="S25">
        <f t="shared" si="6"/>
        <v>4.9374518612138587</v>
      </c>
      <c r="T25">
        <f t="shared" si="7"/>
        <v>0.3009409959951449</v>
      </c>
      <c r="U25">
        <f t="shared" si="8"/>
        <v>2.9249420083929087</v>
      </c>
      <c r="V25">
        <f t="shared" si="9"/>
        <v>0.28473664325945564</v>
      </c>
      <c r="W25">
        <f t="shared" si="10"/>
        <v>0.17934355241700681</v>
      </c>
      <c r="X25">
        <f t="shared" si="11"/>
        <v>297.68714009067122</v>
      </c>
      <c r="Y25">
        <f t="shared" si="12"/>
        <v>17.243717943983707</v>
      </c>
      <c r="Z25">
        <f t="shared" si="13"/>
        <v>15.970499999999999</v>
      </c>
      <c r="AA25">
        <f t="shared" si="14"/>
        <v>1.8212644373581481</v>
      </c>
      <c r="AB25">
        <f t="shared" si="15"/>
        <v>59.601836840454148</v>
      </c>
      <c r="AC25">
        <f t="shared" si="16"/>
        <v>1.0894799899213399</v>
      </c>
      <c r="AD25">
        <f t="shared" si="17"/>
        <v>1.8279302244286979</v>
      </c>
      <c r="AE25">
        <f t="shared" si="18"/>
        <v>0.73178444743680826</v>
      </c>
      <c r="AF25">
        <f t="shared" si="19"/>
        <v>-93.282031501663468</v>
      </c>
      <c r="AG25">
        <f t="shared" si="20"/>
        <v>9.0198378874305583</v>
      </c>
      <c r="AH25">
        <f t="shared" si="21"/>
        <v>0.59495230996870041</v>
      </c>
      <c r="AI25">
        <f t="shared" si="22"/>
        <v>214.01989878640697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54743.29260739161</v>
      </c>
      <c r="AO25">
        <f t="shared" si="26"/>
        <v>1799.9</v>
      </c>
      <c r="AP25">
        <f t="shared" si="27"/>
        <v>1517.3165699951664</v>
      </c>
      <c r="AQ25">
        <f t="shared" si="28"/>
        <v>0.84300048335750122</v>
      </c>
      <c r="AR25">
        <f t="shared" si="29"/>
        <v>0.16539093287997733</v>
      </c>
      <c r="AS25">
        <v>1689886028.0999999</v>
      </c>
      <c r="AT25">
        <v>49.393099999999997</v>
      </c>
      <c r="AU25">
        <v>49.997599999999998</v>
      </c>
      <c r="AV25">
        <v>10.898899999999999</v>
      </c>
      <c r="AW25">
        <v>8.8072099999999995</v>
      </c>
      <c r="AX25">
        <v>52.632300000000001</v>
      </c>
      <c r="AY25">
        <v>11.1035</v>
      </c>
      <c r="AZ25">
        <v>600.14200000000005</v>
      </c>
      <c r="BA25">
        <v>99.862399999999994</v>
      </c>
      <c r="BB25">
        <v>9.9980600000000003E-2</v>
      </c>
      <c r="BC25">
        <v>16.027699999999999</v>
      </c>
      <c r="BD25">
        <v>15.970499999999999</v>
      </c>
      <c r="BE25">
        <v>999.9</v>
      </c>
      <c r="BF25">
        <v>0</v>
      </c>
      <c r="BG25">
        <v>0</v>
      </c>
      <c r="BH25">
        <v>9987.5</v>
      </c>
      <c r="BI25">
        <v>0</v>
      </c>
      <c r="BJ25">
        <v>44.531300000000002</v>
      </c>
      <c r="BK25">
        <v>-0.60449200000000003</v>
      </c>
      <c r="BL25">
        <v>49.9373</v>
      </c>
      <c r="BM25">
        <v>50.441800000000001</v>
      </c>
      <c r="BN25">
        <v>2.09165</v>
      </c>
      <c r="BO25">
        <v>49.997599999999998</v>
      </c>
      <c r="BP25">
        <v>8.8072099999999995</v>
      </c>
      <c r="BQ25">
        <v>1.08839</v>
      </c>
      <c r="BR25">
        <v>0.87950899999999999</v>
      </c>
      <c r="BS25">
        <v>8.1565600000000007</v>
      </c>
      <c r="BT25">
        <v>5.0597399999999997</v>
      </c>
      <c r="BU25">
        <v>1799.9</v>
      </c>
      <c r="BV25">
        <v>0.89998699999999998</v>
      </c>
      <c r="BW25">
        <v>0.10001400000000001</v>
      </c>
      <c r="BX25">
        <v>0</v>
      </c>
      <c r="BY25">
        <v>1.9475</v>
      </c>
      <c r="BZ25">
        <v>0</v>
      </c>
      <c r="CA25">
        <v>14691.9</v>
      </c>
      <c r="CB25">
        <v>17198.599999999999</v>
      </c>
      <c r="CC25">
        <v>39.125</v>
      </c>
      <c r="CD25">
        <v>40.5</v>
      </c>
      <c r="CE25">
        <v>40.436999999999998</v>
      </c>
      <c r="CF25">
        <v>38.936999999999998</v>
      </c>
      <c r="CG25">
        <v>37.936999999999998</v>
      </c>
      <c r="CH25">
        <v>1619.89</v>
      </c>
      <c r="CI25">
        <v>180.02</v>
      </c>
      <c r="CJ25">
        <v>0</v>
      </c>
      <c r="CK25">
        <v>1689886033</v>
      </c>
      <c r="CL25">
        <v>0</v>
      </c>
      <c r="CM25">
        <v>1689886017.0999999</v>
      </c>
      <c r="CN25" t="s">
        <v>371</v>
      </c>
      <c r="CO25">
        <v>1689886005.0999999</v>
      </c>
      <c r="CP25">
        <v>1689886017.0999999</v>
      </c>
      <c r="CQ25">
        <v>12</v>
      </c>
      <c r="CR25">
        <v>5.7000000000000002E-2</v>
      </c>
      <c r="CS25">
        <v>1E-3</v>
      </c>
      <c r="CT25">
        <v>-3.2389999999999999</v>
      </c>
      <c r="CU25">
        <v>-0.20499999999999999</v>
      </c>
      <c r="CV25">
        <v>50</v>
      </c>
      <c r="CW25">
        <v>9</v>
      </c>
      <c r="CX25">
        <v>0.26</v>
      </c>
      <c r="CY25">
        <v>0.04</v>
      </c>
      <c r="CZ25">
        <v>7.6456319147869101E-2</v>
      </c>
      <c r="DA25">
        <v>1.2867586114329801</v>
      </c>
      <c r="DB25">
        <v>0.17704059286965301</v>
      </c>
      <c r="DC25">
        <v>1</v>
      </c>
      <c r="DD25">
        <v>49.955770000000001</v>
      </c>
      <c r="DE25">
        <v>0.10962406015031</v>
      </c>
      <c r="DF25">
        <v>2.4629922858181601E-2</v>
      </c>
      <c r="DG25">
        <v>1</v>
      </c>
      <c r="DH25">
        <v>1799.9938095238099</v>
      </c>
      <c r="DI25">
        <v>1.6462917554546E-2</v>
      </c>
      <c r="DJ25">
        <v>0.15953731286136999</v>
      </c>
      <c r="DK25">
        <v>-1</v>
      </c>
      <c r="DL25">
        <v>2</v>
      </c>
      <c r="DM25">
        <v>2</v>
      </c>
      <c r="DN25" t="s">
        <v>350</v>
      </c>
      <c r="DO25">
        <v>3.1631</v>
      </c>
      <c r="DP25">
        <v>2.83168</v>
      </c>
      <c r="DQ25">
        <v>1.5455399999999999E-2</v>
      </c>
      <c r="DR25">
        <v>1.47606E-2</v>
      </c>
      <c r="DS25">
        <v>6.8970500000000004E-2</v>
      </c>
      <c r="DT25">
        <v>5.8140999999999998E-2</v>
      </c>
      <c r="DU25">
        <v>31655.7</v>
      </c>
      <c r="DV25">
        <v>33032</v>
      </c>
      <c r="DW25">
        <v>29834.6</v>
      </c>
      <c r="DX25">
        <v>31217.8</v>
      </c>
      <c r="DY25">
        <v>36355.599999999999</v>
      </c>
      <c r="DZ25">
        <v>38477.4</v>
      </c>
      <c r="EA25">
        <v>40904.699999999997</v>
      </c>
      <c r="EB25">
        <v>43233.599999999999</v>
      </c>
      <c r="EC25">
        <v>2.3521999999999998</v>
      </c>
      <c r="ED25">
        <v>2.06413</v>
      </c>
      <c r="EE25">
        <v>0.14838599999999999</v>
      </c>
      <c r="EF25">
        <v>0</v>
      </c>
      <c r="EG25">
        <v>13.494</v>
      </c>
      <c r="EH25">
        <v>999.9</v>
      </c>
      <c r="EI25">
        <v>49.377000000000002</v>
      </c>
      <c r="EJ25">
        <v>18.468</v>
      </c>
      <c r="EK25">
        <v>10.5481</v>
      </c>
      <c r="EL25">
        <v>61.229199999999999</v>
      </c>
      <c r="EM25">
        <v>25.492799999999999</v>
      </c>
      <c r="EN25">
        <v>1</v>
      </c>
      <c r="EO25">
        <v>-0.74515500000000001</v>
      </c>
      <c r="EP25">
        <v>1.2783800000000001</v>
      </c>
      <c r="EQ25">
        <v>20.276900000000001</v>
      </c>
      <c r="ER25">
        <v>5.23855</v>
      </c>
      <c r="ES25">
        <v>11.8261</v>
      </c>
      <c r="ET25">
        <v>4.9825499999999998</v>
      </c>
      <c r="EU25">
        <v>3.29833</v>
      </c>
      <c r="EV25">
        <v>4969</v>
      </c>
      <c r="EW25">
        <v>191.9</v>
      </c>
      <c r="EX25">
        <v>9999</v>
      </c>
      <c r="EY25">
        <v>73.5</v>
      </c>
      <c r="EZ25">
        <v>1.87314</v>
      </c>
      <c r="FA25">
        <v>1.8788100000000001</v>
      </c>
      <c r="FB25">
        <v>1.8791</v>
      </c>
      <c r="FC25">
        <v>1.87967</v>
      </c>
      <c r="FD25">
        <v>1.87731</v>
      </c>
      <c r="FE25">
        <v>1.8767400000000001</v>
      </c>
      <c r="FF25">
        <v>1.87723</v>
      </c>
      <c r="FG25">
        <v>1.87477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-3.2389999999999999</v>
      </c>
      <c r="FV25">
        <v>-0.2046</v>
      </c>
      <c r="FW25">
        <v>-3.24568701078246</v>
      </c>
      <c r="FX25">
        <v>1.4527828764109799E-4</v>
      </c>
      <c r="FY25">
        <v>-4.3579519040863002E-7</v>
      </c>
      <c r="FZ25">
        <v>2.0799061152897499E-10</v>
      </c>
      <c r="GA25">
        <v>-0.204649999999999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0.4</v>
      </c>
      <c r="GJ25">
        <v>0.2</v>
      </c>
      <c r="GK25">
        <v>0.26977499999999999</v>
      </c>
      <c r="GL25">
        <v>2.5390600000000001</v>
      </c>
      <c r="GM25">
        <v>1.54541</v>
      </c>
      <c r="GN25">
        <v>2.3083499999999999</v>
      </c>
      <c r="GO25">
        <v>1.5979000000000001</v>
      </c>
      <c r="GP25">
        <v>2.2985799999999998</v>
      </c>
      <c r="GQ25">
        <v>22.082599999999999</v>
      </c>
      <c r="GR25">
        <v>14.8413</v>
      </c>
      <c r="GS25">
        <v>18</v>
      </c>
      <c r="GT25">
        <v>619.11900000000003</v>
      </c>
      <c r="GU25">
        <v>415.66699999999997</v>
      </c>
      <c r="GV25">
        <v>13.401</v>
      </c>
      <c r="GW25">
        <v>16.738600000000002</v>
      </c>
      <c r="GX25">
        <v>29.9999</v>
      </c>
      <c r="GY25">
        <v>16.8812</v>
      </c>
      <c r="GZ25">
        <v>16.8413</v>
      </c>
      <c r="HA25">
        <v>5.4652200000000004</v>
      </c>
      <c r="HB25">
        <v>20</v>
      </c>
      <c r="HC25">
        <v>-30</v>
      </c>
      <c r="HD25">
        <v>13.4176</v>
      </c>
      <c r="HE25">
        <v>50</v>
      </c>
      <c r="HF25">
        <v>0</v>
      </c>
      <c r="HG25">
        <v>101.514</v>
      </c>
      <c r="HH25">
        <v>100.27</v>
      </c>
    </row>
    <row r="26" spans="1:216" x14ac:dyDescent="0.2">
      <c r="A26">
        <v>8</v>
      </c>
      <c r="B26">
        <v>1689886125.0999999</v>
      </c>
      <c r="C26">
        <v>642</v>
      </c>
      <c r="D26" t="s">
        <v>372</v>
      </c>
      <c r="E26" t="s">
        <v>373</v>
      </c>
      <c r="F26" t="s">
        <v>344</v>
      </c>
      <c r="G26" t="s">
        <v>405</v>
      </c>
      <c r="H26" t="s">
        <v>345</v>
      </c>
      <c r="I26" t="s">
        <v>346</v>
      </c>
      <c r="J26" t="s">
        <v>347</v>
      </c>
      <c r="K26" t="s">
        <v>348</v>
      </c>
      <c r="L26">
        <v>1689886125.0999999</v>
      </c>
      <c r="M26">
        <f t="shared" si="0"/>
        <v>2.1136264357467164E-3</v>
      </c>
      <c r="N26">
        <f t="shared" si="1"/>
        <v>2.1136264357467165</v>
      </c>
      <c r="O26">
        <f t="shared" si="2"/>
        <v>15.134810321765208</v>
      </c>
      <c r="P26">
        <f t="shared" si="3"/>
        <v>384.05200000000002</v>
      </c>
      <c r="Q26">
        <f t="shared" si="4"/>
        <v>295.55998772445366</v>
      </c>
      <c r="R26">
        <f t="shared" si="5"/>
        <v>29.545241866692137</v>
      </c>
      <c r="S26">
        <f t="shared" si="6"/>
        <v>38.391222427460001</v>
      </c>
      <c r="T26">
        <f t="shared" si="7"/>
        <v>0.30057182623367296</v>
      </c>
      <c r="U26">
        <f t="shared" si="8"/>
        <v>2.9294518515349854</v>
      </c>
      <c r="V26">
        <f t="shared" si="9"/>
        <v>0.2844295105642764</v>
      </c>
      <c r="W26">
        <f t="shared" si="10"/>
        <v>0.1791464884316839</v>
      </c>
      <c r="X26">
        <f t="shared" si="11"/>
        <v>297.67863899999998</v>
      </c>
      <c r="Y26">
        <f t="shared" si="12"/>
        <v>17.290396023565101</v>
      </c>
      <c r="Z26">
        <f t="shared" si="13"/>
        <v>16.0139</v>
      </c>
      <c r="AA26">
        <f t="shared" si="14"/>
        <v>1.8263200873167738</v>
      </c>
      <c r="AB26">
        <f t="shared" si="15"/>
        <v>59.683690607322418</v>
      </c>
      <c r="AC26">
        <f t="shared" si="16"/>
        <v>1.0943315730165</v>
      </c>
      <c r="AD26">
        <f t="shared" si="17"/>
        <v>1.8335521176403922</v>
      </c>
      <c r="AE26">
        <f t="shared" si="18"/>
        <v>0.73198851430027378</v>
      </c>
      <c r="AF26">
        <f t="shared" si="19"/>
        <v>-93.210925816430191</v>
      </c>
      <c r="AG26">
        <f t="shared" si="20"/>
        <v>9.7760284488153832</v>
      </c>
      <c r="AH26">
        <f t="shared" si="21"/>
        <v>0.64414406943336899</v>
      </c>
      <c r="AI26">
        <f t="shared" si="22"/>
        <v>214.88788570181856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54869.395693321494</v>
      </c>
      <c r="AO26">
        <f t="shared" si="26"/>
        <v>1799.85</v>
      </c>
      <c r="AP26">
        <f t="shared" si="27"/>
        <v>1517.2743</v>
      </c>
      <c r="AQ26">
        <f t="shared" si="28"/>
        <v>0.84300041670139181</v>
      </c>
      <c r="AR26">
        <f t="shared" si="29"/>
        <v>0.16539080423368613</v>
      </c>
      <c r="AS26">
        <v>1689886125.0999999</v>
      </c>
      <c r="AT26">
        <v>384.05200000000002</v>
      </c>
      <c r="AU26">
        <v>399.99299999999999</v>
      </c>
      <c r="AV26">
        <v>10.9473</v>
      </c>
      <c r="AW26">
        <v>8.8575400000000002</v>
      </c>
      <c r="AX26">
        <v>388.71100000000001</v>
      </c>
      <c r="AY26">
        <v>11.151</v>
      </c>
      <c r="AZ26">
        <v>600.20899999999995</v>
      </c>
      <c r="BA26">
        <v>99.863600000000005</v>
      </c>
      <c r="BB26">
        <v>0.100005</v>
      </c>
      <c r="BC26">
        <v>16.075800000000001</v>
      </c>
      <c r="BD26">
        <v>16.0139</v>
      </c>
      <c r="BE26">
        <v>999.9</v>
      </c>
      <c r="BF26">
        <v>0</v>
      </c>
      <c r="BG26">
        <v>0</v>
      </c>
      <c r="BH26">
        <v>10013.1</v>
      </c>
      <c r="BI26">
        <v>0</v>
      </c>
      <c r="BJ26">
        <v>44.233699999999999</v>
      </c>
      <c r="BK26">
        <v>-15.9407</v>
      </c>
      <c r="BL26">
        <v>388.303</v>
      </c>
      <c r="BM26">
        <v>403.56700000000001</v>
      </c>
      <c r="BN26">
        <v>2.08975</v>
      </c>
      <c r="BO26">
        <v>399.99299999999999</v>
      </c>
      <c r="BP26">
        <v>8.8575400000000002</v>
      </c>
      <c r="BQ26">
        <v>1.09324</v>
      </c>
      <c r="BR26">
        <v>0.88454699999999997</v>
      </c>
      <c r="BS26">
        <v>8.2220200000000006</v>
      </c>
      <c r="BT26">
        <v>5.14175</v>
      </c>
      <c r="BU26">
        <v>1799.85</v>
      </c>
      <c r="BV26">
        <v>0.89998699999999998</v>
      </c>
      <c r="BW26">
        <v>0.10001400000000001</v>
      </c>
      <c r="BX26">
        <v>0</v>
      </c>
      <c r="BY26">
        <v>2.3626</v>
      </c>
      <c r="BZ26">
        <v>0</v>
      </c>
      <c r="CA26">
        <v>14359.5</v>
      </c>
      <c r="CB26">
        <v>17198.2</v>
      </c>
      <c r="CC26">
        <v>39.125</v>
      </c>
      <c r="CD26">
        <v>40.5</v>
      </c>
      <c r="CE26">
        <v>40.375</v>
      </c>
      <c r="CF26">
        <v>38.936999999999998</v>
      </c>
      <c r="CG26">
        <v>37.875</v>
      </c>
      <c r="CH26">
        <v>1619.84</v>
      </c>
      <c r="CI26">
        <v>180.01</v>
      </c>
      <c r="CJ26">
        <v>0</v>
      </c>
      <c r="CK26">
        <v>1689886130.2</v>
      </c>
      <c r="CL26">
        <v>0</v>
      </c>
      <c r="CM26">
        <v>1689886096.0999999</v>
      </c>
      <c r="CN26" t="s">
        <v>374</v>
      </c>
      <c r="CO26">
        <v>1689886096.0999999</v>
      </c>
      <c r="CP26">
        <v>1689886092.0999999</v>
      </c>
      <c r="CQ26">
        <v>13</v>
      </c>
      <c r="CR26">
        <v>-1.4159999999999999</v>
      </c>
      <c r="CS26">
        <v>1E-3</v>
      </c>
      <c r="CT26">
        <v>-4.6609999999999996</v>
      </c>
      <c r="CU26">
        <v>-0.20399999999999999</v>
      </c>
      <c r="CV26">
        <v>400</v>
      </c>
      <c r="CW26">
        <v>9</v>
      </c>
      <c r="CX26">
        <v>0.14000000000000001</v>
      </c>
      <c r="CY26">
        <v>0.03</v>
      </c>
      <c r="CZ26">
        <v>15.2435206563517</v>
      </c>
      <c r="DA26">
        <v>7.6214238301320805E-2</v>
      </c>
      <c r="DB26">
        <v>3.26075293762483E-2</v>
      </c>
      <c r="DC26">
        <v>1</v>
      </c>
      <c r="DD26">
        <v>400.02457142857202</v>
      </c>
      <c r="DE26">
        <v>-0.35158441558373998</v>
      </c>
      <c r="DF26">
        <v>4.9561478348154303E-2</v>
      </c>
      <c r="DG26">
        <v>1</v>
      </c>
      <c r="DH26">
        <v>1800.0065</v>
      </c>
      <c r="DI26">
        <v>-0.35188311063161898</v>
      </c>
      <c r="DJ26">
        <v>0.16032077220379201</v>
      </c>
      <c r="DK26">
        <v>-1</v>
      </c>
      <c r="DL26">
        <v>2</v>
      </c>
      <c r="DM26">
        <v>2</v>
      </c>
      <c r="DN26" t="s">
        <v>350</v>
      </c>
      <c r="DO26">
        <v>3.1632699999999998</v>
      </c>
      <c r="DP26">
        <v>2.8319299999999998</v>
      </c>
      <c r="DQ26">
        <v>9.3472600000000003E-2</v>
      </c>
      <c r="DR26">
        <v>9.5847100000000005E-2</v>
      </c>
      <c r="DS26">
        <v>6.9205500000000003E-2</v>
      </c>
      <c r="DT26">
        <v>5.8405800000000001E-2</v>
      </c>
      <c r="DU26">
        <v>29146.5</v>
      </c>
      <c r="DV26">
        <v>30311.8</v>
      </c>
      <c r="DW26">
        <v>29837.5</v>
      </c>
      <c r="DX26">
        <v>31219.8</v>
      </c>
      <c r="DY26">
        <v>36357.5</v>
      </c>
      <c r="DZ26">
        <v>38477.9</v>
      </c>
      <c r="EA26">
        <v>40908.400000000001</v>
      </c>
      <c r="EB26">
        <v>43236.5</v>
      </c>
      <c r="EC26">
        <v>2.3565999999999998</v>
      </c>
      <c r="ED26">
        <v>2.0672000000000001</v>
      </c>
      <c r="EE26">
        <v>0.15175</v>
      </c>
      <c r="EF26">
        <v>0</v>
      </c>
      <c r="EG26">
        <v>13.481299999999999</v>
      </c>
      <c r="EH26">
        <v>999.9</v>
      </c>
      <c r="EI26">
        <v>49.377000000000002</v>
      </c>
      <c r="EJ26">
        <v>18.478000000000002</v>
      </c>
      <c r="EK26">
        <v>10.553599999999999</v>
      </c>
      <c r="EL26">
        <v>61.429200000000002</v>
      </c>
      <c r="EM26">
        <v>25.256399999999999</v>
      </c>
      <c r="EN26">
        <v>1</v>
      </c>
      <c r="EO26">
        <v>-0.74726400000000004</v>
      </c>
      <c r="EP26">
        <v>1.4361699999999999</v>
      </c>
      <c r="EQ26">
        <v>20.276199999999999</v>
      </c>
      <c r="ER26">
        <v>5.24634</v>
      </c>
      <c r="ES26">
        <v>11.8264</v>
      </c>
      <c r="ET26">
        <v>4.98325</v>
      </c>
      <c r="EU26">
        <v>3.2989999999999999</v>
      </c>
      <c r="EV26">
        <v>4971.1000000000004</v>
      </c>
      <c r="EW26">
        <v>191.9</v>
      </c>
      <c r="EX26">
        <v>9999</v>
      </c>
      <c r="EY26">
        <v>73.599999999999994</v>
      </c>
      <c r="EZ26">
        <v>1.87314</v>
      </c>
      <c r="FA26">
        <v>1.8787799999999999</v>
      </c>
      <c r="FB26">
        <v>1.8790800000000001</v>
      </c>
      <c r="FC26">
        <v>1.8796299999999999</v>
      </c>
      <c r="FD26">
        <v>1.87731</v>
      </c>
      <c r="FE26">
        <v>1.8767100000000001</v>
      </c>
      <c r="FF26">
        <v>1.87721</v>
      </c>
      <c r="FG26">
        <v>1.8747799999999999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-4.6589999999999998</v>
      </c>
      <c r="FV26">
        <v>-0.20369999999999999</v>
      </c>
      <c r="FW26">
        <v>-4.6617825137501896</v>
      </c>
      <c r="FX26">
        <v>1.4527828764109799E-4</v>
      </c>
      <c r="FY26">
        <v>-4.3579519040863002E-7</v>
      </c>
      <c r="FZ26">
        <v>2.0799061152897499E-10</v>
      </c>
      <c r="GA26">
        <v>-0.20375299999999899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0.6</v>
      </c>
      <c r="GK26">
        <v>1.02783</v>
      </c>
      <c r="GL26">
        <v>2.51709</v>
      </c>
      <c r="GM26">
        <v>1.54541</v>
      </c>
      <c r="GN26">
        <v>2.3083499999999999</v>
      </c>
      <c r="GO26">
        <v>1.5979000000000001</v>
      </c>
      <c r="GP26">
        <v>2.2570800000000002</v>
      </c>
      <c r="GQ26">
        <v>22.102799999999998</v>
      </c>
      <c r="GR26">
        <v>14.815</v>
      </c>
      <c r="GS26">
        <v>18</v>
      </c>
      <c r="GT26">
        <v>621.77800000000002</v>
      </c>
      <c r="GU26">
        <v>417.19900000000001</v>
      </c>
      <c r="GV26">
        <v>13.4229</v>
      </c>
      <c r="GW26">
        <v>16.712700000000002</v>
      </c>
      <c r="GX26">
        <v>30.0001</v>
      </c>
      <c r="GY26">
        <v>16.852699999999999</v>
      </c>
      <c r="GZ26">
        <v>16.819199999999999</v>
      </c>
      <c r="HA26">
        <v>20.639299999999999</v>
      </c>
      <c r="HB26">
        <v>20</v>
      </c>
      <c r="HC26">
        <v>-30</v>
      </c>
      <c r="HD26">
        <v>13.4178</v>
      </c>
      <c r="HE26">
        <v>400</v>
      </c>
      <c r="HF26">
        <v>0</v>
      </c>
      <c r="HG26">
        <v>101.523</v>
      </c>
      <c r="HH26">
        <v>100.277</v>
      </c>
    </row>
    <row r="27" spans="1:216" x14ac:dyDescent="0.2">
      <c r="A27">
        <v>9</v>
      </c>
      <c r="B27">
        <v>1689886216.0999999</v>
      </c>
      <c r="C27">
        <v>733</v>
      </c>
      <c r="D27" t="s">
        <v>375</v>
      </c>
      <c r="E27" t="s">
        <v>376</v>
      </c>
      <c r="F27" t="s">
        <v>344</v>
      </c>
      <c r="G27" t="s">
        <v>405</v>
      </c>
      <c r="H27" t="s">
        <v>345</v>
      </c>
      <c r="I27" t="s">
        <v>346</v>
      </c>
      <c r="J27" t="s">
        <v>347</v>
      </c>
      <c r="K27" t="s">
        <v>348</v>
      </c>
      <c r="L27">
        <v>1689886216.0999999</v>
      </c>
      <c r="M27">
        <f t="shared" si="0"/>
        <v>2.1198072706834015E-3</v>
      </c>
      <c r="N27">
        <f t="shared" si="1"/>
        <v>2.1198072706834017</v>
      </c>
      <c r="O27">
        <f t="shared" si="2"/>
        <v>14.948879551885963</v>
      </c>
      <c r="P27">
        <f t="shared" si="3"/>
        <v>384.262</v>
      </c>
      <c r="Q27">
        <f t="shared" si="4"/>
        <v>297.22005324782856</v>
      </c>
      <c r="R27">
        <f t="shared" si="5"/>
        <v>29.711491759839323</v>
      </c>
      <c r="S27">
        <f t="shared" si="6"/>
        <v>38.412607500274007</v>
      </c>
      <c r="T27">
        <f t="shared" si="7"/>
        <v>0.30216568086511197</v>
      </c>
      <c r="U27">
        <f t="shared" si="8"/>
        <v>2.925745669593077</v>
      </c>
      <c r="V27">
        <f t="shared" si="9"/>
        <v>0.28583724097498631</v>
      </c>
      <c r="W27">
        <f t="shared" si="10"/>
        <v>0.18004175506509457</v>
      </c>
      <c r="X27">
        <f t="shared" si="11"/>
        <v>297.72492299999999</v>
      </c>
      <c r="Y27">
        <f t="shared" si="12"/>
        <v>17.279002503599742</v>
      </c>
      <c r="Z27">
        <f t="shared" si="13"/>
        <v>16.018899999999999</v>
      </c>
      <c r="AA27">
        <f t="shared" si="14"/>
        <v>1.8269033263929408</v>
      </c>
      <c r="AB27">
        <f t="shared" si="15"/>
        <v>59.83997765396888</v>
      </c>
      <c r="AC27">
        <f t="shared" si="16"/>
        <v>1.0963920360106001</v>
      </c>
      <c r="AD27">
        <f t="shared" si="17"/>
        <v>1.832206626731389</v>
      </c>
      <c r="AE27">
        <f t="shared" si="18"/>
        <v>0.73051129038234075</v>
      </c>
      <c r="AF27">
        <f t="shared" si="19"/>
        <v>-93.483500637138008</v>
      </c>
      <c r="AG27">
        <f t="shared" si="20"/>
        <v>7.161069144475352</v>
      </c>
      <c r="AH27">
        <f t="shared" si="21"/>
        <v>0.47242575365518219</v>
      </c>
      <c r="AI27">
        <f t="shared" si="22"/>
        <v>211.8749172609925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54760.487118000608</v>
      </c>
      <c r="AO27">
        <f t="shared" si="26"/>
        <v>1800.14</v>
      </c>
      <c r="AP27">
        <f t="shared" si="27"/>
        <v>1517.5179000000001</v>
      </c>
      <c r="AQ27">
        <f t="shared" si="28"/>
        <v>0.84299993333851808</v>
      </c>
      <c r="AR27">
        <f t="shared" si="29"/>
        <v>0.16538987134333996</v>
      </c>
      <c r="AS27">
        <v>1689886216.0999999</v>
      </c>
      <c r="AT27">
        <v>384.262</v>
      </c>
      <c r="AU27">
        <v>400.02199999999999</v>
      </c>
      <c r="AV27">
        <v>10.9678</v>
      </c>
      <c r="AW27">
        <v>8.8717000000000006</v>
      </c>
      <c r="AX27">
        <v>389.02100000000002</v>
      </c>
      <c r="AY27">
        <v>11.169600000000001</v>
      </c>
      <c r="AZ27">
        <v>600.13099999999997</v>
      </c>
      <c r="BA27">
        <v>99.864400000000003</v>
      </c>
      <c r="BB27">
        <v>0.100227</v>
      </c>
      <c r="BC27">
        <v>16.064299999999999</v>
      </c>
      <c r="BD27">
        <v>16.018899999999999</v>
      </c>
      <c r="BE27">
        <v>999.9</v>
      </c>
      <c r="BF27">
        <v>0</v>
      </c>
      <c r="BG27">
        <v>0</v>
      </c>
      <c r="BH27">
        <v>9991.8799999999992</v>
      </c>
      <c r="BI27">
        <v>0</v>
      </c>
      <c r="BJ27">
        <v>46.723199999999999</v>
      </c>
      <c r="BK27">
        <v>-15.7598</v>
      </c>
      <c r="BL27">
        <v>388.52300000000002</v>
      </c>
      <c r="BM27">
        <v>403.60300000000001</v>
      </c>
      <c r="BN27">
        <v>2.0961099999999999</v>
      </c>
      <c r="BO27">
        <v>400.02199999999999</v>
      </c>
      <c r="BP27">
        <v>8.8717000000000006</v>
      </c>
      <c r="BQ27">
        <v>1.0952900000000001</v>
      </c>
      <c r="BR27">
        <v>0.88596699999999995</v>
      </c>
      <c r="BS27">
        <v>8.2497100000000003</v>
      </c>
      <c r="BT27">
        <v>5.1647999999999996</v>
      </c>
      <c r="BU27">
        <v>1800.14</v>
      </c>
      <c r="BV27">
        <v>0.900003</v>
      </c>
      <c r="BW27">
        <v>9.9996600000000005E-2</v>
      </c>
      <c r="BX27">
        <v>0</v>
      </c>
      <c r="BY27">
        <v>2.6318000000000001</v>
      </c>
      <c r="BZ27">
        <v>0</v>
      </c>
      <c r="CA27">
        <v>14369.9</v>
      </c>
      <c r="CB27">
        <v>17200.900000000001</v>
      </c>
      <c r="CC27">
        <v>39.125</v>
      </c>
      <c r="CD27">
        <v>40.5</v>
      </c>
      <c r="CE27">
        <v>40.436999999999998</v>
      </c>
      <c r="CF27">
        <v>38.936999999999998</v>
      </c>
      <c r="CG27">
        <v>37.875</v>
      </c>
      <c r="CH27">
        <v>1620.13</v>
      </c>
      <c r="CI27">
        <v>180.01</v>
      </c>
      <c r="CJ27">
        <v>0</v>
      </c>
      <c r="CK27">
        <v>1689886221.4000001</v>
      </c>
      <c r="CL27">
        <v>0</v>
      </c>
      <c r="CM27">
        <v>1689886186.0999999</v>
      </c>
      <c r="CN27" t="s">
        <v>377</v>
      </c>
      <c r="CO27">
        <v>1689886176.0999999</v>
      </c>
      <c r="CP27">
        <v>1689886186.0999999</v>
      </c>
      <c r="CQ27">
        <v>14</v>
      </c>
      <c r="CR27">
        <v>-0.1</v>
      </c>
      <c r="CS27">
        <v>2E-3</v>
      </c>
      <c r="CT27">
        <v>-4.76</v>
      </c>
      <c r="CU27">
        <v>-0.20200000000000001</v>
      </c>
      <c r="CV27">
        <v>400</v>
      </c>
      <c r="CW27">
        <v>9</v>
      </c>
      <c r="CX27">
        <v>0.13</v>
      </c>
      <c r="CY27">
        <v>0.04</v>
      </c>
      <c r="CZ27">
        <v>14.9037523826798</v>
      </c>
      <c r="DA27">
        <v>0.33834112979049902</v>
      </c>
      <c r="DB27">
        <v>5.48262890620793E-2</v>
      </c>
      <c r="DC27">
        <v>1</v>
      </c>
      <c r="DD27">
        <v>399.99775</v>
      </c>
      <c r="DE27">
        <v>0.14025563909726199</v>
      </c>
      <c r="DF27">
        <v>3.65005136950056E-2</v>
      </c>
      <c r="DG27">
        <v>1</v>
      </c>
      <c r="DH27">
        <v>1799.99</v>
      </c>
      <c r="DI27">
        <v>0.330707758767329</v>
      </c>
      <c r="DJ27">
        <v>0.154704018478383</v>
      </c>
      <c r="DK27">
        <v>-1</v>
      </c>
      <c r="DL27">
        <v>2</v>
      </c>
      <c r="DM27">
        <v>2</v>
      </c>
      <c r="DN27" t="s">
        <v>350</v>
      </c>
      <c r="DO27">
        <v>3.1631</v>
      </c>
      <c r="DP27">
        <v>2.8319700000000001</v>
      </c>
      <c r="DQ27">
        <v>9.3532699999999996E-2</v>
      </c>
      <c r="DR27">
        <v>9.5855499999999996E-2</v>
      </c>
      <c r="DS27">
        <v>6.9297300000000006E-2</v>
      </c>
      <c r="DT27">
        <v>5.8480900000000002E-2</v>
      </c>
      <c r="DU27">
        <v>29144.400000000001</v>
      </c>
      <c r="DV27">
        <v>30311.9</v>
      </c>
      <c r="DW27">
        <v>29837.4</v>
      </c>
      <c r="DX27">
        <v>31220.2</v>
      </c>
      <c r="DY27">
        <v>36353.599999999999</v>
      </c>
      <c r="DZ27">
        <v>38475</v>
      </c>
      <c r="EA27">
        <v>40908.199999999997</v>
      </c>
      <c r="EB27">
        <v>43236.800000000003</v>
      </c>
      <c r="EC27">
        <v>2.3571499999999999</v>
      </c>
      <c r="ED27">
        <v>2.0671200000000001</v>
      </c>
      <c r="EE27">
        <v>0.14774499999999999</v>
      </c>
      <c r="EF27">
        <v>0</v>
      </c>
      <c r="EG27">
        <v>13.5533</v>
      </c>
      <c r="EH27">
        <v>999.9</v>
      </c>
      <c r="EI27">
        <v>49.353000000000002</v>
      </c>
      <c r="EJ27">
        <v>18.518000000000001</v>
      </c>
      <c r="EK27">
        <v>10.575200000000001</v>
      </c>
      <c r="EL27">
        <v>61.269199999999998</v>
      </c>
      <c r="EM27">
        <v>26.0657</v>
      </c>
      <c r="EN27">
        <v>1</v>
      </c>
      <c r="EO27">
        <v>-0.74800800000000001</v>
      </c>
      <c r="EP27">
        <v>1.49058</v>
      </c>
      <c r="EQ27">
        <v>20.275300000000001</v>
      </c>
      <c r="ER27">
        <v>5.2454400000000003</v>
      </c>
      <c r="ES27">
        <v>11.8262</v>
      </c>
      <c r="ET27">
        <v>4.9830500000000004</v>
      </c>
      <c r="EU27">
        <v>3.2989999999999999</v>
      </c>
      <c r="EV27">
        <v>4972.8999999999996</v>
      </c>
      <c r="EW27">
        <v>191.9</v>
      </c>
      <c r="EX27">
        <v>9999</v>
      </c>
      <c r="EY27">
        <v>73.599999999999994</v>
      </c>
      <c r="EZ27">
        <v>1.87313</v>
      </c>
      <c r="FA27">
        <v>1.8787799999999999</v>
      </c>
      <c r="FB27">
        <v>1.87906</v>
      </c>
      <c r="FC27">
        <v>1.8796600000000001</v>
      </c>
      <c r="FD27">
        <v>1.8773299999999999</v>
      </c>
      <c r="FE27">
        <v>1.8767199999999999</v>
      </c>
      <c r="FF27">
        <v>1.87721</v>
      </c>
      <c r="FG27">
        <v>1.8747499999999999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-4.7590000000000003</v>
      </c>
      <c r="FV27">
        <v>-0.20180000000000001</v>
      </c>
      <c r="FW27">
        <v>-4.76150814182781</v>
      </c>
      <c r="FX27">
        <v>1.4527828764109799E-4</v>
      </c>
      <c r="FY27">
        <v>-4.3579519040863002E-7</v>
      </c>
      <c r="FZ27">
        <v>2.0799061152897499E-10</v>
      </c>
      <c r="GA27">
        <v>-0.20180400000000101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0.7</v>
      </c>
      <c r="GJ27">
        <v>0.5</v>
      </c>
      <c r="GK27">
        <v>1.02783</v>
      </c>
      <c r="GL27">
        <v>2.50854</v>
      </c>
      <c r="GM27">
        <v>1.54541</v>
      </c>
      <c r="GN27">
        <v>2.3083499999999999</v>
      </c>
      <c r="GO27">
        <v>1.5979000000000001</v>
      </c>
      <c r="GP27">
        <v>2.2961399999999998</v>
      </c>
      <c r="GQ27">
        <v>22.122900000000001</v>
      </c>
      <c r="GR27">
        <v>14.8062</v>
      </c>
      <c r="GS27">
        <v>18</v>
      </c>
      <c r="GT27">
        <v>622.01800000000003</v>
      </c>
      <c r="GU27">
        <v>417.07100000000003</v>
      </c>
      <c r="GV27">
        <v>13.3108</v>
      </c>
      <c r="GW27">
        <v>16.6998</v>
      </c>
      <c r="GX27">
        <v>30.0002</v>
      </c>
      <c r="GY27">
        <v>16.842300000000002</v>
      </c>
      <c r="GZ27">
        <v>16.810199999999998</v>
      </c>
      <c r="HA27">
        <v>20.6358</v>
      </c>
      <c r="HB27">
        <v>20</v>
      </c>
      <c r="HC27">
        <v>-30</v>
      </c>
      <c r="HD27">
        <v>13.291499999999999</v>
      </c>
      <c r="HE27">
        <v>400</v>
      </c>
      <c r="HF27">
        <v>0</v>
      </c>
      <c r="HG27">
        <v>101.523</v>
      </c>
      <c r="HH27">
        <v>100.277</v>
      </c>
    </row>
    <row r="28" spans="1:216" x14ac:dyDescent="0.2">
      <c r="A28">
        <v>10</v>
      </c>
      <c r="B28">
        <v>1689886307.0999999</v>
      </c>
      <c r="C28">
        <v>824</v>
      </c>
      <c r="D28" t="s">
        <v>378</v>
      </c>
      <c r="E28" t="s">
        <v>379</v>
      </c>
      <c r="F28" t="s">
        <v>344</v>
      </c>
      <c r="G28" t="s">
        <v>405</v>
      </c>
      <c r="H28" t="s">
        <v>345</v>
      </c>
      <c r="I28" t="s">
        <v>346</v>
      </c>
      <c r="J28" t="s">
        <v>347</v>
      </c>
      <c r="K28" t="s">
        <v>348</v>
      </c>
      <c r="L28">
        <v>1689886307.0999999</v>
      </c>
      <c r="M28">
        <f t="shared" si="0"/>
        <v>2.115417349530357E-3</v>
      </c>
      <c r="N28">
        <f t="shared" si="1"/>
        <v>2.115417349530357</v>
      </c>
      <c r="O28">
        <f t="shared" si="2"/>
        <v>15.662053694736574</v>
      </c>
      <c r="P28">
        <f t="shared" si="3"/>
        <v>383.57600000000002</v>
      </c>
      <c r="Q28">
        <f t="shared" si="4"/>
        <v>292.93568869858939</v>
      </c>
      <c r="R28">
        <f t="shared" si="5"/>
        <v>29.283294736449214</v>
      </c>
      <c r="S28">
        <f t="shared" si="6"/>
        <v>38.344146838952</v>
      </c>
      <c r="T28">
        <f t="shared" si="7"/>
        <v>0.30331148199522029</v>
      </c>
      <c r="U28">
        <f t="shared" si="8"/>
        <v>2.9241047473848814</v>
      </c>
      <c r="V28">
        <f t="shared" si="9"/>
        <v>0.28685389997036692</v>
      </c>
      <c r="W28">
        <f t="shared" si="10"/>
        <v>0.18068788314276474</v>
      </c>
      <c r="X28">
        <f t="shared" si="11"/>
        <v>297.72492299999999</v>
      </c>
      <c r="Y28">
        <f t="shared" si="12"/>
        <v>17.254414575908754</v>
      </c>
      <c r="Z28">
        <f t="shared" si="13"/>
        <v>15.9933</v>
      </c>
      <c r="AA28">
        <f t="shared" si="14"/>
        <v>1.8239188665097659</v>
      </c>
      <c r="AB28">
        <f t="shared" si="15"/>
        <v>60.001217221539939</v>
      </c>
      <c r="AC28">
        <f t="shared" si="16"/>
        <v>1.0974949405476</v>
      </c>
      <c r="AD28">
        <f t="shared" si="17"/>
        <v>1.8291211268187546</v>
      </c>
      <c r="AE28">
        <f t="shared" si="18"/>
        <v>0.72642392596216587</v>
      </c>
      <c r="AF28">
        <f t="shared" si="19"/>
        <v>-93.289905114288743</v>
      </c>
      <c r="AG28">
        <f t="shared" si="20"/>
        <v>7.0309373472893482</v>
      </c>
      <c r="AH28">
        <f t="shared" si="21"/>
        <v>0.46397584085231514</v>
      </c>
      <c r="AI28">
        <f t="shared" si="22"/>
        <v>211.92993107385291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54716.32592901677</v>
      </c>
      <c r="AO28">
        <f t="shared" si="26"/>
        <v>1800.14</v>
      </c>
      <c r="AP28">
        <f t="shared" si="27"/>
        <v>1517.5179000000001</v>
      </c>
      <c r="AQ28">
        <f t="shared" si="28"/>
        <v>0.84299993333851808</v>
      </c>
      <c r="AR28">
        <f t="shared" si="29"/>
        <v>0.16538987134333996</v>
      </c>
      <c r="AS28">
        <v>1689886307.0999999</v>
      </c>
      <c r="AT28">
        <v>383.57600000000002</v>
      </c>
      <c r="AU28">
        <v>400.04300000000001</v>
      </c>
      <c r="AV28">
        <v>10.9788</v>
      </c>
      <c r="AW28">
        <v>8.8874300000000002</v>
      </c>
      <c r="AX28">
        <v>388.33300000000003</v>
      </c>
      <c r="AY28">
        <v>11.1808</v>
      </c>
      <c r="AZ28">
        <v>600.23599999999999</v>
      </c>
      <c r="BA28">
        <v>99.864699999999999</v>
      </c>
      <c r="BB28">
        <v>0.100227</v>
      </c>
      <c r="BC28">
        <v>16.0379</v>
      </c>
      <c r="BD28">
        <v>15.9933</v>
      </c>
      <c r="BE28">
        <v>999.9</v>
      </c>
      <c r="BF28">
        <v>0</v>
      </c>
      <c r="BG28">
        <v>0</v>
      </c>
      <c r="BH28">
        <v>9982.5</v>
      </c>
      <c r="BI28">
        <v>0</v>
      </c>
      <c r="BJ28">
        <v>48.290799999999997</v>
      </c>
      <c r="BK28">
        <v>-16.4678</v>
      </c>
      <c r="BL28">
        <v>387.83300000000003</v>
      </c>
      <c r="BM28">
        <v>403.63099999999997</v>
      </c>
      <c r="BN28">
        <v>2.0913300000000001</v>
      </c>
      <c r="BO28">
        <v>400.04300000000001</v>
      </c>
      <c r="BP28">
        <v>8.8874300000000002</v>
      </c>
      <c r="BQ28">
        <v>1.09639</v>
      </c>
      <c r="BR28">
        <v>0.88754100000000002</v>
      </c>
      <c r="BS28">
        <v>8.2644400000000005</v>
      </c>
      <c r="BT28">
        <v>5.1902900000000001</v>
      </c>
      <c r="BU28">
        <v>1800.14</v>
      </c>
      <c r="BV28">
        <v>0.900003</v>
      </c>
      <c r="BW28">
        <v>9.9996600000000005E-2</v>
      </c>
      <c r="BX28">
        <v>0</v>
      </c>
      <c r="BY28">
        <v>2.3969999999999998</v>
      </c>
      <c r="BZ28">
        <v>0</v>
      </c>
      <c r="CA28">
        <v>14396.6</v>
      </c>
      <c r="CB28">
        <v>17200.900000000001</v>
      </c>
      <c r="CC28">
        <v>39.186999999999998</v>
      </c>
      <c r="CD28">
        <v>40.5</v>
      </c>
      <c r="CE28">
        <v>40.375</v>
      </c>
      <c r="CF28">
        <v>38.936999999999998</v>
      </c>
      <c r="CG28">
        <v>37.875</v>
      </c>
      <c r="CH28">
        <v>1620.13</v>
      </c>
      <c r="CI28">
        <v>180.01</v>
      </c>
      <c r="CJ28">
        <v>0</v>
      </c>
      <c r="CK28">
        <v>1689886312.5999999</v>
      </c>
      <c r="CL28">
        <v>0</v>
      </c>
      <c r="CM28">
        <v>1689886279.0999999</v>
      </c>
      <c r="CN28" t="s">
        <v>380</v>
      </c>
      <c r="CO28">
        <v>1689886269.0999999</v>
      </c>
      <c r="CP28">
        <v>1689886279.0999999</v>
      </c>
      <c r="CQ28">
        <v>15</v>
      </c>
      <c r="CR28">
        <v>2E-3</v>
      </c>
      <c r="CS28">
        <v>0</v>
      </c>
      <c r="CT28">
        <v>-4.7590000000000003</v>
      </c>
      <c r="CU28">
        <v>-0.20200000000000001</v>
      </c>
      <c r="CV28">
        <v>400</v>
      </c>
      <c r="CW28">
        <v>9</v>
      </c>
      <c r="CX28">
        <v>0.15</v>
      </c>
      <c r="CY28">
        <v>0.01</v>
      </c>
      <c r="CZ28">
        <v>15.579927203981701</v>
      </c>
      <c r="DA28">
        <v>0.57778935408572996</v>
      </c>
      <c r="DB28">
        <v>0.109432002857937</v>
      </c>
      <c r="DC28">
        <v>1</v>
      </c>
      <c r="DD28">
        <v>399.96552380952397</v>
      </c>
      <c r="DE28">
        <v>0.30241558441678201</v>
      </c>
      <c r="DF28">
        <v>3.9528915332865101E-2</v>
      </c>
      <c r="DG28">
        <v>1</v>
      </c>
      <c r="DH28">
        <v>1800.04904761905</v>
      </c>
      <c r="DI28">
        <v>-6.01876332172534E-2</v>
      </c>
      <c r="DJ28">
        <v>0.135502759132235</v>
      </c>
      <c r="DK28">
        <v>-1</v>
      </c>
      <c r="DL28">
        <v>2</v>
      </c>
      <c r="DM28">
        <v>2</v>
      </c>
      <c r="DN28" t="s">
        <v>350</v>
      </c>
      <c r="DO28">
        <v>3.1633300000000002</v>
      </c>
      <c r="DP28">
        <v>2.83189</v>
      </c>
      <c r="DQ28">
        <v>9.3406600000000006E-2</v>
      </c>
      <c r="DR28">
        <v>9.5859799999999995E-2</v>
      </c>
      <c r="DS28">
        <v>6.9350999999999996E-2</v>
      </c>
      <c r="DT28">
        <v>5.8562400000000001E-2</v>
      </c>
      <c r="DU28">
        <v>29148.9</v>
      </c>
      <c r="DV28">
        <v>30311</v>
      </c>
      <c r="DW28">
        <v>29837.8</v>
      </c>
      <c r="DX28">
        <v>31219.4</v>
      </c>
      <c r="DY28">
        <v>36352.1</v>
      </c>
      <c r="DZ28">
        <v>38470.699999999997</v>
      </c>
      <c r="EA28">
        <v>40909</v>
      </c>
      <c r="EB28">
        <v>43235.8</v>
      </c>
      <c r="EC28">
        <v>2.3569800000000001</v>
      </c>
      <c r="ED28">
        <v>2.0662500000000001</v>
      </c>
      <c r="EE28">
        <v>0.144728</v>
      </c>
      <c r="EF28">
        <v>0</v>
      </c>
      <c r="EG28">
        <v>13.578099999999999</v>
      </c>
      <c r="EH28">
        <v>999.9</v>
      </c>
      <c r="EI28">
        <v>49.365000000000002</v>
      </c>
      <c r="EJ28">
        <v>18.548999999999999</v>
      </c>
      <c r="EK28">
        <v>10.5966</v>
      </c>
      <c r="EL28">
        <v>61.349200000000003</v>
      </c>
      <c r="EM28">
        <v>25.556899999999999</v>
      </c>
      <c r="EN28">
        <v>1</v>
      </c>
      <c r="EO28">
        <v>-0.747942</v>
      </c>
      <c r="EP28">
        <v>1.25756</v>
      </c>
      <c r="EQ28">
        <v>20.277699999999999</v>
      </c>
      <c r="ER28">
        <v>5.2446900000000003</v>
      </c>
      <c r="ES28">
        <v>11.8256</v>
      </c>
      <c r="ET28">
        <v>4.9831000000000003</v>
      </c>
      <c r="EU28">
        <v>3.2989999999999999</v>
      </c>
      <c r="EV28">
        <v>4974.7</v>
      </c>
      <c r="EW28">
        <v>191.9</v>
      </c>
      <c r="EX28">
        <v>9999</v>
      </c>
      <c r="EY28">
        <v>73.599999999999994</v>
      </c>
      <c r="EZ28">
        <v>1.87314</v>
      </c>
      <c r="FA28">
        <v>1.8787799999999999</v>
      </c>
      <c r="FB28">
        <v>1.87907</v>
      </c>
      <c r="FC28">
        <v>1.87967</v>
      </c>
      <c r="FD28">
        <v>1.8773299999999999</v>
      </c>
      <c r="FE28">
        <v>1.8767400000000001</v>
      </c>
      <c r="FF28">
        <v>1.8772200000000001</v>
      </c>
      <c r="FG28">
        <v>1.8747799999999999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-4.7569999999999997</v>
      </c>
      <c r="FV28">
        <v>-0.20200000000000001</v>
      </c>
      <c r="FW28">
        <v>-4.7600026579397499</v>
      </c>
      <c r="FX28">
        <v>1.4527828764109799E-4</v>
      </c>
      <c r="FY28">
        <v>-4.3579519040863002E-7</v>
      </c>
      <c r="FZ28">
        <v>2.0799061152897499E-10</v>
      </c>
      <c r="GA28">
        <v>-0.20205799999999899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0.6</v>
      </c>
      <c r="GJ28">
        <v>0.5</v>
      </c>
      <c r="GK28">
        <v>1.02783</v>
      </c>
      <c r="GL28">
        <v>2.50244</v>
      </c>
      <c r="GM28">
        <v>1.54541</v>
      </c>
      <c r="GN28">
        <v>2.3095699999999999</v>
      </c>
      <c r="GO28">
        <v>1.5979000000000001</v>
      </c>
      <c r="GP28">
        <v>2.3852500000000001</v>
      </c>
      <c r="GQ28">
        <v>22.143000000000001</v>
      </c>
      <c r="GR28">
        <v>14.797499999999999</v>
      </c>
      <c r="GS28">
        <v>18</v>
      </c>
      <c r="GT28">
        <v>621.91800000000001</v>
      </c>
      <c r="GU28">
        <v>416.57499999999999</v>
      </c>
      <c r="GV28">
        <v>13.446400000000001</v>
      </c>
      <c r="GW28">
        <v>16.7087</v>
      </c>
      <c r="GX28">
        <v>30.0001</v>
      </c>
      <c r="GY28">
        <v>16.843800000000002</v>
      </c>
      <c r="GZ28">
        <v>16.810199999999998</v>
      </c>
      <c r="HA28">
        <v>20.637499999999999</v>
      </c>
      <c r="HB28">
        <v>20</v>
      </c>
      <c r="HC28">
        <v>-30</v>
      </c>
      <c r="HD28">
        <v>13.4506</v>
      </c>
      <c r="HE28">
        <v>400</v>
      </c>
      <c r="HF28">
        <v>0</v>
      </c>
      <c r="HG28">
        <v>101.52500000000001</v>
      </c>
      <c r="HH28">
        <v>100.27500000000001</v>
      </c>
    </row>
    <row r="29" spans="1:216" x14ac:dyDescent="0.2">
      <c r="A29">
        <v>11</v>
      </c>
      <c r="B29">
        <v>1689886398.0999999</v>
      </c>
      <c r="C29">
        <v>915</v>
      </c>
      <c r="D29" t="s">
        <v>381</v>
      </c>
      <c r="E29" t="s">
        <v>382</v>
      </c>
      <c r="F29" t="s">
        <v>344</v>
      </c>
      <c r="G29" t="s">
        <v>405</v>
      </c>
      <c r="H29" t="s">
        <v>345</v>
      </c>
      <c r="I29" t="s">
        <v>346</v>
      </c>
      <c r="J29" t="s">
        <v>347</v>
      </c>
      <c r="K29" t="s">
        <v>348</v>
      </c>
      <c r="L29">
        <v>1689886398.0999999</v>
      </c>
      <c r="M29">
        <f t="shared" si="0"/>
        <v>2.1155527698797564E-3</v>
      </c>
      <c r="N29">
        <f t="shared" si="1"/>
        <v>2.1155527698797565</v>
      </c>
      <c r="O29">
        <f t="shared" si="2"/>
        <v>17.496278789477753</v>
      </c>
      <c r="P29">
        <f t="shared" si="3"/>
        <v>456.51400000000001</v>
      </c>
      <c r="Q29">
        <f t="shared" si="4"/>
        <v>355.29965672785079</v>
      </c>
      <c r="R29">
        <f t="shared" si="5"/>
        <v>35.517292773568975</v>
      </c>
      <c r="S29">
        <f t="shared" si="6"/>
        <v>45.635116967345205</v>
      </c>
      <c r="T29">
        <f t="shared" si="7"/>
        <v>0.30446246890453843</v>
      </c>
      <c r="U29">
        <f t="shared" si="8"/>
        <v>2.9262929962028905</v>
      </c>
      <c r="V29">
        <f t="shared" si="9"/>
        <v>0.28789508418776466</v>
      </c>
      <c r="W29">
        <f t="shared" si="10"/>
        <v>0.1813477765219747</v>
      </c>
      <c r="X29">
        <f t="shared" si="11"/>
        <v>297.71796000000001</v>
      </c>
      <c r="Y29">
        <f t="shared" si="12"/>
        <v>17.261777770682698</v>
      </c>
      <c r="Z29">
        <f t="shared" si="13"/>
        <v>15.992599999999999</v>
      </c>
      <c r="AA29">
        <f t="shared" si="14"/>
        <v>1.8238373203553402</v>
      </c>
      <c r="AB29">
        <f t="shared" si="15"/>
        <v>60.106720876348682</v>
      </c>
      <c r="AC29">
        <f t="shared" si="16"/>
        <v>1.1000075071272</v>
      </c>
      <c r="AD29">
        <f t="shared" si="17"/>
        <v>1.8300906971620217</v>
      </c>
      <c r="AE29">
        <f t="shared" si="18"/>
        <v>0.72382981322814022</v>
      </c>
      <c r="AF29">
        <f t="shared" si="19"/>
        <v>-93.295877151697255</v>
      </c>
      <c r="AG29">
        <f t="shared" si="20"/>
        <v>8.456059709405066</v>
      </c>
      <c r="AH29">
        <f t="shared" si="21"/>
        <v>0.5576252486828055</v>
      </c>
      <c r="AI29">
        <f t="shared" si="22"/>
        <v>213.43576780639063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54780.320098196557</v>
      </c>
      <c r="AO29">
        <f t="shared" si="26"/>
        <v>1800.1</v>
      </c>
      <c r="AP29">
        <f t="shared" si="27"/>
        <v>1517.4839999999999</v>
      </c>
      <c r="AQ29">
        <f t="shared" si="28"/>
        <v>0.8429998333425921</v>
      </c>
      <c r="AR29">
        <f t="shared" si="29"/>
        <v>0.16538967835120272</v>
      </c>
      <c r="AS29">
        <v>1689886398.0999999</v>
      </c>
      <c r="AT29">
        <v>456.51400000000001</v>
      </c>
      <c r="AU29">
        <v>474.96800000000002</v>
      </c>
      <c r="AV29">
        <v>11.004</v>
      </c>
      <c r="AW29">
        <v>8.9126399999999997</v>
      </c>
      <c r="AX29">
        <v>461.63299999999998</v>
      </c>
      <c r="AY29">
        <v>11.2079</v>
      </c>
      <c r="AZ29">
        <v>600.26199999999994</v>
      </c>
      <c r="BA29">
        <v>99.864400000000003</v>
      </c>
      <c r="BB29">
        <v>9.9931800000000001E-2</v>
      </c>
      <c r="BC29">
        <v>16.046199999999999</v>
      </c>
      <c r="BD29">
        <v>15.992599999999999</v>
      </c>
      <c r="BE29">
        <v>999.9</v>
      </c>
      <c r="BF29">
        <v>0</v>
      </c>
      <c r="BG29">
        <v>0</v>
      </c>
      <c r="BH29">
        <v>9995</v>
      </c>
      <c r="BI29">
        <v>0</v>
      </c>
      <c r="BJ29">
        <v>48.113500000000002</v>
      </c>
      <c r="BK29">
        <v>-18.453600000000002</v>
      </c>
      <c r="BL29">
        <v>461.59399999999999</v>
      </c>
      <c r="BM29">
        <v>479.23899999999998</v>
      </c>
      <c r="BN29">
        <v>2.09138</v>
      </c>
      <c r="BO29">
        <v>474.96800000000002</v>
      </c>
      <c r="BP29">
        <v>8.9126399999999997</v>
      </c>
      <c r="BQ29">
        <v>1.0989100000000001</v>
      </c>
      <c r="BR29">
        <v>0.89005599999999996</v>
      </c>
      <c r="BS29">
        <v>8.2982399999999998</v>
      </c>
      <c r="BT29">
        <v>5.23095</v>
      </c>
      <c r="BU29">
        <v>1800.1</v>
      </c>
      <c r="BV29">
        <v>0.900003</v>
      </c>
      <c r="BW29">
        <v>9.9996600000000005E-2</v>
      </c>
      <c r="BX29">
        <v>0</v>
      </c>
      <c r="BY29">
        <v>2.2176</v>
      </c>
      <c r="BZ29">
        <v>0</v>
      </c>
      <c r="CA29">
        <v>14435.2</v>
      </c>
      <c r="CB29">
        <v>17200.599999999999</v>
      </c>
      <c r="CC29">
        <v>39.125</v>
      </c>
      <c r="CD29">
        <v>40.561999999999998</v>
      </c>
      <c r="CE29">
        <v>40.375</v>
      </c>
      <c r="CF29">
        <v>39</v>
      </c>
      <c r="CG29">
        <v>37.936999999999998</v>
      </c>
      <c r="CH29">
        <v>1620.1</v>
      </c>
      <c r="CI29">
        <v>180</v>
      </c>
      <c r="CJ29">
        <v>0</v>
      </c>
      <c r="CK29">
        <v>1689886403.2</v>
      </c>
      <c r="CL29">
        <v>0</v>
      </c>
      <c r="CM29">
        <v>1689886368.0999999</v>
      </c>
      <c r="CN29" t="s">
        <v>383</v>
      </c>
      <c r="CO29">
        <v>1689886368.0999999</v>
      </c>
      <c r="CP29">
        <v>1689886366.0999999</v>
      </c>
      <c r="CQ29">
        <v>16</v>
      </c>
      <c r="CR29">
        <v>-0.35399999999999998</v>
      </c>
      <c r="CS29">
        <v>-2E-3</v>
      </c>
      <c r="CT29">
        <v>-5.1219999999999999</v>
      </c>
      <c r="CU29">
        <v>-0.20399999999999999</v>
      </c>
      <c r="CV29">
        <v>475</v>
      </c>
      <c r="CW29">
        <v>9</v>
      </c>
      <c r="CX29">
        <v>0.16</v>
      </c>
      <c r="CY29">
        <v>0.04</v>
      </c>
      <c r="CZ29">
        <v>17.456840409449502</v>
      </c>
      <c r="DA29">
        <v>0.60190657836045403</v>
      </c>
      <c r="DB29">
        <v>6.8663491989592804E-2</v>
      </c>
      <c r="DC29">
        <v>1</v>
      </c>
      <c r="DD29">
        <v>475.02215000000001</v>
      </c>
      <c r="DE29">
        <v>0.496015037594011</v>
      </c>
      <c r="DF29">
        <v>5.8711391569266497E-2</v>
      </c>
      <c r="DG29">
        <v>1</v>
      </c>
      <c r="DH29">
        <v>1799.9880000000001</v>
      </c>
      <c r="DI29">
        <v>-0.46497139582381702</v>
      </c>
      <c r="DJ29">
        <v>0.149552666308537</v>
      </c>
      <c r="DK29">
        <v>-1</v>
      </c>
      <c r="DL29">
        <v>2</v>
      </c>
      <c r="DM29">
        <v>2</v>
      </c>
      <c r="DN29" t="s">
        <v>350</v>
      </c>
      <c r="DO29">
        <v>3.1633800000000001</v>
      </c>
      <c r="DP29">
        <v>2.8317000000000001</v>
      </c>
      <c r="DQ29">
        <v>0.106307</v>
      </c>
      <c r="DR29">
        <v>0.108901</v>
      </c>
      <c r="DS29">
        <v>6.9480700000000006E-2</v>
      </c>
      <c r="DT29">
        <v>5.8691899999999998E-2</v>
      </c>
      <c r="DU29">
        <v>28733.7</v>
      </c>
      <c r="DV29">
        <v>29872.1</v>
      </c>
      <c r="DW29">
        <v>29837.4</v>
      </c>
      <c r="DX29">
        <v>31217.5</v>
      </c>
      <c r="DY29">
        <v>36348</v>
      </c>
      <c r="DZ29">
        <v>38464.300000000003</v>
      </c>
      <c r="EA29">
        <v>40908.699999999997</v>
      </c>
      <c r="EB29">
        <v>43233.1</v>
      </c>
      <c r="EC29">
        <v>2.3572199999999999</v>
      </c>
      <c r="ED29">
        <v>2.0663200000000002</v>
      </c>
      <c r="EE29">
        <v>0.14463799999999999</v>
      </c>
      <c r="EF29">
        <v>0</v>
      </c>
      <c r="EG29">
        <v>13.578900000000001</v>
      </c>
      <c r="EH29">
        <v>999.9</v>
      </c>
      <c r="EI29">
        <v>49.341000000000001</v>
      </c>
      <c r="EJ29">
        <v>18.579000000000001</v>
      </c>
      <c r="EK29">
        <v>10.612</v>
      </c>
      <c r="EL29">
        <v>61.639200000000002</v>
      </c>
      <c r="EM29">
        <v>25.188300000000002</v>
      </c>
      <c r="EN29">
        <v>1</v>
      </c>
      <c r="EO29">
        <v>-0.74741900000000006</v>
      </c>
      <c r="EP29">
        <v>1.30508</v>
      </c>
      <c r="EQ29">
        <v>20.277200000000001</v>
      </c>
      <c r="ER29">
        <v>5.2413999999999996</v>
      </c>
      <c r="ES29">
        <v>11.8256</v>
      </c>
      <c r="ET29">
        <v>4.9829999999999997</v>
      </c>
      <c r="EU29">
        <v>3.2989999999999999</v>
      </c>
      <c r="EV29">
        <v>4976.6000000000004</v>
      </c>
      <c r="EW29">
        <v>191.9</v>
      </c>
      <c r="EX29">
        <v>9999</v>
      </c>
      <c r="EY29">
        <v>73.599999999999994</v>
      </c>
      <c r="EZ29">
        <v>1.8731500000000001</v>
      </c>
      <c r="FA29">
        <v>1.87879</v>
      </c>
      <c r="FB29">
        <v>1.8790199999999999</v>
      </c>
      <c r="FC29">
        <v>1.87968</v>
      </c>
      <c r="FD29">
        <v>1.8773299999999999</v>
      </c>
      <c r="FE29">
        <v>1.8767499999999999</v>
      </c>
      <c r="FF29">
        <v>1.87714</v>
      </c>
      <c r="FG29">
        <v>1.87477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-5.1189999999999998</v>
      </c>
      <c r="FV29">
        <v>-0.2039</v>
      </c>
      <c r="FW29">
        <v>-5.1138341920008799</v>
      </c>
      <c r="FX29">
        <v>1.4527828764109799E-4</v>
      </c>
      <c r="FY29">
        <v>-4.3579519040863002E-7</v>
      </c>
      <c r="FZ29">
        <v>2.0799061152897499E-10</v>
      </c>
      <c r="GA29">
        <v>-0.20389272727272501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0.5</v>
      </c>
      <c r="GK29">
        <v>1.17798</v>
      </c>
      <c r="GL29">
        <v>2.50488</v>
      </c>
      <c r="GM29">
        <v>1.54541</v>
      </c>
      <c r="GN29">
        <v>2.3083499999999999</v>
      </c>
      <c r="GO29">
        <v>1.5979000000000001</v>
      </c>
      <c r="GP29">
        <v>2.3791500000000001</v>
      </c>
      <c r="GQ29">
        <v>22.1632</v>
      </c>
      <c r="GR29">
        <v>14.78</v>
      </c>
      <c r="GS29">
        <v>18</v>
      </c>
      <c r="GT29">
        <v>622.11199999999997</v>
      </c>
      <c r="GU29">
        <v>416.64600000000002</v>
      </c>
      <c r="GV29">
        <v>13.440099999999999</v>
      </c>
      <c r="GW29">
        <v>16.713200000000001</v>
      </c>
      <c r="GX29">
        <v>30.0001</v>
      </c>
      <c r="GY29">
        <v>16.845400000000001</v>
      </c>
      <c r="GZ29">
        <v>16.813199999999998</v>
      </c>
      <c r="HA29">
        <v>23.645499999999998</v>
      </c>
      <c r="HB29">
        <v>20</v>
      </c>
      <c r="HC29">
        <v>-30</v>
      </c>
      <c r="HD29">
        <v>13.4404</v>
      </c>
      <c r="HE29">
        <v>475</v>
      </c>
      <c r="HF29">
        <v>0</v>
      </c>
      <c r="HG29">
        <v>101.524</v>
      </c>
      <c r="HH29">
        <v>100.26900000000001</v>
      </c>
    </row>
    <row r="30" spans="1:216" x14ac:dyDescent="0.2">
      <c r="A30">
        <v>12</v>
      </c>
      <c r="B30">
        <v>1689886494.0999999</v>
      </c>
      <c r="C30">
        <v>1011</v>
      </c>
      <c r="D30" t="s">
        <v>384</v>
      </c>
      <c r="E30" t="s">
        <v>385</v>
      </c>
      <c r="F30" t="s">
        <v>344</v>
      </c>
      <c r="G30" t="s">
        <v>405</v>
      </c>
      <c r="H30" t="s">
        <v>345</v>
      </c>
      <c r="I30" t="s">
        <v>346</v>
      </c>
      <c r="J30" t="s">
        <v>347</v>
      </c>
      <c r="K30" t="s">
        <v>348</v>
      </c>
      <c r="L30">
        <v>1689886494.0999999</v>
      </c>
      <c r="M30">
        <f t="shared" si="0"/>
        <v>2.1152137000587782E-3</v>
      </c>
      <c r="N30">
        <f t="shared" si="1"/>
        <v>2.1152137000587783</v>
      </c>
      <c r="O30">
        <f t="shared" si="2"/>
        <v>18.627024818000415</v>
      </c>
      <c r="P30">
        <f t="shared" si="3"/>
        <v>555.21900000000005</v>
      </c>
      <c r="Q30">
        <f t="shared" si="4"/>
        <v>447.03291043836771</v>
      </c>
      <c r="R30">
        <f t="shared" si="5"/>
        <v>44.687000717547484</v>
      </c>
      <c r="S30">
        <f t="shared" si="6"/>
        <v>55.501667264420995</v>
      </c>
      <c r="T30">
        <f t="shared" si="7"/>
        <v>0.30556957975252746</v>
      </c>
      <c r="U30">
        <f t="shared" si="8"/>
        <v>2.9253965059974045</v>
      </c>
      <c r="V30">
        <f t="shared" si="9"/>
        <v>0.28888022025847554</v>
      </c>
      <c r="W30">
        <f t="shared" si="10"/>
        <v>0.18197361032001824</v>
      </c>
      <c r="X30">
        <f t="shared" si="11"/>
        <v>297.71636399999994</v>
      </c>
      <c r="Y30">
        <f t="shared" si="12"/>
        <v>17.259209020035808</v>
      </c>
      <c r="Z30">
        <f t="shared" si="13"/>
        <v>15.996700000000001</v>
      </c>
      <c r="AA30">
        <f t="shared" si="14"/>
        <v>1.8243149933760976</v>
      </c>
      <c r="AB30">
        <f t="shared" si="15"/>
        <v>60.286584861932589</v>
      </c>
      <c r="AC30">
        <f t="shared" si="16"/>
        <v>1.1030878772090997</v>
      </c>
      <c r="AD30">
        <f t="shared" si="17"/>
        <v>1.8297401979816483</v>
      </c>
      <c r="AE30">
        <f t="shared" si="18"/>
        <v>0.72122711616699786</v>
      </c>
      <c r="AF30">
        <f t="shared" si="19"/>
        <v>-93.280924172592123</v>
      </c>
      <c r="AG30">
        <f t="shared" si="20"/>
        <v>7.3336999040566599</v>
      </c>
      <c r="AH30">
        <f t="shared" si="21"/>
        <v>0.48376347089139388</v>
      </c>
      <c r="AI30">
        <f t="shared" si="22"/>
        <v>212.2529032023559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54753.99626532961</v>
      </c>
      <c r="AO30">
        <f t="shared" si="26"/>
        <v>1800.09</v>
      </c>
      <c r="AP30">
        <f t="shared" si="27"/>
        <v>1517.4755999999998</v>
      </c>
      <c r="AQ30">
        <f t="shared" si="28"/>
        <v>0.84299985000749955</v>
      </c>
      <c r="AR30">
        <f t="shared" si="29"/>
        <v>0.16538971051447426</v>
      </c>
      <c r="AS30">
        <v>1689886494.0999999</v>
      </c>
      <c r="AT30">
        <v>555.21900000000005</v>
      </c>
      <c r="AU30">
        <v>575.01700000000005</v>
      </c>
      <c r="AV30">
        <v>11.0349</v>
      </c>
      <c r="AW30">
        <v>8.9433900000000008</v>
      </c>
      <c r="AX30">
        <v>560.54999999999995</v>
      </c>
      <c r="AY30">
        <v>11.237299999999999</v>
      </c>
      <c r="AZ30">
        <v>600.10400000000004</v>
      </c>
      <c r="BA30">
        <v>99.863299999999995</v>
      </c>
      <c r="BB30">
        <v>0.100259</v>
      </c>
      <c r="BC30">
        <v>16.043199999999999</v>
      </c>
      <c r="BD30">
        <v>15.996700000000001</v>
      </c>
      <c r="BE30">
        <v>999.9</v>
      </c>
      <c r="BF30">
        <v>0</v>
      </c>
      <c r="BG30">
        <v>0</v>
      </c>
      <c r="BH30">
        <v>9990</v>
      </c>
      <c r="BI30">
        <v>0</v>
      </c>
      <c r="BJ30">
        <v>48.180999999999997</v>
      </c>
      <c r="BK30">
        <v>-19.797499999999999</v>
      </c>
      <c r="BL30">
        <v>561.41399999999999</v>
      </c>
      <c r="BM30">
        <v>580.20600000000002</v>
      </c>
      <c r="BN30">
        <v>2.0915300000000001</v>
      </c>
      <c r="BO30">
        <v>575.01700000000005</v>
      </c>
      <c r="BP30">
        <v>8.9433900000000008</v>
      </c>
      <c r="BQ30">
        <v>1.10198</v>
      </c>
      <c r="BR30">
        <v>0.89311700000000005</v>
      </c>
      <c r="BS30">
        <v>8.3394100000000009</v>
      </c>
      <c r="BT30">
        <v>5.2803100000000001</v>
      </c>
      <c r="BU30">
        <v>1800.09</v>
      </c>
      <c r="BV30">
        <v>0.900003</v>
      </c>
      <c r="BW30">
        <v>9.9996600000000005E-2</v>
      </c>
      <c r="BX30">
        <v>0</v>
      </c>
      <c r="BY30">
        <v>2.2707000000000002</v>
      </c>
      <c r="BZ30">
        <v>0</v>
      </c>
      <c r="CA30">
        <v>14462.5</v>
      </c>
      <c r="CB30">
        <v>17200.5</v>
      </c>
      <c r="CC30">
        <v>39.186999999999998</v>
      </c>
      <c r="CD30">
        <v>40.561999999999998</v>
      </c>
      <c r="CE30">
        <v>40.436999999999998</v>
      </c>
      <c r="CF30">
        <v>39</v>
      </c>
      <c r="CG30">
        <v>37.936999999999998</v>
      </c>
      <c r="CH30">
        <v>1620.09</v>
      </c>
      <c r="CI30">
        <v>180</v>
      </c>
      <c r="CJ30">
        <v>0</v>
      </c>
      <c r="CK30">
        <v>1689886499.2</v>
      </c>
      <c r="CL30">
        <v>0</v>
      </c>
      <c r="CM30">
        <v>1689886464.0999999</v>
      </c>
      <c r="CN30" t="s">
        <v>386</v>
      </c>
      <c r="CO30">
        <v>1689886464.0999999</v>
      </c>
      <c r="CP30">
        <v>1689886460.0999999</v>
      </c>
      <c r="CQ30">
        <v>17</v>
      </c>
      <c r="CR30">
        <v>-0.19800000000000001</v>
      </c>
      <c r="CS30">
        <v>2E-3</v>
      </c>
      <c r="CT30">
        <v>-5.3339999999999996</v>
      </c>
      <c r="CU30">
        <v>-0.20200000000000001</v>
      </c>
      <c r="CV30">
        <v>575</v>
      </c>
      <c r="CW30">
        <v>9</v>
      </c>
      <c r="CX30">
        <v>0.16</v>
      </c>
      <c r="CY30">
        <v>0.03</v>
      </c>
      <c r="CZ30">
        <v>18.541968060411101</v>
      </c>
      <c r="DA30">
        <v>0.59427852252550595</v>
      </c>
      <c r="DB30">
        <v>7.6558693572943995E-2</v>
      </c>
      <c r="DC30">
        <v>1</v>
      </c>
      <c r="DD30">
        <v>574.96423809523799</v>
      </c>
      <c r="DE30">
        <v>0.17111688311648601</v>
      </c>
      <c r="DF30">
        <v>5.9804367384637902E-2</v>
      </c>
      <c r="DG30">
        <v>1</v>
      </c>
      <c r="DH30">
        <v>1800.0009523809499</v>
      </c>
      <c r="DI30">
        <v>-5.90869781714276E-2</v>
      </c>
      <c r="DJ30">
        <v>0.13989468017742199</v>
      </c>
      <c r="DK30">
        <v>-1</v>
      </c>
      <c r="DL30">
        <v>2</v>
      </c>
      <c r="DM30">
        <v>2</v>
      </c>
      <c r="DN30" t="s">
        <v>350</v>
      </c>
      <c r="DO30">
        <v>3.16303</v>
      </c>
      <c r="DP30">
        <v>2.8319899999999998</v>
      </c>
      <c r="DQ30">
        <v>0.122249</v>
      </c>
      <c r="DR30">
        <v>0.12485400000000001</v>
      </c>
      <c r="DS30">
        <v>6.9619899999999998E-2</v>
      </c>
      <c r="DT30">
        <v>5.8849199999999997E-2</v>
      </c>
      <c r="DU30">
        <v>28220.2</v>
      </c>
      <c r="DV30">
        <v>29337.4</v>
      </c>
      <c r="DW30">
        <v>29836</v>
      </c>
      <c r="DX30">
        <v>31217.200000000001</v>
      </c>
      <c r="DY30">
        <v>36342.5</v>
      </c>
      <c r="DZ30">
        <v>38459.300000000003</v>
      </c>
      <c r="EA30">
        <v>40906.9</v>
      </c>
      <c r="EB30">
        <v>43232.9</v>
      </c>
      <c r="EC30">
        <v>2.3568500000000001</v>
      </c>
      <c r="ED30">
        <v>2.06663</v>
      </c>
      <c r="EE30">
        <v>0.143897</v>
      </c>
      <c r="EF30">
        <v>0</v>
      </c>
      <c r="EG30">
        <v>13.595499999999999</v>
      </c>
      <c r="EH30">
        <v>999.9</v>
      </c>
      <c r="EI30">
        <v>49.341000000000001</v>
      </c>
      <c r="EJ30">
        <v>18.609000000000002</v>
      </c>
      <c r="EK30">
        <v>10.633599999999999</v>
      </c>
      <c r="EL30">
        <v>61.459200000000003</v>
      </c>
      <c r="EM30">
        <v>25.933499999999999</v>
      </c>
      <c r="EN30">
        <v>1</v>
      </c>
      <c r="EO30">
        <v>-0.74658500000000005</v>
      </c>
      <c r="EP30">
        <v>1.36019</v>
      </c>
      <c r="EQ30">
        <v>20.276700000000002</v>
      </c>
      <c r="ER30">
        <v>5.2460399999999998</v>
      </c>
      <c r="ES30">
        <v>11.827400000000001</v>
      </c>
      <c r="ET30">
        <v>4.9828000000000001</v>
      </c>
      <c r="EU30">
        <v>3.2989999999999999</v>
      </c>
      <c r="EV30">
        <v>4978.6000000000004</v>
      </c>
      <c r="EW30">
        <v>191.9</v>
      </c>
      <c r="EX30">
        <v>9999</v>
      </c>
      <c r="EY30">
        <v>73.7</v>
      </c>
      <c r="EZ30">
        <v>1.8731199999999999</v>
      </c>
      <c r="FA30">
        <v>1.8787499999999999</v>
      </c>
      <c r="FB30">
        <v>1.87903</v>
      </c>
      <c r="FC30">
        <v>1.87964</v>
      </c>
      <c r="FD30">
        <v>1.8772899999999999</v>
      </c>
      <c r="FE30">
        <v>1.8767</v>
      </c>
      <c r="FF30">
        <v>1.8771800000000001</v>
      </c>
      <c r="FG30">
        <v>1.87477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-5.3310000000000004</v>
      </c>
      <c r="FV30">
        <v>-0.2024</v>
      </c>
      <c r="FW30">
        <v>-5.3119554706927303</v>
      </c>
      <c r="FX30">
        <v>1.4527828764109799E-4</v>
      </c>
      <c r="FY30">
        <v>-4.3579519040863002E-7</v>
      </c>
      <c r="FZ30">
        <v>2.0799061152897499E-10</v>
      </c>
      <c r="GA30">
        <v>-0.202373000000001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0.6</v>
      </c>
      <c r="GK30">
        <v>1.3732899999999999</v>
      </c>
      <c r="GL30">
        <v>2.50488</v>
      </c>
      <c r="GM30">
        <v>1.54541</v>
      </c>
      <c r="GN30">
        <v>2.3083499999999999</v>
      </c>
      <c r="GO30">
        <v>1.5979000000000001</v>
      </c>
      <c r="GP30">
        <v>2.3864700000000001</v>
      </c>
      <c r="GQ30">
        <v>22.223600000000001</v>
      </c>
      <c r="GR30">
        <v>14.762499999999999</v>
      </c>
      <c r="GS30">
        <v>18</v>
      </c>
      <c r="GT30">
        <v>621.93399999999997</v>
      </c>
      <c r="GU30">
        <v>416.85899999999998</v>
      </c>
      <c r="GV30">
        <v>13.388</v>
      </c>
      <c r="GW30">
        <v>16.719200000000001</v>
      </c>
      <c r="GX30">
        <v>30.0002</v>
      </c>
      <c r="GY30">
        <v>16.851400000000002</v>
      </c>
      <c r="GZ30">
        <v>16.817799999999998</v>
      </c>
      <c r="HA30">
        <v>27.546299999999999</v>
      </c>
      <c r="HB30">
        <v>20</v>
      </c>
      <c r="HC30">
        <v>-30</v>
      </c>
      <c r="HD30">
        <v>13.3849</v>
      </c>
      <c r="HE30">
        <v>575</v>
      </c>
      <c r="HF30">
        <v>0</v>
      </c>
      <c r="HG30">
        <v>101.51900000000001</v>
      </c>
      <c r="HH30">
        <v>100.268</v>
      </c>
    </row>
    <row r="31" spans="1:216" x14ac:dyDescent="0.2">
      <c r="A31">
        <v>13</v>
      </c>
      <c r="B31">
        <v>1689886596.0999999</v>
      </c>
      <c r="C31">
        <v>1113</v>
      </c>
      <c r="D31" t="s">
        <v>387</v>
      </c>
      <c r="E31" t="s">
        <v>388</v>
      </c>
      <c r="F31" t="s">
        <v>344</v>
      </c>
      <c r="G31" t="s">
        <v>405</v>
      </c>
      <c r="H31" t="s">
        <v>345</v>
      </c>
      <c r="I31" t="s">
        <v>346</v>
      </c>
      <c r="J31" t="s">
        <v>347</v>
      </c>
      <c r="K31" t="s">
        <v>348</v>
      </c>
      <c r="L31">
        <v>1689886596.0999999</v>
      </c>
      <c r="M31">
        <f t="shared" si="0"/>
        <v>2.1175344427467649E-3</v>
      </c>
      <c r="N31">
        <f t="shared" si="1"/>
        <v>2.1175344427467651</v>
      </c>
      <c r="O31">
        <f t="shared" si="2"/>
        <v>19.759433081317869</v>
      </c>
      <c r="P31">
        <f t="shared" si="3"/>
        <v>653.87300000000005</v>
      </c>
      <c r="Q31">
        <f t="shared" si="4"/>
        <v>538.94103573169582</v>
      </c>
      <c r="R31">
        <f t="shared" si="5"/>
        <v>53.87565233397617</v>
      </c>
      <c r="S31">
        <f t="shared" si="6"/>
        <v>65.364913938584706</v>
      </c>
      <c r="T31">
        <f t="shared" si="7"/>
        <v>0.30720585874992323</v>
      </c>
      <c r="U31">
        <f t="shared" si="8"/>
        <v>2.9285109919999988</v>
      </c>
      <c r="V31">
        <f t="shared" si="9"/>
        <v>0.29035945636304045</v>
      </c>
      <c r="W31">
        <f t="shared" si="10"/>
        <v>0.18291121723517076</v>
      </c>
      <c r="X31">
        <f t="shared" si="11"/>
        <v>297.71317199999999</v>
      </c>
      <c r="Y31">
        <f t="shared" si="12"/>
        <v>17.26616177725991</v>
      </c>
      <c r="Z31">
        <f t="shared" si="13"/>
        <v>16.0014</v>
      </c>
      <c r="AA31">
        <f t="shared" si="14"/>
        <v>1.8248627049147625</v>
      </c>
      <c r="AB31">
        <f t="shared" si="15"/>
        <v>60.440249161581725</v>
      </c>
      <c r="AC31">
        <f t="shared" si="16"/>
        <v>1.1065210406090999</v>
      </c>
      <c r="AD31">
        <f t="shared" si="17"/>
        <v>1.8307684960909287</v>
      </c>
      <c r="AE31">
        <f t="shared" si="18"/>
        <v>0.7183416643056626</v>
      </c>
      <c r="AF31">
        <f t="shared" si="19"/>
        <v>-93.383268925132327</v>
      </c>
      <c r="AG31">
        <f t="shared" si="20"/>
        <v>7.9888233607955117</v>
      </c>
      <c r="AH31">
        <f t="shared" si="21"/>
        <v>0.52645476907820921</v>
      </c>
      <c r="AI31">
        <f t="shared" si="22"/>
        <v>212.84518120474141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54845.749111948477</v>
      </c>
      <c r="AO31">
        <f t="shared" si="26"/>
        <v>1800.07</v>
      </c>
      <c r="AP31">
        <f t="shared" si="27"/>
        <v>1517.4588000000001</v>
      </c>
      <c r="AQ31">
        <f t="shared" si="28"/>
        <v>0.84299988333787024</v>
      </c>
      <c r="AR31">
        <f t="shared" si="29"/>
        <v>0.16538977484208947</v>
      </c>
      <c r="AS31">
        <v>1689886596.0999999</v>
      </c>
      <c r="AT31">
        <v>653.87300000000005</v>
      </c>
      <c r="AU31">
        <v>675.00900000000001</v>
      </c>
      <c r="AV31">
        <v>11.069000000000001</v>
      </c>
      <c r="AW31">
        <v>8.9756999999999998</v>
      </c>
      <c r="AX31">
        <v>659.73800000000006</v>
      </c>
      <c r="AY31">
        <v>11.271100000000001</v>
      </c>
      <c r="AZ31">
        <v>600.22799999999995</v>
      </c>
      <c r="BA31">
        <v>99.865899999999996</v>
      </c>
      <c r="BB31">
        <v>9.9863900000000005E-2</v>
      </c>
      <c r="BC31">
        <v>16.052</v>
      </c>
      <c r="BD31">
        <v>16.0014</v>
      </c>
      <c r="BE31">
        <v>999.9</v>
      </c>
      <c r="BF31">
        <v>0</v>
      </c>
      <c r="BG31">
        <v>0</v>
      </c>
      <c r="BH31">
        <v>10007.5</v>
      </c>
      <c r="BI31">
        <v>0</v>
      </c>
      <c r="BJ31">
        <v>47.744399999999999</v>
      </c>
      <c r="BK31">
        <v>-21.136199999999999</v>
      </c>
      <c r="BL31">
        <v>661.19100000000003</v>
      </c>
      <c r="BM31">
        <v>681.12199999999996</v>
      </c>
      <c r="BN31">
        <v>2.0933099999999998</v>
      </c>
      <c r="BO31">
        <v>675.00900000000001</v>
      </c>
      <c r="BP31">
        <v>8.9756999999999998</v>
      </c>
      <c r="BQ31">
        <v>1.1054200000000001</v>
      </c>
      <c r="BR31">
        <v>0.896366</v>
      </c>
      <c r="BS31">
        <v>8.3852499999999992</v>
      </c>
      <c r="BT31">
        <v>5.3325300000000002</v>
      </c>
      <c r="BU31">
        <v>1800.07</v>
      </c>
      <c r="BV31">
        <v>0.900003</v>
      </c>
      <c r="BW31">
        <v>9.9996600000000005E-2</v>
      </c>
      <c r="BX31">
        <v>0</v>
      </c>
      <c r="BY31">
        <v>2.5026999999999999</v>
      </c>
      <c r="BZ31">
        <v>0</v>
      </c>
      <c r="CA31">
        <v>14455.7</v>
      </c>
      <c r="CB31">
        <v>17200.3</v>
      </c>
      <c r="CC31">
        <v>39.186999999999998</v>
      </c>
      <c r="CD31">
        <v>40.561999999999998</v>
      </c>
      <c r="CE31">
        <v>40.436999999999998</v>
      </c>
      <c r="CF31">
        <v>39</v>
      </c>
      <c r="CG31">
        <v>38</v>
      </c>
      <c r="CH31">
        <v>1620.07</v>
      </c>
      <c r="CI31">
        <v>180</v>
      </c>
      <c r="CJ31">
        <v>0</v>
      </c>
      <c r="CK31">
        <v>1689886601.2</v>
      </c>
      <c r="CL31">
        <v>0</v>
      </c>
      <c r="CM31">
        <v>1689886566.0999999</v>
      </c>
      <c r="CN31" t="s">
        <v>389</v>
      </c>
      <c r="CO31">
        <v>1689886566.0999999</v>
      </c>
      <c r="CP31">
        <v>1689886558.0999999</v>
      </c>
      <c r="CQ31">
        <v>18</v>
      </c>
      <c r="CR31">
        <v>-0.51900000000000002</v>
      </c>
      <c r="CS31">
        <v>0</v>
      </c>
      <c r="CT31">
        <v>-5.8680000000000003</v>
      </c>
      <c r="CU31">
        <v>-0.20200000000000001</v>
      </c>
      <c r="CV31">
        <v>675</v>
      </c>
      <c r="CW31">
        <v>9</v>
      </c>
      <c r="CX31">
        <v>0.06</v>
      </c>
      <c r="CY31">
        <v>0.04</v>
      </c>
      <c r="CZ31">
        <v>19.567314289631899</v>
      </c>
      <c r="DA31">
        <v>0.528826329466209</v>
      </c>
      <c r="DB31">
        <v>8.2161967968611305E-2</v>
      </c>
      <c r="DC31">
        <v>1</v>
      </c>
      <c r="DD31">
        <v>675.0009</v>
      </c>
      <c r="DE31">
        <v>0.189383458646874</v>
      </c>
      <c r="DF31">
        <v>4.7732483698222201E-2</v>
      </c>
      <c r="DG31">
        <v>1</v>
      </c>
      <c r="DH31">
        <v>1800</v>
      </c>
      <c r="DI31">
        <v>0.61192651871654002</v>
      </c>
      <c r="DJ31">
        <v>0.12727922061356101</v>
      </c>
      <c r="DK31">
        <v>-1</v>
      </c>
      <c r="DL31">
        <v>2</v>
      </c>
      <c r="DM31">
        <v>2</v>
      </c>
      <c r="DN31" t="s">
        <v>350</v>
      </c>
      <c r="DO31">
        <v>3.1633</v>
      </c>
      <c r="DP31">
        <v>2.8317399999999999</v>
      </c>
      <c r="DQ31">
        <v>0.13689200000000001</v>
      </c>
      <c r="DR31">
        <v>0.13947300000000001</v>
      </c>
      <c r="DS31">
        <v>6.9782499999999997E-2</v>
      </c>
      <c r="DT31">
        <v>5.9016199999999998E-2</v>
      </c>
      <c r="DU31">
        <v>27750.7</v>
      </c>
      <c r="DV31">
        <v>28847.599999999999</v>
      </c>
      <c r="DW31">
        <v>29836.799999999999</v>
      </c>
      <c r="DX31">
        <v>31216.799999999999</v>
      </c>
      <c r="DY31">
        <v>36338.6</v>
      </c>
      <c r="DZ31">
        <v>38454.1</v>
      </c>
      <c r="EA31">
        <v>40908.199999999997</v>
      </c>
      <c r="EB31">
        <v>43233</v>
      </c>
      <c r="EC31">
        <v>2.3565999999999998</v>
      </c>
      <c r="ED31">
        <v>2.0661999999999998</v>
      </c>
      <c r="EE31">
        <v>0.143483</v>
      </c>
      <c r="EF31">
        <v>0</v>
      </c>
      <c r="EG31">
        <v>13.607100000000001</v>
      </c>
      <c r="EH31">
        <v>999.9</v>
      </c>
      <c r="EI31">
        <v>49.353000000000002</v>
      </c>
      <c r="EJ31">
        <v>18.66</v>
      </c>
      <c r="EK31">
        <v>10.6677</v>
      </c>
      <c r="EL31">
        <v>61.429200000000002</v>
      </c>
      <c r="EM31">
        <v>25.352599999999999</v>
      </c>
      <c r="EN31">
        <v>1</v>
      </c>
      <c r="EO31">
        <v>-0.74585400000000002</v>
      </c>
      <c r="EP31">
        <v>1.4251499999999999</v>
      </c>
      <c r="EQ31">
        <v>20.2761</v>
      </c>
      <c r="ER31">
        <v>5.24125</v>
      </c>
      <c r="ES31">
        <v>11.8264</v>
      </c>
      <c r="ET31">
        <v>4.9828000000000001</v>
      </c>
      <c r="EU31">
        <v>3.2989999999999999</v>
      </c>
      <c r="EV31">
        <v>4980.6000000000004</v>
      </c>
      <c r="EW31">
        <v>191.9</v>
      </c>
      <c r="EX31">
        <v>9999</v>
      </c>
      <c r="EY31">
        <v>73.7</v>
      </c>
      <c r="EZ31">
        <v>1.87314</v>
      </c>
      <c r="FA31">
        <v>1.8787799999999999</v>
      </c>
      <c r="FB31">
        <v>1.87906</v>
      </c>
      <c r="FC31">
        <v>1.87961</v>
      </c>
      <c r="FD31">
        <v>1.8773</v>
      </c>
      <c r="FE31">
        <v>1.8767</v>
      </c>
      <c r="FF31">
        <v>1.87717</v>
      </c>
      <c r="FG31">
        <v>1.87473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-5.8650000000000002</v>
      </c>
      <c r="FV31">
        <v>-0.2021</v>
      </c>
      <c r="FW31">
        <v>-5.8308436130981196</v>
      </c>
      <c r="FX31">
        <v>1.4527828764109799E-4</v>
      </c>
      <c r="FY31">
        <v>-4.3579519040863002E-7</v>
      </c>
      <c r="FZ31">
        <v>2.0799061152897499E-10</v>
      </c>
      <c r="GA31">
        <v>-0.202068000000001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0.6</v>
      </c>
      <c r="GK31">
        <v>1.56372</v>
      </c>
      <c r="GL31">
        <v>2.50244</v>
      </c>
      <c r="GM31">
        <v>1.54541</v>
      </c>
      <c r="GN31">
        <v>2.3083499999999999</v>
      </c>
      <c r="GO31">
        <v>1.5979000000000001</v>
      </c>
      <c r="GP31">
        <v>2.3059099999999999</v>
      </c>
      <c r="GQ31">
        <v>22.2638</v>
      </c>
      <c r="GR31">
        <v>14.7362</v>
      </c>
      <c r="GS31">
        <v>18</v>
      </c>
      <c r="GT31">
        <v>621.84799999999996</v>
      </c>
      <c r="GU31">
        <v>416.67500000000001</v>
      </c>
      <c r="GV31">
        <v>13.371700000000001</v>
      </c>
      <c r="GW31">
        <v>16.729700000000001</v>
      </c>
      <c r="GX31">
        <v>30</v>
      </c>
      <c r="GY31">
        <v>16.857800000000001</v>
      </c>
      <c r="GZ31">
        <v>16.823799999999999</v>
      </c>
      <c r="HA31">
        <v>31.3598</v>
      </c>
      <c r="HB31">
        <v>20</v>
      </c>
      <c r="HC31">
        <v>-30</v>
      </c>
      <c r="HD31">
        <v>13.3626</v>
      </c>
      <c r="HE31">
        <v>675</v>
      </c>
      <c r="HF31">
        <v>0</v>
      </c>
      <c r="HG31">
        <v>101.52200000000001</v>
      </c>
      <c r="HH31">
        <v>100.268</v>
      </c>
    </row>
    <row r="32" spans="1:216" x14ac:dyDescent="0.2">
      <c r="A32">
        <v>14</v>
      </c>
      <c r="B32">
        <v>1689886681.0999999</v>
      </c>
      <c r="C32">
        <v>1198</v>
      </c>
      <c r="D32" t="s">
        <v>390</v>
      </c>
      <c r="E32" t="s">
        <v>391</v>
      </c>
      <c r="F32" t="s">
        <v>344</v>
      </c>
      <c r="G32" t="s">
        <v>405</v>
      </c>
      <c r="H32" t="s">
        <v>345</v>
      </c>
      <c r="I32" t="s">
        <v>346</v>
      </c>
      <c r="J32" t="s">
        <v>347</v>
      </c>
      <c r="K32" t="s">
        <v>348</v>
      </c>
      <c r="L32">
        <v>1689886681.0999999</v>
      </c>
      <c r="M32">
        <f t="shared" si="0"/>
        <v>2.113562324216881E-3</v>
      </c>
      <c r="N32">
        <f t="shared" si="1"/>
        <v>2.1135623242168808</v>
      </c>
      <c r="O32">
        <f t="shared" si="2"/>
        <v>20.323278679216507</v>
      </c>
      <c r="P32">
        <f t="shared" si="3"/>
        <v>778.11300000000006</v>
      </c>
      <c r="Q32">
        <f t="shared" si="4"/>
        <v>658.77060411693276</v>
      </c>
      <c r="R32">
        <f t="shared" si="5"/>
        <v>65.852304734669403</v>
      </c>
      <c r="S32">
        <f t="shared" si="6"/>
        <v>77.782059602818208</v>
      </c>
      <c r="T32">
        <f t="shared" si="7"/>
        <v>0.30739073360988384</v>
      </c>
      <c r="U32">
        <f t="shared" si="8"/>
        <v>2.9289962733861756</v>
      </c>
      <c r="V32">
        <f t="shared" si="9"/>
        <v>0.29052727638632325</v>
      </c>
      <c r="W32">
        <f t="shared" si="10"/>
        <v>0.18301752736379207</v>
      </c>
      <c r="X32">
        <f t="shared" si="11"/>
        <v>297.70838400000002</v>
      </c>
      <c r="Y32">
        <f t="shared" si="12"/>
        <v>17.255694143894559</v>
      </c>
      <c r="Z32">
        <f t="shared" si="13"/>
        <v>16.005400000000002</v>
      </c>
      <c r="AA32">
        <f t="shared" si="14"/>
        <v>1.8253289561310426</v>
      </c>
      <c r="AB32">
        <f t="shared" si="15"/>
        <v>60.607521010598298</v>
      </c>
      <c r="AC32">
        <f t="shared" si="16"/>
        <v>1.1087831781688</v>
      </c>
      <c r="AD32">
        <f t="shared" si="17"/>
        <v>1.8294481603610047</v>
      </c>
      <c r="AE32">
        <f t="shared" si="18"/>
        <v>0.71654577796224261</v>
      </c>
      <c r="AF32">
        <f t="shared" si="19"/>
        <v>-93.208098497964457</v>
      </c>
      <c r="AG32">
        <f t="shared" si="20"/>
        <v>5.5741540623049941</v>
      </c>
      <c r="AH32">
        <f t="shared" si="21"/>
        <v>0.3672559134506227</v>
      </c>
      <c r="AI32">
        <f t="shared" si="22"/>
        <v>210.44169547779117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54862.372217253687</v>
      </c>
      <c r="AO32">
        <f t="shared" si="26"/>
        <v>1800.04</v>
      </c>
      <c r="AP32">
        <f t="shared" si="27"/>
        <v>1517.4336000000001</v>
      </c>
      <c r="AQ32">
        <f t="shared" si="28"/>
        <v>0.84299993333481482</v>
      </c>
      <c r="AR32">
        <f t="shared" si="29"/>
        <v>0.16538987133619254</v>
      </c>
      <c r="AS32">
        <v>1689886681.0999999</v>
      </c>
      <c r="AT32">
        <v>778.11300000000006</v>
      </c>
      <c r="AU32">
        <v>800.07299999999998</v>
      </c>
      <c r="AV32">
        <v>11.092000000000001</v>
      </c>
      <c r="AW32">
        <v>9.0026299999999999</v>
      </c>
      <c r="AX32">
        <v>784.221</v>
      </c>
      <c r="AY32">
        <v>11.2944</v>
      </c>
      <c r="AZ32">
        <v>600.21500000000003</v>
      </c>
      <c r="BA32">
        <v>99.8626</v>
      </c>
      <c r="BB32">
        <v>9.9821400000000005E-2</v>
      </c>
      <c r="BC32">
        <v>16.040700000000001</v>
      </c>
      <c r="BD32">
        <v>16.005400000000002</v>
      </c>
      <c r="BE32">
        <v>999.9</v>
      </c>
      <c r="BF32">
        <v>0</v>
      </c>
      <c r="BG32">
        <v>0</v>
      </c>
      <c r="BH32">
        <v>10010.6</v>
      </c>
      <c r="BI32">
        <v>0</v>
      </c>
      <c r="BJ32">
        <v>46.461300000000001</v>
      </c>
      <c r="BK32">
        <v>-21.9602</v>
      </c>
      <c r="BL32">
        <v>786.84100000000001</v>
      </c>
      <c r="BM32">
        <v>807.34199999999998</v>
      </c>
      <c r="BN32">
        <v>2.0893799999999998</v>
      </c>
      <c r="BO32">
        <v>800.07299999999998</v>
      </c>
      <c r="BP32">
        <v>9.0026299999999999</v>
      </c>
      <c r="BQ32">
        <v>1.10768</v>
      </c>
      <c r="BR32">
        <v>0.89902599999999999</v>
      </c>
      <c r="BS32">
        <v>8.4153599999999997</v>
      </c>
      <c r="BT32">
        <v>5.3751600000000002</v>
      </c>
      <c r="BU32">
        <v>1800.04</v>
      </c>
      <c r="BV32">
        <v>0.900003</v>
      </c>
      <c r="BW32">
        <v>9.9996600000000005E-2</v>
      </c>
      <c r="BX32">
        <v>0</v>
      </c>
      <c r="BY32">
        <v>2.6244000000000001</v>
      </c>
      <c r="BZ32">
        <v>0</v>
      </c>
      <c r="CA32">
        <v>14443.5</v>
      </c>
      <c r="CB32">
        <v>17200</v>
      </c>
      <c r="CC32">
        <v>39.186999999999998</v>
      </c>
      <c r="CD32">
        <v>40.625</v>
      </c>
      <c r="CE32">
        <v>40.5</v>
      </c>
      <c r="CF32">
        <v>39</v>
      </c>
      <c r="CG32">
        <v>38</v>
      </c>
      <c r="CH32">
        <v>1620.04</v>
      </c>
      <c r="CI32">
        <v>180</v>
      </c>
      <c r="CJ32">
        <v>0</v>
      </c>
      <c r="CK32">
        <v>1689886686.4000001</v>
      </c>
      <c r="CL32">
        <v>0</v>
      </c>
      <c r="CM32">
        <v>1689886652.0999999</v>
      </c>
      <c r="CN32" t="s">
        <v>392</v>
      </c>
      <c r="CO32">
        <v>1689886651.0999999</v>
      </c>
      <c r="CP32">
        <v>1689886652.0999999</v>
      </c>
      <c r="CQ32">
        <v>19</v>
      </c>
      <c r="CR32">
        <v>-0.224</v>
      </c>
      <c r="CS32">
        <v>0</v>
      </c>
      <c r="CT32">
        <v>-6.1120000000000001</v>
      </c>
      <c r="CU32">
        <v>-0.20200000000000001</v>
      </c>
      <c r="CV32">
        <v>800</v>
      </c>
      <c r="CW32">
        <v>9</v>
      </c>
      <c r="CX32">
        <v>0.11</v>
      </c>
      <c r="CY32">
        <v>0.04</v>
      </c>
      <c r="CZ32">
        <v>20.144880247988201</v>
      </c>
      <c r="DA32">
        <v>1.16990825053308</v>
      </c>
      <c r="DB32">
        <v>0.12755641245470101</v>
      </c>
      <c r="DC32">
        <v>1</v>
      </c>
      <c r="DD32">
        <v>800.01547619047597</v>
      </c>
      <c r="DE32">
        <v>-0.130441558441523</v>
      </c>
      <c r="DF32">
        <v>6.3461738789994698E-2</v>
      </c>
      <c r="DG32">
        <v>1</v>
      </c>
      <c r="DH32">
        <v>1799.9771428571401</v>
      </c>
      <c r="DI32">
        <v>0.38237267592928798</v>
      </c>
      <c r="DJ32">
        <v>0.12817929619398</v>
      </c>
      <c r="DK32">
        <v>-1</v>
      </c>
      <c r="DL32">
        <v>2</v>
      </c>
      <c r="DM32">
        <v>2</v>
      </c>
      <c r="DN32" t="s">
        <v>350</v>
      </c>
      <c r="DO32">
        <v>3.1632600000000002</v>
      </c>
      <c r="DP32">
        <v>2.8317299999999999</v>
      </c>
      <c r="DQ32">
        <v>0.153755</v>
      </c>
      <c r="DR32">
        <v>0.15626699999999999</v>
      </c>
      <c r="DS32">
        <v>6.9889400000000004E-2</v>
      </c>
      <c r="DT32">
        <v>5.9150700000000001E-2</v>
      </c>
      <c r="DU32">
        <v>27209.7</v>
      </c>
      <c r="DV32">
        <v>28284.400000000001</v>
      </c>
      <c r="DW32">
        <v>29836.9</v>
      </c>
      <c r="DX32">
        <v>31215.4</v>
      </c>
      <c r="DY32">
        <v>36335.9</v>
      </c>
      <c r="DZ32">
        <v>38447.4</v>
      </c>
      <c r="EA32">
        <v>40908</v>
      </c>
      <c r="EB32">
        <v>43229.7</v>
      </c>
      <c r="EC32">
        <v>2.3567</v>
      </c>
      <c r="ED32">
        <v>2.0663800000000001</v>
      </c>
      <c r="EE32">
        <v>0.141349</v>
      </c>
      <c r="EF32">
        <v>0</v>
      </c>
      <c r="EG32">
        <v>13.646800000000001</v>
      </c>
      <c r="EH32">
        <v>999.9</v>
      </c>
      <c r="EI32">
        <v>49.329000000000001</v>
      </c>
      <c r="EJ32">
        <v>18.690000000000001</v>
      </c>
      <c r="EK32">
        <v>10.683</v>
      </c>
      <c r="EL32">
        <v>61.479199999999999</v>
      </c>
      <c r="EM32">
        <v>25.729199999999999</v>
      </c>
      <c r="EN32">
        <v>1</v>
      </c>
      <c r="EO32">
        <v>-0.74485800000000002</v>
      </c>
      <c r="EP32">
        <v>1.30654</v>
      </c>
      <c r="EQ32">
        <v>20.277100000000001</v>
      </c>
      <c r="ER32">
        <v>5.2460399999999998</v>
      </c>
      <c r="ES32">
        <v>11.8268</v>
      </c>
      <c r="ET32">
        <v>4.9829499999999998</v>
      </c>
      <c r="EU32">
        <v>3.2989999999999999</v>
      </c>
      <c r="EV32">
        <v>4982.5</v>
      </c>
      <c r="EW32">
        <v>191.9</v>
      </c>
      <c r="EX32">
        <v>9999</v>
      </c>
      <c r="EY32">
        <v>73.7</v>
      </c>
      <c r="EZ32">
        <v>1.8731100000000001</v>
      </c>
      <c r="FA32">
        <v>1.8787700000000001</v>
      </c>
      <c r="FB32">
        <v>1.8790100000000001</v>
      </c>
      <c r="FC32">
        <v>1.8796299999999999</v>
      </c>
      <c r="FD32">
        <v>1.8773200000000001</v>
      </c>
      <c r="FE32">
        <v>1.8766799999999999</v>
      </c>
      <c r="FF32">
        <v>1.8771599999999999</v>
      </c>
      <c r="FG32">
        <v>1.87473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-6.1079999999999997</v>
      </c>
      <c r="FV32">
        <v>-0.2024</v>
      </c>
      <c r="FW32">
        <v>-6.0543742945216996</v>
      </c>
      <c r="FX32">
        <v>1.4527828764109799E-4</v>
      </c>
      <c r="FY32">
        <v>-4.3579519040863002E-7</v>
      </c>
      <c r="FZ32">
        <v>2.0799061152897499E-10</v>
      </c>
      <c r="GA32">
        <v>-0.20236000000000401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0.5</v>
      </c>
      <c r="GK32">
        <v>1.79688</v>
      </c>
      <c r="GL32">
        <v>2.50366</v>
      </c>
      <c r="GM32">
        <v>1.54541</v>
      </c>
      <c r="GN32">
        <v>2.3083499999999999</v>
      </c>
      <c r="GO32">
        <v>1.5979000000000001</v>
      </c>
      <c r="GP32">
        <v>2.3852500000000001</v>
      </c>
      <c r="GQ32">
        <v>22.304099999999998</v>
      </c>
      <c r="GR32">
        <v>14.727399999999999</v>
      </c>
      <c r="GS32">
        <v>18</v>
      </c>
      <c r="GT32">
        <v>622.09299999999996</v>
      </c>
      <c r="GU32">
        <v>416.904</v>
      </c>
      <c r="GV32">
        <v>13.299899999999999</v>
      </c>
      <c r="GW32">
        <v>16.743600000000001</v>
      </c>
      <c r="GX32">
        <v>30</v>
      </c>
      <c r="GY32">
        <v>16.870799999999999</v>
      </c>
      <c r="GZ32">
        <v>16.837499999999999</v>
      </c>
      <c r="HA32">
        <v>35.988799999999998</v>
      </c>
      <c r="HB32">
        <v>20</v>
      </c>
      <c r="HC32">
        <v>-30</v>
      </c>
      <c r="HD32">
        <v>13.3104</v>
      </c>
      <c r="HE32">
        <v>800</v>
      </c>
      <c r="HF32">
        <v>0</v>
      </c>
      <c r="HG32">
        <v>101.52200000000001</v>
      </c>
      <c r="HH32">
        <v>100.261</v>
      </c>
    </row>
    <row r="33" spans="1:216" x14ac:dyDescent="0.2">
      <c r="A33">
        <v>15</v>
      </c>
      <c r="B33">
        <v>1689886784.0999999</v>
      </c>
      <c r="C33">
        <v>1301</v>
      </c>
      <c r="D33" t="s">
        <v>393</v>
      </c>
      <c r="E33" t="s">
        <v>394</v>
      </c>
      <c r="F33" t="s">
        <v>344</v>
      </c>
      <c r="G33" t="s">
        <v>405</v>
      </c>
      <c r="H33" t="s">
        <v>345</v>
      </c>
      <c r="I33" t="s">
        <v>346</v>
      </c>
      <c r="J33" t="s">
        <v>347</v>
      </c>
      <c r="K33" t="s">
        <v>348</v>
      </c>
      <c r="L33">
        <v>1689886784.0999999</v>
      </c>
      <c r="M33">
        <f t="shared" si="0"/>
        <v>2.1119943784512767E-3</v>
      </c>
      <c r="N33">
        <f t="shared" si="1"/>
        <v>2.1119943784512767</v>
      </c>
      <c r="O33">
        <f t="shared" si="2"/>
        <v>21.130500697795487</v>
      </c>
      <c r="P33">
        <f t="shared" si="3"/>
        <v>976.8</v>
      </c>
      <c r="Q33">
        <f t="shared" si="4"/>
        <v>851.43048794616209</v>
      </c>
      <c r="R33">
        <f t="shared" si="5"/>
        <v>85.110763061371586</v>
      </c>
      <c r="S33">
        <f t="shared" si="6"/>
        <v>97.642960330080001</v>
      </c>
      <c r="T33">
        <f t="shared" si="7"/>
        <v>0.30901412587402349</v>
      </c>
      <c r="U33">
        <f t="shared" si="8"/>
        <v>2.9313028644592105</v>
      </c>
      <c r="V33">
        <f t="shared" si="9"/>
        <v>0.29198999228574118</v>
      </c>
      <c r="W33">
        <f t="shared" si="10"/>
        <v>0.18394509619228694</v>
      </c>
      <c r="X33">
        <f t="shared" si="11"/>
        <v>297.70678799999996</v>
      </c>
      <c r="Y33">
        <f t="shared" si="12"/>
        <v>17.270885962513216</v>
      </c>
      <c r="Z33">
        <f t="shared" si="13"/>
        <v>15.999599999999999</v>
      </c>
      <c r="AA33">
        <f t="shared" si="14"/>
        <v>1.8246529259899815</v>
      </c>
      <c r="AB33">
        <f t="shared" si="15"/>
        <v>60.735461748120279</v>
      </c>
      <c r="AC33">
        <f t="shared" si="16"/>
        <v>1.11223808600396</v>
      </c>
      <c r="AD33">
        <f t="shared" si="17"/>
        <v>1.8312828354159718</v>
      </c>
      <c r="AE33">
        <f t="shared" si="18"/>
        <v>0.71241483998602151</v>
      </c>
      <c r="AF33">
        <f t="shared" si="19"/>
        <v>-93.138952089701306</v>
      </c>
      <c r="AG33">
        <f t="shared" si="20"/>
        <v>8.9762403216317121</v>
      </c>
      <c r="AH33">
        <f t="shared" si="21"/>
        <v>0.59096906004118521</v>
      </c>
      <c r="AI33">
        <f t="shared" si="22"/>
        <v>214.13504529197152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54928.576644475514</v>
      </c>
      <c r="AO33">
        <f t="shared" si="26"/>
        <v>1800.03</v>
      </c>
      <c r="AP33">
        <f t="shared" si="27"/>
        <v>1517.4251999999999</v>
      </c>
      <c r="AQ33">
        <f t="shared" si="28"/>
        <v>0.84299995000083328</v>
      </c>
      <c r="AR33">
        <f t="shared" si="29"/>
        <v>0.16538990350160829</v>
      </c>
      <c r="AS33">
        <v>1689886784.0999999</v>
      </c>
      <c r="AT33">
        <v>976.8</v>
      </c>
      <c r="AU33">
        <v>999.98599999999999</v>
      </c>
      <c r="AV33">
        <v>11.1266</v>
      </c>
      <c r="AW33">
        <v>9.0387799999999991</v>
      </c>
      <c r="AX33">
        <v>983.63099999999997</v>
      </c>
      <c r="AY33">
        <v>11.329599999999999</v>
      </c>
      <c r="AZ33">
        <v>600.19399999999996</v>
      </c>
      <c r="BA33">
        <v>99.862300000000005</v>
      </c>
      <c r="BB33">
        <v>9.9780599999999997E-2</v>
      </c>
      <c r="BC33">
        <v>16.0564</v>
      </c>
      <c r="BD33">
        <v>15.999599999999999</v>
      </c>
      <c r="BE33">
        <v>999.9</v>
      </c>
      <c r="BF33">
        <v>0</v>
      </c>
      <c r="BG33">
        <v>0</v>
      </c>
      <c r="BH33">
        <v>10023.799999999999</v>
      </c>
      <c r="BI33">
        <v>0</v>
      </c>
      <c r="BJ33">
        <v>46.254899999999999</v>
      </c>
      <c r="BK33">
        <v>-23.185500000000001</v>
      </c>
      <c r="BL33">
        <v>987.79100000000005</v>
      </c>
      <c r="BM33">
        <v>1009.11</v>
      </c>
      <c r="BN33">
        <v>2.0878399999999999</v>
      </c>
      <c r="BO33">
        <v>999.98599999999999</v>
      </c>
      <c r="BP33">
        <v>9.0387799999999991</v>
      </c>
      <c r="BQ33">
        <v>1.11113</v>
      </c>
      <c r="BR33">
        <v>0.90263300000000002</v>
      </c>
      <c r="BS33">
        <v>8.4612800000000004</v>
      </c>
      <c r="BT33">
        <v>5.4327899999999998</v>
      </c>
      <c r="BU33">
        <v>1800.03</v>
      </c>
      <c r="BV33">
        <v>0.900003</v>
      </c>
      <c r="BW33">
        <v>9.9996600000000005E-2</v>
      </c>
      <c r="BX33">
        <v>0</v>
      </c>
      <c r="BY33">
        <v>2.8195999999999999</v>
      </c>
      <c r="BZ33">
        <v>0</v>
      </c>
      <c r="CA33">
        <v>14426.9</v>
      </c>
      <c r="CB33">
        <v>17199.900000000001</v>
      </c>
      <c r="CC33">
        <v>39.25</v>
      </c>
      <c r="CD33">
        <v>40.686999999999998</v>
      </c>
      <c r="CE33">
        <v>40.5</v>
      </c>
      <c r="CF33">
        <v>39.061999999999998</v>
      </c>
      <c r="CG33">
        <v>38</v>
      </c>
      <c r="CH33">
        <v>1620.03</v>
      </c>
      <c r="CI33">
        <v>180</v>
      </c>
      <c r="CJ33">
        <v>0</v>
      </c>
      <c r="CK33">
        <v>1689886789.5999999</v>
      </c>
      <c r="CL33">
        <v>0</v>
      </c>
      <c r="CM33">
        <v>1689886755.0999999</v>
      </c>
      <c r="CN33" t="s">
        <v>395</v>
      </c>
      <c r="CO33">
        <v>1689886755.0999999</v>
      </c>
      <c r="CP33">
        <v>1689886742.0999999</v>
      </c>
      <c r="CQ33">
        <v>20</v>
      </c>
      <c r="CR33">
        <v>-0.69299999999999995</v>
      </c>
      <c r="CS33">
        <v>-1E-3</v>
      </c>
      <c r="CT33">
        <v>-6.8330000000000002</v>
      </c>
      <c r="CU33">
        <v>-0.20300000000000001</v>
      </c>
      <c r="CV33">
        <v>1000</v>
      </c>
      <c r="CW33">
        <v>9</v>
      </c>
      <c r="CX33">
        <v>0.16</v>
      </c>
      <c r="CY33">
        <v>0.04</v>
      </c>
      <c r="CZ33">
        <v>20.813648554261398</v>
      </c>
      <c r="DA33">
        <v>1.7831971008685099</v>
      </c>
      <c r="DB33">
        <v>0.191990693826463</v>
      </c>
      <c r="DC33">
        <v>1</v>
      </c>
      <c r="DD33">
        <v>1000.00685</v>
      </c>
      <c r="DE33">
        <v>9.76691729330951E-2</v>
      </c>
      <c r="DF33">
        <v>6.09756303780448E-2</v>
      </c>
      <c r="DG33">
        <v>1</v>
      </c>
      <c r="DH33">
        <v>1800.01285714286</v>
      </c>
      <c r="DI33">
        <v>-0.24812652745953701</v>
      </c>
      <c r="DJ33">
        <v>6.79735843049597E-2</v>
      </c>
      <c r="DK33">
        <v>-1</v>
      </c>
      <c r="DL33">
        <v>2</v>
      </c>
      <c r="DM33">
        <v>2</v>
      </c>
      <c r="DN33" t="s">
        <v>350</v>
      </c>
      <c r="DO33">
        <v>3.1631900000000002</v>
      </c>
      <c r="DP33">
        <v>2.8317999999999999</v>
      </c>
      <c r="DQ33">
        <v>0.178094</v>
      </c>
      <c r="DR33">
        <v>0.18048700000000001</v>
      </c>
      <c r="DS33">
        <v>7.0054500000000006E-2</v>
      </c>
      <c r="DT33">
        <v>5.9333499999999997E-2</v>
      </c>
      <c r="DU33">
        <v>26427.9</v>
      </c>
      <c r="DV33">
        <v>27473.7</v>
      </c>
      <c r="DW33">
        <v>29835.5</v>
      </c>
      <c r="DX33">
        <v>31214.2</v>
      </c>
      <c r="DY33">
        <v>36330.6</v>
      </c>
      <c r="DZ33">
        <v>38442</v>
      </c>
      <c r="EA33">
        <v>40906.6</v>
      </c>
      <c r="EB33">
        <v>43229.1</v>
      </c>
      <c r="EC33">
        <v>2.3563499999999999</v>
      </c>
      <c r="ED33">
        <v>2.0659700000000001</v>
      </c>
      <c r="EE33">
        <v>0.144403</v>
      </c>
      <c r="EF33">
        <v>0</v>
      </c>
      <c r="EG33">
        <v>13.5898</v>
      </c>
      <c r="EH33">
        <v>999.9</v>
      </c>
      <c r="EI33">
        <v>49.316000000000003</v>
      </c>
      <c r="EJ33">
        <v>18.73</v>
      </c>
      <c r="EK33">
        <v>10.708500000000001</v>
      </c>
      <c r="EL33">
        <v>61.319200000000002</v>
      </c>
      <c r="EM33">
        <v>25.308499999999999</v>
      </c>
      <c r="EN33">
        <v>1</v>
      </c>
      <c r="EO33">
        <v>-0.74286600000000003</v>
      </c>
      <c r="EP33">
        <v>1.2620400000000001</v>
      </c>
      <c r="EQ33">
        <v>20.2775</v>
      </c>
      <c r="ER33">
        <v>5.2448399999999999</v>
      </c>
      <c r="ES33">
        <v>11.8271</v>
      </c>
      <c r="ET33">
        <v>4.9834500000000004</v>
      </c>
      <c r="EU33">
        <v>3.2989999999999999</v>
      </c>
      <c r="EV33">
        <v>4984.5</v>
      </c>
      <c r="EW33">
        <v>191.9</v>
      </c>
      <c r="EX33">
        <v>9999</v>
      </c>
      <c r="EY33">
        <v>73.7</v>
      </c>
      <c r="EZ33">
        <v>1.8731500000000001</v>
      </c>
      <c r="FA33">
        <v>1.8787700000000001</v>
      </c>
      <c r="FB33">
        <v>1.8791100000000001</v>
      </c>
      <c r="FC33">
        <v>1.87967</v>
      </c>
      <c r="FD33">
        <v>1.87738</v>
      </c>
      <c r="FE33">
        <v>1.8767100000000001</v>
      </c>
      <c r="FF33">
        <v>1.8772200000000001</v>
      </c>
      <c r="FG33">
        <v>1.8747499999999999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-6.8310000000000004</v>
      </c>
      <c r="FV33">
        <v>-0.20300000000000001</v>
      </c>
      <c r="FW33">
        <v>-6.7494726967541601</v>
      </c>
      <c r="FX33">
        <v>1.4527828764109799E-4</v>
      </c>
      <c r="FY33">
        <v>-4.3579519040863002E-7</v>
      </c>
      <c r="FZ33">
        <v>2.0799061152897499E-10</v>
      </c>
      <c r="GA33">
        <v>-0.20299299999999901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0.7</v>
      </c>
      <c r="GK33">
        <v>2.1557599999999999</v>
      </c>
      <c r="GL33">
        <v>2.50122</v>
      </c>
      <c r="GM33">
        <v>1.54541</v>
      </c>
      <c r="GN33">
        <v>2.3083499999999999</v>
      </c>
      <c r="GO33">
        <v>1.5979000000000001</v>
      </c>
      <c r="GP33">
        <v>2.2973599999999998</v>
      </c>
      <c r="GQ33">
        <v>22.3444</v>
      </c>
      <c r="GR33">
        <v>14.7012</v>
      </c>
      <c r="GS33">
        <v>18</v>
      </c>
      <c r="GT33">
        <v>622.101</v>
      </c>
      <c r="GU33">
        <v>416.85</v>
      </c>
      <c r="GV33">
        <v>13.502700000000001</v>
      </c>
      <c r="GW33">
        <v>16.767099999999999</v>
      </c>
      <c r="GX33">
        <v>30.0002</v>
      </c>
      <c r="GY33">
        <v>16.889199999999999</v>
      </c>
      <c r="GZ33">
        <v>16.855699999999999</v>
      </c>
      <c r="HA33">
        <v>43.186300000000003</v>
      </c>
      <c r="HB33">
        <v>20</v>
      </c>
      <c r="HC33">
        <v>-30</v>
      </c>
      <c r="HD33">
        <v>13.501799999999999</v>
      </c>
      <c r="HE33">
        <v>1000</v>
      </c>
      <c r="HF33">
        <v>0</v>
      </c>
      <c r="HG33">
        <v>101.518</v>
      </c>
      <c r="HH33">
        <v>100.259</v>
      </c>
    </row>
    <row r="34" spans="1:216" x14ac:dyDescent="0.2">
      <c r="A34">
        <v>16</v>
      </c>
      <c r="B34">
        <v>1689886885.0999999</v>
      </c>
      <c r="C34">
        <v>1402</v>
      </c>
      <c r="D34" t="s">
        <v>396</v>
      </c>
      <c r="E34" t="s">
        <v>397</v>
      </c>
      <c r="F34" t="s">
        <v>344</v>
      </c>
      <c r="G34" t="s">
        <v>405</v>
      </c>
      <c r="H34" t="s">
        <v>345</v>
      </c>
      <c r="I34" t="s">
        <v>346</v>
      </c>
      <c r="J34" t="s">
        <v>347</v>
      </c>
      <c r="K34" t="s">
        <v>348</v>
      </c>
      <c r="L34">
        <v>1689886885.0999999</v>
      </c>
      <c r="M34">
        <f t="shared" si="0"/>
        <v>2.1049501059892091E-3</v>
      </c>
      <c r="N34">
        <f t="shared" si="1"/>
        <v>2.1049501059892091</v>
      </c>
      <c r="O34">
        <f t="shared" si="2"/>
        <v>21.159738652364545</v>
      </c>
      <c r="P34">
        <f t="shared" si="3"/>
        <v>1375.63</v>
      </c>
      <c r="Q34">
        <f t="shared" si="4"/>
        <v>1246.2908658090803</v>
      </c>
      <c r="R34">
        <f t="shared" si="5"/>
        <v>124.58413411566916</v>
      </c>
      <c r="S34">
        <f t="shared" si="6"/>
        <v>137.51338240153001</v>
      </c>
      <c r="T34">
        <f t="shared" si="7"/>
        <v>0.31079396220243738</v>
      </c>
      <c r="U34">
        <f t="shared" si="8"/>
        <v>2.9247472018137084</v>
      </c>
      <c r="V34">
        <f t="shared" si="9"/>
        <v>0.29354273311358536</v>
      </c>
      <c r="W34">
        <f t="shared" si="10"/>
        <v>0.18493432095538082</v>
      </c>
      <c r="X34">
        <f t="shared" si="11"/>
        <v>297.70307489678333</v>
      </c>
      <c r="Y34">
        <f t="shared" si="12"/>
        <v>17.262076034625853</v>
      </c>
      <c r="Z34">
        <f t="shared" si="13"/>
        <v>15.9735</v>
      </c>
      <c r="AA34">
        <f t="shared" si="14"/>
        <v>1.8216135104197499</v>
      </c>
      <c r="AB34">
        <f t="shared" si="15"/>
        <v>60.954969026940852</v>
      </c>
      <c r="AC34">
        <f t="shared" si="16"/>
        <v>1.1153175709531999</v>
      </c>
      <c r="AD34">
        <f t="shared" si="17"/>
        <v>1.8297401979816483</v>
      </c>
      <c r="AE34">
        <f t="shared" si="18"/>
        <v>0.70629593946655</v>
      </c>
      <c r="AF34">
        <f t="shared" si="19"/>
        <v>-92.828299674124125</v>
      </c>
      <c r="AG34">
        <f t="shared" si="20"/>
        <v>10.990224288749266</v>
      </c>
      <c r="AH34">
        <f t="shared" si="21"/>
        <v>0.7250377298497982</v>
      </c>
      <c r="AI34">
        <f t="shared" si="22"/>
        <v>216.59003724125827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54734.551047481706</v>
      </c>
      <c r="AO34">
        <f t="shared" si="26"/>
        <v>1800.01</v>
      </c>
      <c r="AP34">
        <f t="shared" si="27"/>
        <v>1517.4081299983332</v>
      </c>
      <c r="AQ34">
        <f t="shared" si="28"/>
        <v>0.84299983333333328</v>
      </c>
      <c r="AR34">
        <f t="shared" si="29"/>
        <v>0.16538967833333335</v>
      </c>
      <c r="AS34">
        <v>1689886885.0999999</v>
      </c>
      <c r="AT34">
        <v>1375.63</v>
      </c>
      <c r="AU34">
        <v>1399.68</v>
      </c>
      <c r="AV34">
        <v>11.1572</v>
      </c>
      <c r="AW34">
        <v>9.0762</v>
      </c>
      <c r="AX34">
        <v>1383.32</v>
      </c>
      <c r="AY34">
        <v>11.3581</v>
      </c>
      <c r="AZ34">
        <v>600.13400000000001</v>
      </c>
      <c r="BA34">
        <v>99.863799999999998</v>
      </c>
      <c r="BB34">
        <v>0.100131</v>
      </c>
      <c r="BC34">
        <v>16.043199999999999</v>
      </c>
      <c r="BD34">
        <v>15.9735</v>
      </c>
      <c r="BE34">
        <v>999.9</v>
      </c>
      <c r="BF34">
        <v>0</v>
      </c>
      <c r="BG34">
        <v>0</v>
      </c>
      <c r="BH34">
        <v>9986.25</v>
      </c>
      <c r="BI34">
        <v>0</v>
      </c>
      <c r="BJ34">
        <v>46.102800000000002</v>
      </c>
      <c r="BK34">
        <v>-24.0502</v>
      </c>
      <c r="BL34">
        <v>1391.15</v>
      </c>
      <c r="BM34">
        <v>1412.5</v>
      </c>
      <c r="BN34">
        <v>2.0809600000000001</v>
      </c>
      <c r="BO34">
        <v>1399.68</v>
      </c>
      <c r="BP34">
        <v>9.0762</v>
      </c>
      <c r="BQ34">
        <v>1.1142000000000001</v>
      </c>
      <c r="BR34">
        <v>0.90638399999999997</v>
      </c>
      <c r="BS34">
        <v>8.5019399999999994</v>
      </c>
      <c r="BT34">
        <v>5.4924999999999997</v>
      </c>
      <c r="BU34">
        <v>1800.01</v>
      </c>
      <c r="BV34">
        <v>0.900003</v>
      </c>
      <c r="BW34">
        <v>9.9996600000000005E-2</v>
      </c>
      <c r="BX34">
        <v>0</v>
      </c>
      <c r="BY34">
        <v>2.4859</v>
      </c>
      <c r="BZ34">
        <v>0</v>
      </c>
      <c r="CA34">
        <v>14419.3</v>
      </c>
      <c r="CB34">
        <v>17199.8</v>
      </c>
      <c r="CC34">
        <v>39.25</v>
      </c>
      <c r="CD34">
        <v>40.625</v>
      </c>
      <c r="CE34">
        <v>40.5</v>
      </c>
      <c r="CF34">
        <v>39.061999999999998</v>
      </c>
      <c r="CG34">
        <v>38</v>
      </c>
      <c r="CH34">
        <v>1620.01</v>
      </c>
      <c r="CI34">
        <v>179.99</v>
      </c>
      <c r="CJ34">
        <v>0</v>
      </c>
      <c r="CK34">
        <v>1689886890.4000001</v>
      </c>
      <c r="CL34">
        <v>0</v>
      </c>
      <c r="CM34">
        <v>1689886856.0999999</v>
      </c>
      <c r="CN34" t="s">
        <v>398</v>
      </c>
      <c r="CO34">
        <v>1689886856.0999999</v>
      </c>
      <c r="CP34">
        <v>1689886850.0999999</v>
      </c>
      <c r="CQ34">
        <v>21</v>
      </c>
      <c r="CR34">
        <v>-0.85299999999999998</v>
      </c>
      <c r="CS34">
        <v>2E-3</v>
      </c>
      <c r="CT34">
        <v>-7.6840000000000002</v>
      </c>
      <c r="CU34">
        <v>-0.20100000000000001</v>
      </c>
      <c r="CV34">
        <v>1401</v>
      </c>
      <c r="CW34">
        <v>9</v>
      </c>
      <c r="CX34">
        <v>0.06</v>
      </c>
      <c r="CY34">
        <v>0.04</v>
      </c>
      <c r="CZ34">
        <v>21.1965470930724</v>
      </c>
      <c r="DA34">
        <v>1.86093422464306</v>
      </c>
      <c r="DB34">
        <v>0.18976931732538599</v>
      </c>
      <c r="DC34">
        <v>1</v>
      </c>
      <c r="DD34">
        <v>1400.0409523809501</v>
      </c>
      <c r="DE34">
        <v>-0.26103896103733398</v>
      </c>
      <c r="DF34">
        <v>7.6774546991571394E-2</v>
      </c>
      <c r="DG34">
        <v>1</v>
      </c>
      <c r="DH34">
        <v>1800.0090476190501</v>
      </c>
      <c r="DI34">
        <v>-4.12074100779522E-3</v>
      </c>
      <c r="DJ34">
        <v>6.8346190925687002E-3</v>
      </c>
      <c r="DK34">
        <v>-1</v>
      </c>
      <c r="DL34">
        <v>2</v>
      </c>
      <c r="DM34">
        <v>2</v>
      </c>
      <c r="DN34" t="s">
        <v>350</v>
      </c>
      <c r="DO34">
        <v>3.1630600000000002</v>
      </c>
      <c r="DP34">
        <v>2.8318300000000001</v>
      </c>
      <c r="DQ34">
        <v>0.21982599999999999</v>
      </c>
      <c r="DR34">
        <v>0.221969</v>
      </c>
      <c r="DS34">
        <v>7.01904E-2</v>
      </c>
      <c r="DT34">
        <v>5.9525700000000001E-2</v>
      </c>
      <c r="DU34">
        <v>25091.7</v>
      </c>
      <c r="DV34">
        <v>26088.3</v>
      </c>
      <c r="DW34">
        <v>29835.7</v>
      </c>
      <c r="DX34">
        <v>31213.599999999999</v>
      </c>
      <c r="DY34">
        <v>36329.4</v>
      </c>
      <c r="DZ34">
        <v>38437.800000000003</v>
      </c>
      <c r="EA34">
        <v>40906.5</v>
      </c>
      <c r="EB34">
        <v>43228.4</v>
      </c>
      <c r="EC34">
        <v>2.35602</v>
      </c>
      <c r="ED34">
        <v>2.06745</v>
      </c>
      <c r="EE34">
        <v>0.14540600000000001</v>
      </c>
      <c r="EF34">
        <v>0</v>
      </c>
      <c r="EG34">
        <v>13.546900000000001</v>
      </c>
      <c r="EH34">
        <v>999.9</v>
      </c>
      <c r="EI34">
        <v>49.329000000000001</v>
      </c>
      <c r="EJ34">
        <v>18.77</v>
      </c>
      <c r="EK34">
        <v>10.738200000000001</v>
      </c>
      <c r="EL34">
        <v>61.209200000000003</v>
      </c>
      <c r="EM34">
        <v>26.041699999999999</v>
      </c>
      <c r="EN34">
        <v>1</v>
      </c>
      <c r="EO34">
        <v>-0.74259699999999995</v>
      </c>
      <c r="EP34">
        <v>1.2175400000000001</v>
      </c>
      <c r="EQ34">
        <v>20.277999999999999</v>
      </c>
      <c r="ER34">
        <v>5.2452899999999998</v>
      </c>
      <c r="ES34">
        <v>11.824999999999999</v>
      </c>
      <c r="ET34">
        <v>4.9821</v>
      </c>
      <c r="EU34">
        <v>3.2989999999999999</v>
      </c>
      <c r="EV34">
        <v>4986.8</v>
      </c>
      <c r="EW34">
        <v>191.9</v>
      </c>
      <c r="EX34">
        <v>9999</v>
      </c>
      <c r="EY34">
        <v>73.8</v>
      </c>
      <c r="EZ34">
        <v>1.8731500000000001</v>
      </c>
      <c r="FA34">
        <v>1.87879</v>
      </c>
      <c r="FB34">
        <v>1.8791</v>
      </c>
      <c r="FC34">
        <v>1.8797200000000001</v>
      </c>
      <c r="FD34">
        <v>1.8773299999999999</v>
      </c>
      <c r="FE34">
        <v>1.8767199999999999</v>
      </c>
      <c r="FF34">
        <v>1.87724</v>
      </c>
      <c r="FG34">
        <v>1.8748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-7.69</v>
      </c>
      <c r="FV34">
        <v>-0.2009</v>
      </c>
      <c r="FW34">
        <v>-7.6048270615600702</v>
      </c>
      <c r="FX34">
        <v>1.4527828764109799E-4</v>
      </c>
      <c r="FY34">
        <v>-4.3579519040863002E-7</v>
      </c>
      <c r="FZ34">
        <v>2.0799061152897499E-10</v>
      </c>
      <c r="GA34">
        <v>-0.200899999999999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0.5</v>
      </c>
      <c r="GJ34">
        <v>0.6</v>
      </c>
      <c r="GK34">
        <v>2.8393600000000001</v>
      </c>
      <c r="GL34">
        <v>2.49756</v>
      </c>
      <c r="GM34">
        <v>1.54541</v>
      </c>
      <c r="GN34">
        <v>2.3083499999999999</v>
      </c>
      <c r="GO34">
        <v>1.5979000000000001</v>
      </c>
      <c r="GP34">
        <v>2.32544</v>
      </c>
      <c r="GQ34">
        <v>22.384699999999999</v>
      </c>
      <c r="GR34">
        <v>14.6837</v>
      </c>
      <c r="GS34">
        <v>18</v>
      </c>
      <c r="GT34">
        <v>621.95699999999999</v>
      </c>
      <c r="GU34">
        <v>417.73</v>
      </c>
      <c r="GV34">
        <v>13.482699999999999</v>
      </c>
      <c r="GW34">
        <v>16.77</v>
      </c>
      <c r="GX34">
        <v>30</v>
      </c>
      <c r="GY34">
        <v>16.895299999999999</v>
      </c>
      <c r="GZ34">
        <v>16.860199999999999</v>
      </c>
      <c r="HA34">
        <v>56.849800000000002</v>
      </c>
      <c r="HB34">
        <v>20</v>
      </c>
      <c r="HC34">
        <v>-30</v>
      </c>
      <c r="HD34">
        <v>13.4879</v>
      </c>
      <c r="HE34">
        <v>1400</v>
      </c>
      <c r="HF34">
        <v>0</v>
      </c>
      <c r="HG34">
        <v>101.518</v>
      </c>
      <c r="HH34">
        <v>100.25700000000001</v>
      </c>
    </row>
    <row r="35" spans="1:216" x14ac:dyDescent="0.2">
      <c r="A35">
        <v>17</v>
      </c>
      <c r="B35">
        <v>1689886987</v>
      </c>
      <c r="C35">
        <v>1503.9000000953699</v>
      </c>
      <c r="D35" t="s">
        <v>399</v>
      </c>
      <c r="E35" t="s">
        <v>400</v>
      </c>
      <c r="F35" t="s">
        <v>344</v>
      </c>
      <c r="G35" t="s">
        <v>405</v>
      </c>
      <c r="H35" t="s">
        <v>345</v>
      </c>
      <c r="I35" t="s">
        <v>346</v>
      </c>
      <c r="J35" t="s">
        <v>347</v>
      </c>
      <c r="K35" t="s">
        <v>348</v>
      </c>
      <c r="L35">
        <v>1689886987</v>
      </c>
      <c r="M35">
        <f t="shared" si="0"/>
        <v>2.0988750214903837E-3</v>
      </c>
      <c r="N35">
        <f t="shared" si="1"/>
        <v>2.0988750214903837</v>
      </c>
      <c r="O35">
        <f t="shared" si="2"/>
        <v>22.247161802706362</v>
      </c>
      <c r="P35">
        <f t="shared" si="3"/>
        <v>1774.14</v>
      </c>
      <c r="Q35">
        <f t="shared" si="4"/>
        <v>1633.9838857297575</v>
      </c>
      <c r="R35">
        <f t="shared" si="5"/>
        <v>163.33512333129451</v>
      </c>
      <c r="S35">
        <f t="shared" si="6"/>
        <v>177.34530813782399</v>
      </c>
      <c r="T35">
        <f t="shared" si="7"/>
        <v>0.30957118628102309</v>
      </c>
      <c r="U35">
        <f t="shared" si="8"/>
        <v>2.927664229714396</v>
      </c>
      <c r="V35">
        <f t="shared" si="9"/>
        <v>0.29246746712142091</v>
      </c>
      <c r="W35">
        <f t="shared" si="10"/>
        <v>0.18425007702386481</v>
      </c>
      <c r="X35">
        <f t="shared" si="11"/>
        <v>297.70307489678333</v>
      </c>
      <c r="Y35">
        <f t="shared" si="12"/>
        <v>17.285810876015102</v>
      </c>
      <c r="Z35">
        <f t="shared" si="13"/>
        <v>16.001999999999999</v>
      </c>
      <c r="AA35">
        <f t="shared" si="14"/>
        <v>1.8249326359293261</v>
      </c>
      <c r="AB35">
        <f t="shared" si="15"/>
        <v>61.017675498642589</v>
      </c>
      <c r="AC35">
        <f t="shared" si="16"/>
        <v>1.1181269114649599</v>
      </c>
      <c r="AD35">
        <f t="shared" si="17"/>
        <v>1.8324639579064823</v>
      </c>
      <c r="AE35">
        <f t="shared" si="18"/>
        <v>0.70680572446436618</v>
      </c>
      <c r="AF35">
        <f t="shared" si="19"/>
        <v>-92.560388447725927</v>
      </c>
      <c r="AG35">
        <f t="shared" si="20"/>
        <v>10.18043708992777</v>
      </c>
      <c r="AH35">
        <f t="shared" si="21"/>
        <v>0.67112636117168134</v>
      </c>
      <c r="AI35">
        <f t="shared" si="22"/>
        <v>215.99424990015686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54817.513138894989</v>
      </c>
      <c r="AO35">
        <f t="shared" si="26"/>
        <v>1800.01</v>
      </c>
      <c r="AP35">
        <f t="shared" si="27"/>
        <v>1517.4081299983332</v>
      </c>
      <c r="AQ35">
        <f t="shared" si="28"/>
        <v>0.84299983333333328</v>
      </c>
      <c r="AR35">
        <f t="shared" si="29"/>
        <v>0.16538967833333335</v>
      </c>
      <c r="AS35">
        <v>1689886987</v>
      </c>
      <c r="AT35">
        <v>1774.14</v>
      </c>
      <c r="AU35">
        <v>1800.1</v>
      </c>
      <c r="AV35">
        <v>11.185600000000001</v>
      </c>
      <c r="AW35">
        <v>9.1110699999999998</v>
      </c>
      <c r="AX35">
        <v>1782.77</v>
      </c>
      <c r="AY35">
        <v>11.387700000000001</v>
      </c>
      <c r="AZ35">
        <v>600.25099999999998</v>
      </c>
      <c r="BA35">
        <v>99.861599999999996</v>
      </c>
      <c r="BB35">
        <v>9.9681599999999995E-2</v>
      </c>
      <c r="BC35">
        <v>16.066500000000001</v>
      </c>
      <c r="BD35">
        <v>16.001999999999999</v>
      </c>
      <c r="BE35">
        <v>999.9</v>
      </c>
      <c r="BF35">
        <v>0</v>
      </c>
      <c r="BG35">
        <v>0</v>
      </c>
      <c r="BH35">
        <v>10003.1</v>
      </c>
      <c r="BI35">
        <v>0</v>
      </c>
      <c r="BJ35">
        <v>44.406999999999996</v>
      </c>
      <c r="BK35">
        <v>-25.957799999999999</v>
      </c>
      <c r="BL35">
        <v>1794.21</v>
      </c>
      <c r="BM35">
        <v>1816.65</v>
      </c>
      <c r="BN35">
        <v>2.0745200000000001</v>
      </c>
      <c r="BO35">
        <v>1800.1</v>
      </c>
      <c r="BP35">
        <v>9.1110699999999998</v>
      </c>
      <c r="BQ35">
        <v>1.1170100000000001</v>
      </c>
      <c r="BR35">
        <v>0.90984600000000004</v>
      </c>
      <c r="BS35">
        <v>8.5391700000000004</v>
      </c>
      <c r="BT35">
        <v>5.5474199999999998</v>
      </c>
      <c r="BU35">
        <v>1800.01</v>
      </c>
      <c r="BV35">
        <v>0.900003</v>
      </c>
      <c r="BW35">
        <v>9.9996600000000005E-2</v>
      </c>
      <c r="BX35">
        <v>0</v>
      </c>
      <c r="BY35">
        <v>2.6320999999999999</v>
      </c>
      <c r="BZ35">
        <v>0</v>
      </c>
      <c r="CA35">
        <v>14394.6</v>
      </c>
      <c r="CB35">
        <v>17199.7</v>
      </c>
      <c r="CC35">
        <v>39.25</v>
      </c>
      <c r="CD35">
        <v>40.686999999999998</v>
      </c>
      <c r="CE35">
        <v>40.5</v>
      </c>
      <c r="CF35">
        <v>39.061999999999998</v>
      </c>
      <c r="CG35">
        <v>38</v>
      </c>
      <c r="CH35">
        <v>1620.01</v>
      </c>
      <c r="CI35">
        <v>179.99</v>
      </c>
      <c r="CJ35">
        <v>0</v>
      </c>
      <c r="CK35">
        <v>1689886992.4000001</v>
      </c>
      <c r="CL35">
        <v>0</v>
      </c>
      <c r="CM35">
        <v>1689886955</v>
      </c>
      <c r="CN35" t="s">
        <v>401</v>
      </c>
      <c r="CO35">
        <v>1689886955</v>
      </c>
      <c r="CP35">
        <v>1689886940</v>
      </c>
      <c r="CQ35">
        <v>22</v>
      </c>
      <c r="CR35">
        <v>-1.0840000000000001</v>
      </c>
      <c r="CS35">
        <v>-1E-3</v>
      </c>
      <c r="CT35">
        <v>-8.6210000000000004</v>
      </c>
      <c r="CU35">
        <v>-0.20200000000000001</v>
      </c>
      <c r="CV35">
        <v>1801</v>
      </c>
      <c r="CW35">
        <v>9</v>
      </c>
      <c r="CX35">
        <v>0.11</v>
      </c>
      <c r="CY35">
        <v>0.02</v>
      </c>
      <c r="CZ35">
        <v>21.918679550041201</v>
      </c>
      <c r="DA35">
        <v>1.6643779449453999</v>
      </c>
      <c r="DB35">
        <v>0.193565769132272</v>
      </c>
      <c r="DC35">
        <v>1</v>
      </c>
      <c r="DD35">
        <v>1799.9829999999999</v>
      </c>
      <c r="DE35">
        <v>4.5112781952553603E-2</v>
      </c>
      <c r="DF35">
        <v>7.1491258206795499E-2</v>
      </c>
      <c r="DG35">
        <v>1</v>
      </c>
      <c r="DH35">
        <v>1800</v>
      </c>
      <c r="DI35">
        <v>2.4876923907573501E-2</v>
      </c>
      <c r="DJ35">
        <v>6.5100654667167607E-2</v>
      </c>
      <c r="DK35">
        <v>-1</v>
      </c>
      <c r="DL35">
        <v>2</v>
      </c>
      <c r="DM35">
        <v>2</v>
      </c>
      <c r="DN35" t="s">
        <v>350</v>
      </c>
      <c r="DO35">
        <v>3.1633200000000001</v>
      </c>
      <c r="DP35">
        <v>2.8315199999999998</v>
      </c>
      <c r="DQ35">
        <v>0.25481599999999999</v>
      </c>
      <c r="DR35">
        <v>0.25684800000000002</v>
      </c>
      <c r="DS35">
        <v>7.0331000000000005E-2</v>
      </c>
      <c r="DT35">
        <v>5.97035E-2</v>
      </c>
      <c r="DU35">
        <v>23972.6</v>
      </c>
      <c r="DV35">
        <v>24925.9</v>
      </c>
      <c r="DW35">
        <v>29835.3</v>
      </c>
      <c r="DX35">
        <v>31214.1</v>
      </c>
      <c r="DY35">
        <v>36327.4</v>
      </c>
      <c r="DZ35">
        <v>38434.800000000003</v>
      </c>
      <c r="EA35">
        <v>40906.6</v>
      </c>
      <c r="EB35">
        <v>43229.1</v>
      </c>
      <c r="EC35">
        <v>2.3566500000000001</v>
      </c>
      <c r="ED35">
        <v>2.0688499999999999</v>
      </c>
      <c r="EE35">
        <v>0.145644</v>
      </c>
      <c r="EF35">
        <v>0</v>
      </c>
      <c r="EG35">
        <v>13.5715</v>
      </c>
      <c r="EH35">
        <v>999.9</v>
      </c>
      <c r="EI35">
        <v>49.329000000000001</v>
      </c>
      <c r="EJ35">
        <v>18.800999999999998</v>
      </c>
      <c r="EK35">
        <v>10.758699999999999</v>
      </c>
      <c r="EL35">
        <v>61.419199999999996</v>
      </c>
      <c r="EM35">
        <v>25.597000000000001</v>
      </c>
      <c r="EN35">
        <v>1</v>
      </c>
      <c r="EO35">
        <v>-0.74305600000000005</v>
      </c>
      <c r="EP35">
        <v>1.50244</v>
      </c>
      <c r="EQ35">
        <v>20.275099999999998</v>
      </c>
      <c r="ER35">
        <v>5.2438000000000002</v>
      </c>
      <c r="ES35">
        <v>11.8264</v>
      </c>
      <c r="ET35">
        <v>4.9826499999999996</v>
      </c>
      <c r="EU35">
        <v>3.2986300000000002</v>
      </c>
      <c r="EV35">
        <v>4988.8</v>
      </c>
      <c r="EW35">
        <v>191.9</v>
      </c>
      <c r="EX35">
        <v>9999</v>
      </c>
      <c r="EY35">
        <v>73.8</v>
      </c>
      <c r="EZ35">
        <v>1.87317</v>
      </c>
      <c r="FA35">
        <v>1.8788</v>
      </c>
      <c r="FB35">
        <v>1.8791199999999999</v>
      </c>
      <c r="FC35">
        <v>1.87971</v>
      </c>
      <c r="FD35">
        <v>1.87734</v>
      </c>
      <c r="FE35">
        <v>1.8767199999999999</v>
      </c>
      <c r="FF35">
        <v>1.8772599999999999</v>
      </c>
      <c r="FG35">
        <v>1.8748100000000001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-8.6300000000000008</v>
      </c>
      <c r="FV35">
        <v>-0.2021</v>
      </c>
      <c r="FW35">
        <v>-8.6890310926706498</v>
      </c>
      <c r="FX35">
        <v>1.4527828764109799E-4</v>
      </c>
      <c r="FY35">
        <v>-4.3579519040863002E-7</v>
      </c>
      <c r="FZ35">
        <v>2.0799061152897499E-10</v>
      </c>
      <c r="GA35">
        <v>-0.20209300000000099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0.5</v>
      </c>
      <c r="GJ35">
        <v>0.8</v>
      </c>
      <c r="GK35">
        <v>3.4729000000000001</v>
      </c>
      <c r="GL35">
        <v>2.47803</v>
      </c>
      <c r="GM35">
        <v>1.54541</v>
      </c>
      <c r="GN35">
        <v>2.3083499999999999</v>
      </c>
      <c r="GO35">
        <v>1.5979000000000001</v>
      </c>
      <c r="GP35">
        <v>2.3132299999999999</v>
      </c>
      <c r="GQ35">
        <v>22.404900000000001</v>
      </c>
      <c r="GR35">
        <v>14.6661</v>
      </c>
      <c r="GS35">
        <v>18</v>
      </c>
      <c r="GT35">
        <v>622.35</v>
      </c>
      <c r="GU35">
        <v>418.50799999999998</v>
      </c>
      <c r="GV35">
        <v>13.3132</v>
      </c>
      <c r="GW35">
        <v>16.760999999999999</v>
      </c>
      <c r="GX35">
        <v>30.0001</v>
      </c>
      <c r="GY35">
        <v>16.892199999999999</v>
      </c>
      <c r="GZ35">
        <v>16.8583</v>
      </c>
      <c r="HA35">
        <v>69.541200000000003</v>
      </c>
      <c r="HB35">
        <v>20</v>
      </c>
      <c r="HC35">
        <v>-30</v>
      </c>
      <c r="HD35">
        <v>13.3108</v>
      </c>
      <c r="HE35">
        <v>1800</v>
      </c>
      <c r="HF35">
        <v>0</v>
      </c>
      <c r="HG35">
        <v>101.518</v>
      </c>
      <c r="HH35">
        <v>100.259</v>
      </c>
    </row>
    <row r="36" spans="1:216" x14ac:dyDescent="0.2">
      <c r="A36">
        <v>18</v>
      </c>
      <c r="B36">
        <v>1689887099</v>
      </c>
      <c r="C36">
        <v>1615.9000000953699</v>
      </c>
      <c r="D36" t="s">
        <v>402</v>
      </c>
      <c r="E36" t="s">
        <v>403</v>
      </c>
      <c r="F36" t="s">
        <v>344</v>
      </c>
      <c r="G36" t="s">
        <v>405</v>
      </c>
      <c r="H36" t="s">
        <v>345</v>
      </c>
      <c r="I36" t="s">
        <v>346</v>
      </c>
      <c r="J36" t="s">
        <v>347</v>
      </c>
      <c r="K36" t="s">
        <v>348</v>
      </c>
      <c r="L36">
        <v>1689887099</v>
      </c>
      <c r="M36">
        <f t="shared" si="0"/>
        <v>2.0757778935471347E-3</v>
      </c>
      <c r="N36">
        <f t="shared" si="1"/>
        <v>2.0757778935471349</v>
      </c>
      <c r="O36">
        <f t="shared" si="2"/>
        <v>16.04781392065048</v>
      </c>
      <c r="P36">
        <f t="shared" si="3"/>
        <v>383.08499999999998</v>
      </c>
      <c r="Q36">
        <f t="shared" si="4"/>
        <v>289.99870115050339</v>
      </c>
      <c r="R36">
        <f t="shared" si="5"/>
        <v>28.988123427661538</v>
      </c>
      <c r="S36">
        <f t="shared" si="6"/>
        <v>38.29298275899</v>
      </c>
      <c r="T36">
        <f t="shared" si="7"/>
        <v>0.30191664140482849</v>
      </c>
      <c r="U36">
        <f t="shared" si="8"/>
        <v>2.9263122086251077</v>
      </c>
      <c r="V36">
        <f t="shared" si="9"/>
        <v>0.28561729919678192</v>
      </c>
      <c r="W36">
        <f t="shared" si="10"/>
        <v>0.17990187880822156</v>
      </c>
      <c r="X36">
        <f t="shared" si="11"/>
        <v>297.70519200000001</v>
      </c>
      <c r="Y36">
        <f t="shared" si="12"/>
        <v>17.265430005100995</v>
      </c>
      <c r="Z36">
        <f t="shared" si="13"/>
        <v>16.012899999999998</v>
      </c>
      <c r="AA36">
        <f t="shared" si="14"/>
        <v>1.8262034591244716</v>
      </c>
      <c r="AB36">
        <f t="shared" si="15"/>
        <v>60.700551302235773</v>
      </c>
      <c r="AC36">
        <f t="shared" si="16"/>
        <v>1.1104000390989999</v>
      </c>
      <c r="AD36">
        <f t="shared" si="17"/>
        <v>1.8293079968420332</v>
      </c>
      <c r="AE36">
        <f t="shared" si="18"/>
        <v>0.7158034200254717</v>
      </c>
      <c r="AF36">
        <f t="shared" si="19"/>
        <v>-91.541805105428637</v>
      </c>
      <c r="AG36">
        <f t="shared" si="20"/>
        <v>4.1965049448514637</v>
      </c>
      <c r="AH36">
        <f t="shared" si="21"/>
        <v>0.27675146448826032</v>
      </c>
      <c r="AI36">
        <f t="shared" si="22"/>
        <v>210.63664330391109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54782.051742486146</v>
      </c>
      <c r="AO36">
        <f t="shared" si="26"/>
        <v>1800.02</v>
      </c>
      <c r="AP36">
        <f t="shared" si="27"/>
        <v>1517.4168</v>
      </c>
      <c r="AQ36">
        <f t="shared" si="28"/>
        <v>0.84299996666703703</v>
      </c>
      <c r="AR36">
        <f t="shared" si="29"/>
        <v>0.16538993566738147</v>
      </c>
      <c r="AS36">
        <v>1689887099</v>
      </c>
      <c r="AT36">
        <v>383.08499999999998</v>
      </c>
      <c r="AU36">
        <v>399.92399999999998</v>
      </c>
      <c r="AV36">
        <v>11.108499999999999</v>
      </c>
      <c r="AW36">
        <v>9.0562699999999996</v>
      </c>
      <c r="AX36">
        <v>388.13299999999998</v>
      </c>
      <c r="AY36">
        <v>11.3104</v>
      </c>
      <c r="AZ36">
        <v>600.14300000000003</v>
      </c>
      <c r="BA36">
        <v>99.859300000000005</v>
      </c>
      <c r="BB36">
        <v>0.10019400000000001</v>
      </c>
      <c r="BC36">
        <v>16.0395</v>
      </c>
      <c r="BD36">
        <v>16.012899999999998</v>
      </c>
      <c r="BE36">
        <v>999.9</v>
      </c>
      <c r="BF36">
        <v>0</v>
      </c>
      <c r="BG36">
        <v>0</v>
      </c>
      <c r="BH36">
        <v>9995.6200000000008</v>
      </c>
      <c r="BI36">
        <v>0</v>
      </c>
      <c r="BJ36">
        <v>45.317100000000003</v>
      </c>
      <c r="BK36">
        <v>-16.839500000000001</v>
      </c>
      <c r="BL36">
        <v>387.38799999999998</v>
      </c>
      <c r="BM36">
        <v>403.57900000000001</v>
      </c>
      <c r="BN36">
        <v>2.05227</v>
      </c>
      <c r="BO36">
        <v>399.92399999999998</v>
      </c>
      <c r="BP36">
        <v>9.0562699999999996</v>
      </c>
      <c r="BQ36">
        <v>1.1092900000000001</v>
      </c>
      <c r="BR36">
        <v>0.90435200000000004</v>
      </c>
      <c r="BS36">
        <v>8.4368499999999997</v>
      </c>
      <c r="BT36">
        <v>5.4601899999999999</v>
      </c>
      <c r="BU36">
        <v>1800.02</v>
      </c>
      <c r="BV36">
        <v>0.900003</v>
      </c>
      <c r="BW36">
        <v>9.9996600000000005E-2</v>
      </c>
      <c r="BX36">
        <v>0</v>
      </c>
      <c r="BY36">
        <v>2.4220000000000002</v>
      </c>
      <c r="BZ36">
        <v>0</v>
      </c>
      <c r="CA36">
        <v>14428.7</v>
      </c>
      <c r="CB36">
        <v>17199.8</v>
      </c>
      <c r="CC36">
        <v>39.125</v>
      </c>
      <c r="CD36">
        <v>40.625</v>
      </c>
      <c r="CE36">
        <v>40.561999999999998</v>
      </c>
      <c r="CF36">
        <v>39.061999999999998</v>
      </c>
      <c r="CG36">
        <v>38</v>
      </c>
      <c r="CH36">
        <v>1620.02</v>
      </c>
      <c r="CI36">
        <v>180</v>
      </c>
      <c r="CJ36">
        <v>0</v>
      </c>
      <c r="CK36">
        <v>1689887104</v>
      </c>
      <c r="CL36">
        <v>0</v>
      </c>
      <c r="CM36">
        <v>1689887069</v>
      </c>
      <c r="CN36" t="s">
        <v>404</v>
      </c>
      <c r="CO36">
        <v>1689887068</v>
      </c>
      <c r="CP36">
        <v>1689887069</v>
      </c>
      <c r="CQ36">
        <v>23</v>
      </c>
      <c r="CR36">
        <v>3.6379999999999999</v>
      </c>
      <c r="CS36">
        <v>0</v>
      </c>
      <c r="CT36">
        <v>-5.0490000000000004</v>
      </c>
      <c r="CU36">
        <v>-0.20200000000000001</v>
      </c>
      <c r="CV36">
        <v>400</v>
      </c>
      <c r="CW36">
        <v>9</v>
      </c>
      <c r="CX36">
        <v>0.1</v>
      </c>
      <c r="CY36">
        <v>0.03</v>
      </c>
      <c r="CZ36">
        <v>16.138268543105401</v>
      </c>
      <c r="DA36">
        <v>-0.18657232973511401</v>
      </c>
      <c r="DB36">
        <v>5.3224164162070702E-2</v>
      </c>
      <c r="DC36">
        <v>1</v>
      </c>
      <c r="DD36">
        <v>399.93700000000001</v>
      </c>
      <c r="DE36">
        <v>0.15392481202989</v>
      </c>
      <c r="DF36">
        <v>2.76748983737981E-2</v>
      </c>
      <c r="DG36">
        <v>1</v>
      </c>
      <c r="DH36">
        <v>1800.0125</v>
      </c>
      <c r="DI36">
        <v>3.3885390454542401E-3</v>
      </c>
      <c r="DJ36">
        <v>5.3619026473769298E-3</v>
      </c>
      <c r="DK36">
        <v>-1</v>
      </c>
      <c r="DL36">
        <v>2</v>
      </c>
      <c r="DM36">
        <v>2</v>
      </c>
      <c r="DN36" t="s">
        <v>350</v>
      </c>
      <c r="DO36">
        <v>3.1630699999999998</v>
      </c>
      <c r="DP36">
        <v>2.8319700000000001</v>
      </c>
      <c r="DQ36">
        <v>9.3353599999999995E-2</v>
      </c>
      <c r="DR36">
        <v>9.5821900000000002E-2</v>
      </c>
      <c r="DS36">
        <v>6.9959300000000002E-2</v>
      </c>
      <c r="DT36">
        <v>5.9420599999999997E-2</v>
      </c>
      <c r="DU36">
        <v>29148.6</v>
      </c>
      <c r="DV36">
        <v>30304.3</v>
      </c>
      <c r="DW36">
        <v>29836</v>
      </c>
      <c r="DX36">
        <v>31211.5</v>
      </c>
      <c r="DY36">
        <v>36326.5</v>
      </c>
      <c r="DZ36">
        <v>38426.1</v>
      </c>
      <c r="EA36">
        <v>40907.599999999999</v>
      </c>
      <c r="EB36">
        <v>43225.8</v>
      </c>
      <c r="EC36">
        <v>2.3561000000000001</v>
      </c>
      <c r="ED36">
        <v>2.0630000000000002</v>
      </c>
      <c r="EE36">
        <v>0.14507800000000001</v>
      </c>
      <c r="EF36">
        <v>0</v>
      </c>
      <c r="EG36">
        <v>13.591900000000001</v>
      </c>
      <c r="EH36">
        <v>999.9</v>
      </c>
      <c r="EI36">
        <v>49.329000000000001</v>
      </c>
      <c r="EJ36">
        <v>18.841000000000001</v>
      </c>
      <c r="EK36">
        <v>10.784599999999999</v>
      </c>
      <c r="EL36">
        <v>61.499200000000002</v>
      </c>
      <c r="EM36">
        <v>25.709099999999999</v>
      </c>
      <c r="EN36">
        <v>1</v>
      </c>
      <c r="EO36">
        <v>-0.74276399999999998</v>
      </c>
      <c r="EP36">
        <v>1.45035</v>
      </c>
      <c r="EQ36">
        <v>20.275700000000001</v>
      </c>
      <c r="ER36">
        <v>5.2451400000000001</v>
      </c>
      <c r="ES36">
        <v>11.8253</v>
      </c>
      <c r="ET36">
        <v>4.98325</v>
      </c>
      <c r="EU36">
        <v>3.2989999999999999</v>
      </c>
      <c r="EV36">
        <v>4991.1000000000004</v>
      </c>
      <c r="EW36">
        <v>191.9</v>
      </c>
      <c r="EX36">
        <v>9999</v>
      </c>
      <c r="EY36">
        <v>73.8</v>
      </c>
      <c r="EZ36">
        <v>1.87317</v>
      </c>
      <c r="FA36">
        <v>1.8788</v>
      </c>
      <c r="FB36">
        <v>1.8791</v>
      </c>
      <c r="FC36">
        <v>1.8796900000000001</v>
      </c>
      <c r="FD36">
        <v>1.87738</v>
      </c>
      <c r="FE36">
        <v>1.8767199999999999</v>
      </c>
      <c r="FF36">
        <v>1.8772200000000001</v>
      </c>
      <c r="FG36">
        <v>1.87479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-5.048</v>
      </c>
      <c r="FV36">
        <v>-0.2019</v>
      </c>
      <c r="FW36">
        <v>-5.0504897621548697</v>
      </c>
      <c r="FX36">
        <v>1.4527828764109799E-4</v>
      </c>
      <c r="FY36">
        <v>-4.3579519040863002E-7</v>
      </c>
      <c r="FZ36">
        <v>2.0799061152897499E-10</v>
      </c>
      <c r="GA36">
        <v>-0.20184100000000199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0.5</v>
      </c>
      <c r="GJ36">
        <v>0.5</v>
      </c>
      <c r="GK36">
        <v>1.02661</v>
      </c>
      <c r="GL36">
        <v>2.49268</v>
      </c>
      <c r="GM36">
        <v>1.54541</v>
      </c>
      <c r="GN36">
        <v>2.3083499999999999</v>
      </c>
      <c r="GO36">
        <v>1.5979000000000001</v>
      </c>
      <c r="GP36">
        <v>2.4145500000000002</v>
      </c>
      <c r="GQ36">
        <v>22.425000000000001</v>
      </c>
      <c r="GR36">
        <v>14.657400000000001</v>
      </c>
      <c r="GS36">
        <v>18</v>
      </c>
      <c r="GT36">
        <v>622.00900000000001</v>
      </c>
      <c r="GU36">
        <v>415.22199999999998</v>
      </c>
      <c r="GV36">
        <v>13.3172</v>
      </c>
      <c r="GW36">
        <v>16.767099999999999</v>
      </c>
      <c r="GX36">
        <v>30.0001</v>
      </c>
      <c r="GY36">
        <v>16.895299999999999</v>
      </c>
      <c r="GZ36">
        <v>16.861799999999999</v>
      </c>
      <c r="HA36">
        <v>20.6114</v>
      </c>
      <c r="HB36">
        <v>20</v>
      </c>
      <c r="HC36">
        <v>-30</v>
      </c>
      <c r="HD36">
        <v>13.3155</v>
      </c>
      <c r="HE36">
        <v>400</v>
      </c>
      <c r="HF36">
        <v>0</v>
      </c>
      <c r="HG36">
        <v>101.52</v>
      </c>
      <c r="HH36">
        <v>100.251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2023-07-20T13:05:31Z</dcterms:created>
  <dcterms:modified xsi:type="dcterms:W3CDTF">2023-07-21T04:46:28Z</dcterms:modified>
</cp:coreProperties>
</file>