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64458B0B-CE30-F541-B9F6-142746C0DD22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B36" i="1" s="1"/>
  <c r="AC36" i="1"/>
  <c r="U36" i="1"/>
  <c r="AR35" i="1"/>
  <c r="AQ35" i="1"/>
  <c r="AO35" i="1"/>
  <c r="AP35" i="1" s="1"/>
  <c r="AN35" i="1"/>
  <c r="AL35" i="1"/>
  <c r="P35" i="1" s="1"/>
  <c r="AD35" i="1"/>
  <c r="AC35" i="1"/>
  <c r="AB35" i="1"/>
  <c r="U35" i="1"/>
  <c r="S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M32" i="1"/>
  <c r="AL32" i="1"/>
  <c r="P32" i="1" s="1"/>
  <c r="AD32" i="1"/>
  <c r="AC32" i="1"/>
  <c r="AB32" i="1" s="1"/>
  <c r="U32" i="1"/>
  <c r="S32" i="1"/>
  <c r="AR31" i="1"/>
  <c r="AQ31" i="1"/>
  <c r="AO31" i="1"/>
  <c r="AN31" i="1"/>
  <c r="AL31" i="1"/>
  <c r="P31" i="1" s="1"/>
  <c r="AD31" i="1"/>
  <c r="AC31" i="1"/>
  <c r="AB31" i="1"/>
  <c r="U31" i="1"/>
  <c r="S31" i="1"/>
  <c r="AR30" i="1"/>
  <c r="AQ30" i="1"/>
  <c r="AO30" i="1"/>
  <c r="AP30" i="1" s="1"/>
  <c r="AN30" i="1"/>
  <c r="AM30" i="1"/>
  <c r="AL30" i="1"/>
  <c r="N30" i="1" s="1"/>
  <c r="M30" i="1" s="1"/>
  <c r="AD30" i="1"/>
  <c r="AC30" i="1"/>
  <c r="AB30" i="1" s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 s="1"/>
  <c r="AD28" i="1"/>
  <c r="AC28" i="1"/>
  <c r="AB28" i="1" s="1"/>
  <c r="U28" i="1"/>
  <c r="AR27" i="1"/>
  <c r="AQ27" i="1"/>
  <c r="AO27" i="1"/>
  <c r="AP27" i="1" s="1"/>
  <c r="AN27" i="1"/>
  <c r="AL27" i="1"/>
  <c r="P27" i="1" s="1"/>
  <c r="AD27" i="1"/>
  <c r="AC27" i="1"/>
  <c r="AB27" i="1"/>
  <c r="U27" i="1"/>
  <c r="S27" i="1"/>
  <c r="AR26" i="1"/>
  <c r="AQ26" i="1"/>
  <c r="AO26" i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X25" i="1" s="1"/>
  <c r="AN25" i="1"/>
  <c r="AL25" i="1" s="1"/>
  <c r="AM25" i="1"/>
  <c r="AD25" i="1"/>
  <c r="AC25" i="1"/>
  <c r="AB25" i="1" s="1"/>
  <c r="U25" i="1"/>
  <c r="AR24" i="1"/>
  <c r="AQ24" i="1"/>
  <c r="AO24" i="1"/>
  <c r="AP24" i="1" s="1"/>
  <c r="AN24" i="1"/>
  <c r="AM24" i="1"/>
  <c r="AL24" i="1"/>
  <c r="P24" i="1" s="1"/>
  <c r="AD24" i="1"/>
  <c r="AC24" i="1"/>
  <c r="AB24" i="1" s="1"/>
  <c r="U24" i="1"/>
  <c r="S24" i="1"/>
  <c r="AR23" i="1"/>
  <c r="AQ23" i="1"/>
  <c r="AO23" i="1"/>
  <c r="AP23" i="1" s="1"/>
  <c r="AN23" i="1"/>
  <c r="AL23" i="1"/>
  <c r="P23" i="1" s="1"/>
  <c r="AD23" i="1"/>
  <c r="AC23" i="1"/>
  <c r="AB23" i="1"/>
  <c r="U23" i="1"/>
  <c r="S23" i="1"/>
  <c r="AR22" i="1"/>
  <c r="AQ22" i="1"/>
  <c r="AO22" i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O21" i="1"/>
  <c r="AP21" i="1" s="1"/>
  <c r="AN21" i="1"/>
  <c r="AL21" i="1" s="1"/>
  <c r="AM21" i="1"/>
  <c r="AD21" i="1"/>
  <c r="AC21" i="1"/>
  <c r="AB21" i="1" s="1"/>
  <c r="U21" i="1"/>
  <c r="AR20" i="1"/>
  <c r="AQ20" i="1"/>
  <c r="AO20" i="1"/>
  <c r="X20" i="1" s="1"/>
  <c r="AN20" i="1"/>
  <c r="AM20" i="1"/>
  <c r="AL20" i="1"/>
  <c r="P20" i="1" s="1"/>
  <c r="AD20" i="1"/>
  <c r="AC20" i="1"/>
  <c r="AB20" i="1" s="1"/>
  <c r="U20" i="1"/>
  <c r="S20" i="1"/>
  <c r="AR19" i="1"/>
  <c r="AQ19" i="1"/>
  <c r="AO19" i="1"/>
  <c r="AP19" i="1" s="1"/>
  <c r="AN19" i="1"/>
  <c r="AL19" i="1"/>
  <c r="P19" i="1" s="1"/>
  <c r="AD19" i="1"/>
  <c r="AC19" i="1"/>
  <c r="AB19" i="1"/>
  <c r="U19" i="1"/>
  <c r="S19" i="1"/>
  <c r="S29" i="1" l="1"/>
  <c r="AM29" i="1"/>
  <c r="P29" i="1"/>
  <c r="O29" i="1"/>
  <c r="N29" i="1"/>
  <c r="M29" i="1" s="1"/>
  <c r="AF34" i="1"/>
  <c r="AF22" i="1"/>
  <c r="P28" i="1"/>
  <c r="O28" i="1"/>
  <c r="N28" i="1"/>
  <c r="M28" i="1" s="1"/>
  <c r="AM28" i="1"/>
  <c r="S28" i="1"/>
  <c r="AP22" i="1"/>
  <c r="X22" i="1"/>
  <c r="AP26" i="1"/>
  <c r="X26" i="1"/>
  <c r="AF30" i="1"/>
  <c r="AF26" i="1"/>
  <c r="P36" i="1"/>
  <c r="O36" i="1"/>
  <c r="N36" i="1"/>
  <c r="M36" i="1" s="1"/>
  <c r="AM36" i="1"/>
  <c r="S36" i="1"/>
  <c r="Y20" i="1"/>
  <c r="Z20" i="1" s="1"/>
  <c r="S21" i="1"/>
  <c r="O21" i="1"/>
  <c r="P21" i="1"/>
  <c r="N21" i="1"/>
  <c r="M21" i="1" s="1"/>
  <c r="S25" i="1"/>
  <c r="P25" i="1"/>
  <c r="O25" i="1"/>
  <c r="N25" i="1"/>
  <c r="M25" i="1" s="1"/>
  <c r="AP31" i="1"/>
  <c r="S33" i="1"/>
  <c r="P33" i="1"/>
  <c r="O33" i="1"/>
  <c r="N33" i="1"/>
  <c r="M33" i="1" s="1"/>
  <c r="AM33" i="1"/>
  <c r="X30" i="1"/>
  <c r="X34" i="1"/>
  <c r="N24" i="1"/>
  <c r="M24" i="1" s="1"/>
  <c r="X29" i="1"/>
  <c r="N32" i="1"/>
  <c r="M32" i="1" s="1"/>
  <c r="X33" i="1"/>
  <c r="X21" i="1"/>
  <c r="O20" i="1"/>
  <c r="AM23" i="1"/>
  <c r="O24" i="1"/>
  <c r="AM27" i="1"/>
  <c r="AM31" i="1"/>
  <c r="O32" i="1"/>
  <c r="AM35" i="1"/>
  <c r="N20" i="1"/>
  <c r="M20" i="1" s="1"/>
  <c r="AP20" i="1"/>
  <c r="N23" i="1"/>
  <c r="M23" i="1" s="1"/>
  <c r="X24" i="1"/>
  <c r="N27" i="1"/>
  <c r="M27" i="1" s="1"/>
  <c r="X28" i="1"/>
  <c r="N31" i="1"/>
  <c r="M31" i="1" s="1"/>
  <c r="X32" i="1"/>
  <c r="N35" i="1"/>
  <c r="M35" i="1" s="1"/>
  <c r="X36" i="1"/>
  <c r="AP25" i="1"/>
  <c r="O19" i="1"/>
  <c r="AM22" i="1"/>
  <c r="AM26" i="1"/>
  <c r="O31" i="1"/>
  <c r="AM34" i="1"/>
  <c r="O35" i="1"/>
  <c r="AM19" i="1"/>
  <c r="N19" i="1"/>
  <c r="M19" i="1" s="1"/>
  <c r="O23" i="1"/>
  <c r="O27" i="1"/>
  <c r="X19" i="1"/>
  <c r="X23" i="1"/>
  <c r="X27" i="1"/>
  <c r="X31" i="1"/>
  <c r="X35" i="1"/>
  <c r="AF24" i="1" l="1"/>
  <c r="V24" i="1"/>
  <c r="T24" i="1" s="1"/>
  <c r="W24" i="1" s="1"/>
  <c r="Q24" i="1" s="1"/>
  <c r="R24" i="1" s="1"/>
  <c r="Y30" i="1"/>
  <c r="Z30" i="1" s="1"/>
  <c r="Y22" i="1"/>
  <c r="Z22" i="1" s="1"/>
  <c r="AF25" i="1"/>
  <c r="AF19" i="1"/>
  <c r="V19" i="1"/>
  <c r="T19" i="1" s="1"/>
  <c r="W19" i="1" s="1"/>
  <c r="Q19" i="1" s="1"/>
  <c r="R19" i="1" s="1"/>
  <c r="AF23" i="1"/>
  <c r="Y35" i="1"/>
  <c r="Z35" i="1" s="1"/>
  <c r="AF29" i="1"/>
  <c r="Y31" i="1"/>
  <c r="Z31" i="1" s="1"/>
  <c r="V31" i="1" s="1"/>
  <c r="T31" i="1" s="1"/>
  <c r="W31" i="1" s="1"/>
  <c r="Q31" i="1" s="1"/>
  <c r="R31" i="1" s="1"/>
  <c r="AF35" i="1"/>
  <c r="Y21" i="1"/>
  <c r="Z21" i="1" s="1"/>
  <c r="Y27" i="1"/>
  <c r="Z27" i="1" s="1"/>
  <c r="Y32" i="1"/>
  <c r="Z32" i="1" s="1"/>
  <c r="Y33" i="1"/>
  <c r="Z33" i="1" s="1"/>
  <c r="AF27" i="1"/>
  <c r="Y26" i="1"/>
  <c r="Z26" i="1" s="1"/>
  <c r="Y24" i="1"/>
  <c r="Z24" i="1" s="1"/>
  <c r="Y34" i="1"/>
  <c r="Z34" i="1" s="1"/>
  <c r="AH20" i="1"/>
  <c r="AA20" i="1"/>
  <c r="AE20" i="1" s="1"/>
  <c r="Y36" i="1"/>
  <c r="Z36" i="1" s="1"/>
  <c r="AG20" i="1"/>
  <c r="V28" i="1"/>
  <c r="T28" i="1" s="1"/>
  <c r="W28" i="1" s="1"/>
  <c r="Q28" i="1" s="1"/>
  <c r="R28" i="1" s="1"/>
  <c r="AF28" i="1"/>
  <c r="AF20" i="1"/>
  <c r="V20" i="1"/>
  <c r="T20" i="1" s="1"/>
  <c r="W20" i="1" s="1"/>
  <c r="Q20" i="1" s="1"/>
  <c r="R20" i="1" s="1"/>
  <c r="AF33" i="1"/>
  <c r="V33" i="1"/>
  <c r="T33" i="1" s="1"/>
  <c r="W33" i="1" s="1"/>
  <c r="Q33" i="1" s="1"/>
  <c r="R33" i="1" s="1"/>
  <c r="Y25" i="1"/>
  <c r="Z25" i="1" s="1"/>
  <c r="Y23" i="1"/>
  <c r="Z23" i="1" s="1"/>
  <c r="V23" i="1" s="1"/>
  <c r="T23" i="1" s="1"/>
  <c r="W23" i="1" s="1"/>
  <c r="Q23" i="1" s="1"/>
  <c r="R23" i="1" s="1"/>
  <c r="AF31" i="1"/>
  <c r="AF32" i="1"/>
  <c r="V32" i="1"/>
  <c r="T32" i="1" s="1"/>
  <c r="W32" i="1" s="1"/>
  <c r="Q32" i="1" s="1"/>
  <c r="R32" i="1" s="1"/>
  <c r="AF21" i="1"/>
  <c r="V21" i="1"/>
  <c r="T21" i="1" s="1"/>
  <c r="W21" i="1" s="1"/>
  <c r="Q21" i="1" s="1"/>
  <c r="R21" i="1" s="1"/>
  <c r="AF36" i="1"/>
  <c r="V36" i="1"/>
  <c r="T36" i="1" s="1"/>
  <c r="W36" i="1" s="1"/>
  <c r="Q36" i="1" s="1"/>
  <c r="R36" i="1" s="1"/>
  <c r="Y19" i="1"/>
  <c r="Z19" i="1" s="1"/>
  <c r="Y28" i="1"/>
  <c r="Z28" i="1" s="1"/>
  <c r="Y29" i="1"/>
  <c r="Z29" i="1" s="1"/>
  <c r="AA27" i="1" l="1"/>
  <c r="AE27" i="1" s="1"/>
  <c r="AG27" i="1"/>
  <c r="AH27" i="1"/>
  <c r="AI27" i="1" s="1"/>
  <c r="AA29" i="1"/>
  <c r="AE29" i="1" s="1"/>
  <c r="AH29" i="1"/>
  <c r="AI29" i="1" s="1"/>
  <c r="AG29" i="1"/>
  <c r="AA25" i="1"/>
  <c r="AE25" i="1" s="1"/>
  <c r="AH25" i="1"/>
  <c r="AI25" i="1" s="1"/>
  <c r="AG25" i="1"/>
  <c r="V29" i="1"/>
  <c r="T29" i="1" s="1"/>
  <c r="W29" i="1" s="1"/>
  <c r="Q29" i="1" s="1"/>
  <c r="R29" i="1" s="1"/>
  <c r="V25" i="1"/>
  <c r="T25" i="1" s="1"/>
  <c r="W25" i="1" s="1"/>
  <c r="Q25" i="1" s="1"/>
  <c r="R25" i="1" s="1"/>
  <c r="AH36" i="1"/>
  <c r="AA36" i="1"/>
  <c r="AE36" i="1" s="1"/>
  <c r="AG36" i="1"/>
  <c r="AG26" i="1"/>
  <c r="AA26" i="1"/>
  <c r="AE26" i="1" s="1"/>
  <c r="AH26" i="1"/>
  <c r="AI26" i="1" s="1"/>
  <c r="V26" i="1"/>
  <c r="T26" i="1" s="1"/>
  <c r="W26" i="1" s="1"/>
  <c r="Q26" i="1" s="1"/>
  <c r="R26" i="1" s="1"/>
  <c r="V27" i="1"/>
  <c r="T27" i="1" s="1"/>
  <c r="W27" i="1" s="1"/>
  <c r="Q27" i="1" s="1"/>
  <c r="R27" i="1" s="1"/>
  <c r="AA21" i="1"/>
  <c r="AE21" i="1" s="1"/>
  <c r="AH21" i="1"/>
  <c r="AI21" i="1" s="1"/>
  <c r="AG21" i="1"/>
  <c r="AA35" i="1"/>
  <c r="AE35" i="1" s="1"/>
  <c r="AH35" i="1"/>
  <c r="AG35" i="1"/>
  <c r="AH28" i="1"/>
  <c r="AI28" i="1" s="1"/>
  <c r="AA28" i="1"/>
  <c r="AE28" i="1" s="1"/>
  <c r="AG28" i="1"/>
  <c r="AI20" i="1"/>
  <c r="AG22" i="1"/>
  <c r="AA22" i="1"/>
  <c r="AE22" i="1" s="1"/>
  <c r="AH22" i="1"/>
  <c r="AI22" i="1" s="1"/>
  <c r="V22" i="1"/>
  <c r="T22" i="1" s="1"/>
  <c r="W22" i="1" s="1"/>
  <c r="Q22" i="1" s="1"/>
  <c r="R22" i="1" s="1"/>
  <c r="AA19" i="1"/>
  <c r="AE19" i="1" s="1"/>
  <c r="AH19" i="1"/>
  <c r="AI19" i="1" s="1"/>
  <c r="AG19" i="1"/>
  <c r="AG34" i="1"/>
  <c r="AA34" i="1"/>
  <c r="AE34" i="1" s="1"/>
  <c r="AH34" i="1"/>
  <c r="AI34" i="1" s="1"/>
  <c r="V34" i="1"/>
  <c r="T34" i="1" s="1"/>
  <c r="W34" i="1" s="1"/>
  <c r="Q34" i="1" s="1"/>
  <c r="R34" i="1" s="1"/>
  <c r="AA33" i="1"/>
  <c r="AE33" i="1" s="1"/>
  <c r="AH33" i="1"/>
  <c r="AG33" i="1"/>
  <c r="V35" i="1"/>
  <c r="T35" i="1" s="1"/>
  <c r="W35" i="1" s="1"/>
  <c r="Q35" i="1" s="1"/>
  <c r="R35" i="1" s="1"/>
  <c r="AA30" i="1"/>
  <c r="AE30" i="1" s="1"/>
  <c r="AH30" i="1"/>
  <c r="AG30" i="1"/>
  <c r="V30" i="1"/>
  <c r="T30" i="1" s="1"/>
  <c r="W30" i="1" s="1"/>
  <c r="Q30" i="1" s="1"/>
  <c r="R30" i="1" s="1"/>
  <c r="AA23" i="1"/>
  <c r="AE23" i="1" s="1"/>
  <c r="AH23" i="1"/>
  <c r="AG23" i="1"/>
  <c r="AG31" i="1"/>
  <c r="AA31" i="1"/>
  <c r="AE31" i="1" s="1"/>
  <c r="AH31" i="1"/>
  <c r="AI31" i="1" s="1"/>
  <c r="AH24" i="1"/>
  <c r="AA24" i="1"/>
  <c r="AE24" i="1" s="1"/>
  <c r="AG24" i="1"/>
  <c r="AH32" i="1"/>
  <c r="AI32" i="1" s="1"/>
  <c r="AA32" i="1"/>
  <c r="AE32" i="1" s="1"/>
  <c r="AG32" i="1"/>
  <c r="AI30" i="1" l="1"/>
  <c r="AI35" i="1"/>
  <c r="AI24" i="1"/>
  <c r="AI36" i="1"/>
  <c r="AI23" i="1"/>
  <c r="AI33" i="1"/>
</calcChain>
</file>

<file path=xl/sharedStrings.xml><?xml version="1.0" encoding="utf-8"?>
<sst xmlns="http://schemas.openxmlformats.org/spreadsheetml/2006/main" count="984" uniqueCount="410">
  <si>
    <t>File opened</t>
  </si>
  <si>
    <t>2023-07-20 14:26:52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</si>
  <si>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</si>
  <si>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</si>
  <si>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</si>
  <si>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</si>
  <si>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</si>
  <si>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</si>
  <si>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</si>
  <si>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</si>
  <si>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</si>
  <si>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</si>
  <si>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</si>
  <si>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{"h2oaspan2a": "0.0681933", "h2obspanconc1": "11.65", "co2bspanconc2": "301.4", "co2aspan2a": "0.292292", "flowmeterzero": "0.996167", "co2bspan1": "1.0021", "h2oaspanconc1": "11.65", "co2aspanconc1": "2473", "h2oaspan2b": "0.0685964", "chamberpressurezero": "2.68235", "co2bspanconc1": "2473", "flowbzero": "0.38674", "co2aspanconc2": "301.4", "oxygen": "21", "h2oazero": "1.04545", "h2obspan1": "1.00489", "h2oaspan1": "1.00591", "h2oaspanconc2": "0", "co2aspan1": "1.00226", "h2oaspan2": "0", "flowazero": "0.29744", "co2aspan2": "-0.0349502", "tazero": "-0.14134", "h2obspan2b": "0.0690967", "co2bzero": "0.928369", "ssa_ref": "34842.2", "co2aspan2b": "0.289966", "h2obzero": "1.0566", "h2obspanconc2": "0", "ssb_ref": "37125.5", "tbzero": "-0.243059", "co2bspan2a": "0.293064", "co2bspan2": "-0.0342144", "h2obspan2": "0", "co2bspan2b": "0.29074", "h2obspan2a": "0.0687607", "co2azero": "0.925242"}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</si>
  <si>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</si>
  <si>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</si>
  <si>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</si>
  <si>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</si>
  <si>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</si>
  <si>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</si>
  <si>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</si>
  <si>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</si>
  <si>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</si>
  <si>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</si>
  <si>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</si>
  <si>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</si>
  <si>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</si>
  <si>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14:26:52</t>
  </si>
  <si>
    <t>Stability Definition:	A (GasEx): Std&lt;0.2 Per=20	CO2_r (Meas): Per=20	Qin (LeafQ): Std&lt;1 Per=20</t>
  </si>
  <si>
    <t>14:27:03</t>
  </si>
  <si>
    <t>Stability Definition:	A (GasEx): Std&lt;0.2 Per=20	CO2_r (Meas): Std&lt;0.75 Per=20	Qin (LeafQ): Std&lt;1 Per=20</t>
  </si>
  <si>
    <t>14:27:04</t>
  </si>
  <si>
    <t>Stability Definition:	A (GasEx): Std&lt;0.2 Per=20	CO2_r (Meas): Std&lt;0.75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</si>
  <si>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</si>
  <si>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</si>
  <si>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</si>
  <si>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</si>
  <si>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</si>
  <si>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</si>
  <si>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</si>
  <si>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</si>
  <si>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</si>
  <si>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</si>
  <si>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</si>
  <si>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</si>
  <si>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</si>
  <si>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</si>
  <si>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</si>
  <si>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</si>
  <si>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</si>
  <si>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</si>
  <si>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</si>
  <si>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</si>
  <si>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</si>
  <si>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</si>
  <si>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</si>
  <si>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</si>
  <si>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</si>
  <si>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</si>
  <si>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</si>
  <si>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</si>
  <si>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</si>
  <si>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</si>
  <si>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</si>
  <si>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</si>
  <si>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</si>
  <si>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</si>
  <si>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</si>
  <si>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</si>
  <si>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</si>
  <si>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</si>
  <si>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</si>
  <si>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</si>
  <si>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</si>
  <si>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</si>
  <si>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</si>
  <si>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</si>
  <si>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</si>
  <si>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</si>
  <si>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</si>
  <si>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</si>
  <si>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</si>
  <si>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</si>
  <si>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</si>
  <si>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</si>
  <si>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</si>
  <si>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</si>
  <si>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</si>
  <si>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</si>
  <si>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</si>
  <si>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</si>
  <si>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2.71449 86.8301 376.377 616.878 847.253 1069.92 1255.1 1351.01</t>
  </si>
  <si>
    <t>Fs_true</t>
  </si>
  <si>
    <t>0.0205092 101.044 402.855 601.605 802.093 1001.11 1202.28 1401.11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</si>
  <si>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</si>
  <si>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</si>
  <si>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</si>
  <si>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</si>
  <si>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</si>
  <si>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</si>
  <si>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</si>
  <si>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</si>
  <si>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</si>
  <si>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</si>
  <si>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</si>
  <si>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</si>
  <si>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</si>
  <si>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</si>
  <si>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</si>
  <si>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</si>
  <si>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</si>
  <si>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</si>
  <si>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</si>
  <si>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</si>
  <si>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</si>
  <si>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</si>
  <si>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</si>
  <si>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</si>
  <si>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</si>
  <si>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</si>
  <si>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</si>
  <si>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</si>
  <si>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</si>
  <si>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</si>
  <si>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</si>
  <si>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</si>
  <si>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</si>
  <si>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</si>
  <si>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</si>
  <si>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</si>
  <si>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</si>
  <si>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</si>
  <si>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</si>
  <si>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</si>
  <si>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</si>
  <si>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</si>
  <si>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</si>
  <si>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</si>
  <si>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</si>
  <si>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</si>
  <si>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</si>
  <si>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</si>
  <si>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</si>
  <si>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</si>
  <si>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</si>
  <si>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</si>
  <si>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</si>
  <si>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</si>
  <si>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</si>
  <si>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</si>
  <si>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</si>
  <si>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</si>
  <si>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</si>
  <si>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</si>
  <si>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</si>
  <si>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</si>
  <si>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</si>
  <si>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</si>
  <si>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</si>
  <si>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</si>
  <si>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</si>
  <si>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</si>
  <si>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</si>
  <si>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</si>
  <si>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</si>
  <si>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</si>
  <si>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</si>
  <si>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</si>
  <si>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</si>
  <si>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</si>
  <si>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</si>
  <si>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</si>
  <si>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</si>
  <si>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</si>
  <si>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</si>
  <si>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</si>
  <si>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</si>
  <si>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</si>
  <si>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</si>
  <si>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</si>
  <si>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</si>
  <si>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</si>
  <si>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</si>
  <si>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</si>
  <si>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</si>
  <si>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</si>
  <si>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</si>
  <si>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</si>
  <si>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</si>
  <si>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</si>
  <si>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</si>
  <si>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</si>
  <si>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</si>
  <si>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</si>
  <si>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</si>
  <si>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</si>
  <si>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</si>
  <si>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</si>
  <si>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</si>
  <si>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</si>
  <si>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</si>
  <si>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</si>
  <si>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</si>
  <si>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</si>
  <si>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</si>
  <si>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</si>
  <si>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</si>
  <si>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</si>
  <si>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</si>
  <si>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</si>
  <si>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</si>
  <si>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</si>
  <si>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</si>
  <si>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</si>
  <si>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</si>
  <si>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</si>
  <si>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</si>
  <si>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</si>
  <si>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</si>
  <si>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</si>
  <si>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</si>
  <si>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</si>
  <si>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</si>
  <si>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</si>
  <si>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</si>
  <si>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</si>
  <si>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</si>
  <si>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</si>
  <si>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</si>
  <si>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</si>
  <si>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</si>
  <si>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</si>
  <si>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</si>
  <si>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</si>
  <si>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</si>
  <si>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</si>
  <si>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</si>
  <si>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</si>
  <si>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</si>
  <si>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</si>
  <si>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</si>
  <si>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</si>
  <si>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</si>
  <si>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</si>
  <si>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</si>
  <si>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</si>
  <si>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</si>
  <si>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</si>
  <si>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</si>
  <si>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</si>
  <si>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</si>
  <si>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</si>
  <si>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</si>
  <si>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</si>
  <si>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</si>
  <si>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</si>
  <si>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</si>
  <si>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</si>
  <si>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</si>
  <si>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AccH2O_hum</t>
  </si>
  <si>
    <t>AccH2O_des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</si>
  <si>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</si>
  <si>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</si>
  <si>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</si>
  <si>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</si>
  <si>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</si>
  <si>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</si>
  <si>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</si>
  <si>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</si>
  <si>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</si>
  <si>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</si>
  <si>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</si>
  <si>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</si>
  <si>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</si>
  <si>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</si>
  <si>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</si>
  <si>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</si>
  <si>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</si>
  <si>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</si>
  <si>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</si>
  <si>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</si>
  <si>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</si>
  <si>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</si>
  <si>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</si>
  <si>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</si>
  <si>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</si>
  <si>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</si>
  <si>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</si>
  <si>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</si>
  <si>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</si>
  <si>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</si>
  <si>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</si>
  <si>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</si>
  <si>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</si>
  <si>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</si>
  <si>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</si>
  <si>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</si>
  <si>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</si>
  <si>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</si>
  <si>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</si>
  <si>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</si>
  <si>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</si>
  <si>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</si>
  <si>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</si>
  <si>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</si>
  <si>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</si>
  <si>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</si>
  <si>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</si>
  <si>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</si>
  <si>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</si>
  <si>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</si>
  <si>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</si>
  <si>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</si>
  <si>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</si>
  <si>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</si>
  <si>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</si>
  <si>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</si>
  <si>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</si>
  <si>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</si>
  <si>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</si>
  <si>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</si>
  <si>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</si>
  <si>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</si>
  <si>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</si>
  <si>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</si>
  <si>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</si>
  <si>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</si>
  <si>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</si>
  <si>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</si>
  <si>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</si>
  <si>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</si>
  <si>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</si>
  <si>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</si>
  <si>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</si>
  <si>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</si>
  <si>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</si>
  <si>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</si>
  <si>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</si>
  <si>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</si>
  <si>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</si>
  <si>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</si>
  <si>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</si>
  <si>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</si>
  <si>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</si>
  <si>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</si>
  <si>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</si>
  <si>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20230720 15:33:23</t>
  </si>
  <si>
    <t>15:33:23</t>
  </si>
  <si>
    <t>none</t>
  </si>
  <si>
    <t>Lindsey</t>
  </si>
  <si>
    <t>20230720</t>
  </si>
  <si>
    <t>kse</t>
  </si>
  <si>
    <t>SARI4</t>
  </si>
  <si>
    <t>BNL21868</t>
  </si>
  <si>
    <t>15:32:54</t>
  </si>
  <si>
    <t>2/2</t>
  </si>
  <si>
    <t>00000000</t>
  </si>
  <si>
    <t>iiiiiiii</t>
  </si>
  <si>
    <t>off</t>
  </si>
  <si>
    <t>20230720 15:35:00</t>
  </si>
  <si>
    <t>15:35:00</t>
  </si>
  <si>
    <t>15:34:31</t>
  </si>
  <si>
    <t>20230720 15:36:41</t>
  </si>
  <si>
    <t>15:36:41</t>
  </si>
  <si>
    <t>15:36:11</t>
  </si>
  <si>
    <t>20230720 15:38:18</t>
  </si>
  <si>
    <t>15:38:18</t>
  </si>
  <si>
    <t>15:37:49</t>
  </si>
  <si>
    <t>20230720 15:39:50</t>
  </si>
  <si>
    <t>15:39:50</t>
  </si>
  <si>
    <t>15:39:21</t>
  </si>
  <si>
    <t>20230720 15:41:26</t>
  </si>
  <si>
    <t>15:41:26</t>
  </si>
  <si>
    <t>15:40:57</t>
  </si>
  <si>
    <t>20230720 15:42:55</t>
  </si>
  <si>
    <t>15:42:55</t>
  </si>
  <si>
    <t>15:42:30</t>
  </si>
  <si>
    <t>20230720 15:44:37</t>
  </si>
  <si>
    <t>15:44:37</t>
  </si>
  <si>
    <t>15:44:08</t>
  </si>
  <si>
    <t>20230720 15:46:06</t>
  </si>
  <si>
    <t>15:46:06</t>
  </si>
  <si>
    <t>15:45:36</t>
  </si>
  <si>
    <t>20230720 15:47:33</t>
  </si>
  <si>
    <t>15:47:33</t>
  </si>
  <si>
    <t>15:47:04</t>
  </si>
  <si>
    <t>20230720 15:49:07</t>
  </si>
  <si>
    <t>15:49:07</t>
  </si>
  <si>
    <t>15:48:39</t>
  </si>
  <si>
    <t>20230720 15:50:36</t>
  </si>
  <si>
    <t>15:50:36</t>
  </si>
  <si>
    <t>15:50:05</t>
  </si>
  <si>
    <t>20230720 15:52:08</t>
  </si>
  <si>
    <t>15:52:08</t>
  </si>
  <si>
    <t>15:51:39</t>
  </si>
  <si>
    <t>20230720 15:53:35</t>
  </si>
  <si>
    <t>15:53:35</t>
  </si>
  <si>
    <t>15:53:06</t>
  </si>
  <si>
    <t>20230720 15:55:07</t>
  </si>
  <si>
    <t>15:55:07</t>
  </si>
  <si>
    <t>15:54:33</t>
  </si>
  <si>
    <t>20230720 15:56:48</t>
  </si>
  <si>
    <t>15:56:48</t>
  </si>
  <si>
    <t>15:56:10</t>
  </si>
  <si>
    <t>20230720 15:58:41</t>
  </si>
  <si>
    <t>15:58:41</t>
  </si>
  <si>
    <t>15:58:12</t>
  </si>
  <si>
    <t>20230720 16:00:37</t>
  </si>
  <si>
    <t>16:00:37</t>
  </si>
  <si>
    <t>16:00:08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</si>
</sst>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6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1689896003.0999999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1689896003.0999999</v>
      </c>
      <c r="M19">
        <f t="shared" ref="M19:M36" si="0">(N19)/1000</f>
        <v>2.6498519262811156E-3</v>
      </c>
      <c r="N19">
        <f t="shared" ref="N19:N36" si="1">1000*AZ19*AL19*(AV19-AW19)/(100*$B$7*(1000-AL19*AV19))</f>
        <v>2.6498519262811158</v>
      </c>
      <c r="O19">
        <f t="shared" ref="O19:O36" si="2">AZ19*AL19*(AU19-AT19*(1000-AL19*AW19)/(1000-AL19*AV19))/(100*$B$7)</f>
        <v>19.877767298149116</v>
      </c>
      <c r="P19">
        <f t="shared" ref="P19:P36" si="3">AT19 - IF(AL19&gt;1, O19*$B$7*100/(AN19*BH19), 0)</f>
        <v>379.16800000000001</v>
      </c>
      <c r="Q19">
        <f t="shared" ref="Q19:Q36" si="4">((W19-M19/2)*P19-O19)/(W19+M19/2)</f>
        <v>274.50144948368893</v>
      </c>
      <c r="R19">
        <f t="shared" ref="R19:R36" si="5">Q19*(BA19+BB19)/1000</f>
        <v>27.417064970842628</v>
      </c>
      <c r="S19">
        <f t="shared" ref="S19:S36" si="6">(AT19 - IF(AL19&gt;1, O19*$B$7*100/(AN19*BH19), 0))*(BA19+BB19)/1000</f>
        <v>37.871106729737598</v>
      </c>
      <c r="T19">
        <f t="shared" ref="T19:T36" si="7">2/((1/V19-1/U19)+SIGN(V19)*SQRT((1/V19-1/U19)*(1/V19-1/U19) + 4*$C$7/(($C$7+1)*($C$7+1))*(2*1/V19*1/U19-1/U19*1/U19)))</f>
        <v>0.33428528898943283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2.9225546675354734</v>
      </c>
      <c r="V19">
        <f t="shared" ref="V19:V36" si="9">M19*(1000-(1000*0.61365*EXP(17.502*Z19/(240.97+Z19))/(BA19+BB19)+AV19)/2)/(1000*0.61365*EXP(17.502*Z19/(240.97+Z19))/(BA19+BB19)-AV19)</f>
        <v>0.31440315761037996</v>
      </c>
      <c r="W19">
        <f t="shared" ref="W19:W36" si="10">1/(($C$7+1)/(T19/1.6)+1/(U19/1.37)) + $C$7/(($C$7+1)/(T19/1.6) + $C$7/(U19/1.37))</f>
        <v>0.19818968735239972</v>
      </c>
      <c r="X19">
        <f t="shared" ref="X19:X36" si="11">(AO19*AR19)</f>
        <v>297.70940099999996</v>
      </c>
      <c r="Y19">
        <f t="shared" ref="Y19:Y36" si="12">(BC19+(X19+2*0.95*0.0000000567*(((BC19+$B$9)+273)^4-(BC19+273)^4)-44100*M19)/(1.84*29.3*U19+8*0.95*0.0000000567*(BC19+273)^3))</f>
        <v>18.177471572136749</v>
      </c>
      <c r="Z19">
        <f t="shared" ref="Z19:Z36" si="13">($C$9*BD19+$D$9*BE19+$E$9*Y19)</f>
        <v>17.017199999999999</v>
      </c>
      <c r="AA19">
        <f t="shared" ref="AA19:AA36" si="14">0.61365*EXP(17.502*Z19/(240.97+Z19))</f>
        <v>1.946681421281595</v>
      </c>
      <c r="AB19">
        <f t="shared" ref="AB19:AB36" si="15">(AC19/AD19*100)</f>
        <v>57.114545815568277</v>
      </c>
      <c r="AC19">
        <f t="shared" ref="AC19:AC36" si="16">AV19*(BA19+BB19)/1000</f>
        <v>1.1177913322199799</v>
      </c>
      <c r="AD19">
        <f t="shared" ref="AD19:AD36" si="17">0.61365*EXP(17.502*BC19/(240.97+BC19))</f>
        <v>1.9571044753284066</v>
      </c>
      <c r="AE19">
        <f t="shared" ref="AE19:AE36" si="18">(AA19-AV19*(BA19+BB19)/1000)</f>
        <v>0.8288900890616151</v>
      </c>
      <c r="AF19">
        <f t="shared" ref="AF19:AF36" si="19">(-M19*44100)</f>
        <v>-116.8584699489972</v>
      </c>
      <c r="AG19">
        <f t="shared" ref="AG19:AG36" si="20">2*29.3*U19*0.92*(BC19-Z19)</f>
        <v>13.282372678009731</v>
      </c>
      <c r="AH19">
        <f t="shared" ref="AH19:AH36" si="21">2*0.95*0.0000000567*(((BC19+$B$9)+273)^4-(Z19+273)^4)</f>
        <v>0.88651245836579096</v>
      </c>
      <c r="AI19">
        <f t="shared" ref="AI19:AI36" si="22">X19+AH19+AF19+AG19</f>
        <v>195.0198161873783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54468.753051068903</v>
      </c>
      <c r="AO19">
        <f t="shared" ref="AO19:AO36" si="26">$B$13*BI19+$C$13*BJ19+$F$13*BU19*(1-BX19)</f>
        <v>1800.05</v>
      </c>
      <c r="AP19">
        <f t="shared" ref="AP19:AP36" si="27">AO19*AQ19</f>
        <v>1517.4416999999999</v>
      </c>
      <c r="AQ19">
        <f t="shared" ref="AQ19:AQ36" si="28">($B$13*$D$11+$C$13*$D$11+$F$13*((CH19+BZ19)/MAX(CH19+BZ19+CI19, 0.1)*$I$11+CI19/MAX(CH19+BZ19+CI19, 0.1)*$J$11))/($B$13+$C$13+$F$13)</f>
        <v>0.84299975000694416</v>
      </c>
      <c r="AR19">
        <f t="shared" ref="AR19:AR36" si="29">($B$13*$K$11+$C$13*$K$11+$F$13*((CH19+BZ19)/MAX(CH19+BZ19+CI19, 0.1)*$P$11+CI19/MAX(CH19+BZ19+CI19, 0.1)*$Q$11))/($B$13+$C$13+$F$13)</f>
        <v>0.16538951751340239</v>
      </c>
      <c r="AS19">
        <v>1689896003.0999999</v>
      </c>
      <c r="AT19">
        <v>379.16800000000001</v>
      </c>
      <c r="AU19">
        <v>400.04399999999998</v>
      </c>
      <c r="AV19">
        <v>11.1914</v>
      </c>
      <c r="AW19">
        <v>8.5720200000000002</v>
      </c>
      <c r="AX19">
        <v>384.31900000000002</v>
      </c>
      <c r="AY19">
        <v>11.4093</v>
      </c>
      <c r="AZ19">
        <v>600.18700000000001</v>
      </c>
      <c r="BA19">
        <v>99.832599999999999</v>
      </c>
      <c r="BB19">
        <v>4.68907E-2</v>
      </c>
      <c r="BC19">
        <v>17.101500000000001</v>
      </c>
      <c r="BD19">
        <v>17.017199999999999</v>
      </c>
      <c r="BE19">
        <v>999.9</v>
      </c>
      <c r="BF19">
        <v>0</v>
      </c>
      <c r="BG19">
        <v>0</v>
      </c>
      <c r="BH19">
        <v>9976.8799999999992</v>
      </c>
      <c r="BI19">
        <v>0</v>
      </c>
      <c r="BJ19">
        <v>62.204099999999997</v>
      </c>
      <c r="BK19">
        <v>-20.876100000000001</v>
      </c>
      <c r="BL19">
        <v>383.46</v>
      </c>
      <c r="BM19">
        <v>403.50299999999999</v>
      </c>
      <c r="BN19">
        <v>2.6193599999999999</v>
      </c>
      <c r="BO19">
        <v>400.04399999999998</v>
      </c>
      <c r="BP19">
        <v>8.5720200000000002</v>
      </c>
      <c r="BQ19">
        <v>1.1172599999999999</v>
      </c>
      <c r="BR19">
        <v>0.85576600000000003</v>
      </c>
      <c r="BS19">
        <v>8.5425199999999997</v>
      </c>
      <c r="BT19">
        <v>4.6676000000000002</v>
      </c>
      <c r="BU19">
        <v>1800.05</v>
      </c>
      <c r="BV19">
        <v>0.90000599999999997</v>
      </c>
      <c r="BW19">
        <v>9.9994299999999994E-2</v>
      </c>
      <c r="BX19">
        <v>0</v>
      </c>
      <c r="BY19">
        <v>2.2057000000000002</v>
      </c>
      <c r="BZ19">
        <v>0</v>
      </c>
      <c r="CA19">
        <v>12523.5</v>
      </c>
      <c r="CB19">
        <v>17200.099999999999</v>
      </c>
      <c r="CC19">
        <v>39.936999999999998</v>
      </c>
      <c r="CD19">
        <v>41.311999999999998</v>
      </c>
      <c r="CE19">
        <v>41.311999999999998</v>
      </c>
      <c r="CF19">
        <v>39.625</v>
      </c>
      <c r="CG19">
        <v>38.686999999999998</v>
      </c>
      <c r="CH19">
        <v>1620.06</v>
      </c>
      <c r="CI19">
        <v>179.99</v>
      </c>
      <c r="CJ19">
        <v>0</v>
      </c>
      <c r="CK19">
        <v>1689896008.5999999</v>
      </c>
      <c r="CL19">
        <v>0</v>
      </c>
      <c r="CM19">
        <v>1689895974.0999999</v>
      </c>
      <c r="CN19" t="s">
        <v>354</v>
      </c>
      <c r="CO19">
        <v>1689895974.0999999</v>
      </c>
      <c r="CP19">
        <v>1689895972.0999999</v>
      </c>
      <c r="CQ19">
        <v>29</v>
      </c>
      <c r="CR19">
        <v>-7.4999999999999997E-2</v>
      </c>
      <c r="CS19">
        <v>2E-3</v>
      </c>
      <c r="CT19">
        <v>-5.1529999999999996</v>
      </c>
      <c r="CU19">
        <v>-0.218</v>
      </c>
      <c r="CV19">
        <v>400</v>
      </c>
      <c r="CW19">
        <v>9</v>
      </c>
      <c r="CX19">
        <v>0.1</v>
      </c>
      <c r="CY19">
        <v>0.02</v>
      </c>
      <c r="CZ19">
        <v>19.7524934808966</v>
      </c>
      <c r="DA19">
        <v>0.383667587250413</v>
      </c>
      <c r="DB19">
        <v>5.0133905707933801E-2</v>
      </c>
      <c r="DC19">
        <v>1</v>
      </c>
      <c r="DD19">
        <v>399.99304999999998</v>
      </c>
      <c r="DE19">
        <v>-1.3984962407668799E-3</v>
      </c>
      <c r="DF19">
        <v>2.5636838728669401E-2</v>
      </c>
      <c r="DG19">
        <v>1</v>
      </c>
      <c r="DH19">
        <v>1799.9809523809499</v>
      </c>
      <c r="DI19">
        <v>9.9451467577276395E-2</v>
      </c>
      <c r="DJ19">
        <v>0.13038056975836501</v>
      </c>
      <c r="DK19">
        <v>-1</v>
      </c>
      <c r="DL19">
        <v>2</v>
      </c>
      <c r="DM19">
        <v>2</v>
      </c>
      <c r="DN19" t="s">
        <v>355</v>
      </c>
      <c r="DO19">
        <v>3.1622599999999998</v>
      </c>
      <c r="DP19">
        <v>2.7785000000000002</v>
      </c>
      <c r="DQ19">
        <v>9.2352299999999998E-2</v>
      </c>
      <c r="DR19">
        <v>9.5530599999999993E-2</v>
      </c>
      <c r="DS19">
        <v>7.0200299999999993E-2</v>
      </c>
      <c r="DT19">
        <v>5.6721800000000003E-2</v>
      </c>
      <c r="DU19">
        <v>29128.7</v>
      </c>
      <c r="DV19">
        <v>30239.3</v>
      </c>
      <c r="DW19">
        <v>29788.2</v>
      </c>
      <c r="DX19">
        <v>31140.400000000001</v>
      </c>
      <c r="DY19">
        <v>36274.400000000001</v>
      </c>
      <c r="DZ19">
        <v>38457.5</v>
      </c>
      <c r="EA19">
        <v>40858.400000000001</v>
      </c>
      <c r="EB19">
        <v>43133.8</v>
      </c>
      <c r="EC19">
        <v>2.3348300000000002</v>
      </c>
      <c r="ED19">
        <v>2.0411000000000001</v>
      </c>
      <c r="EE19">
        <v>0.158221</v>
      </c>
      <c r="EF19">
        <v>0</v>
      </c>
      <c r="EG19">
        <v>14.380800000000001</v>
      </c>
      <c r="EH19">
        <v>999.9</v>
      </c>
      <c r="EI19">
        <v>47.076000000000001</v>
      </c>
      <c r="EJ19">
        <v>18.981999999999999</v>
      </c>
      <c r="EK19">
        <v>10.386200000000001</v>
      </c>
      <c r="EL19">
        <v>61.7669</v>
      </c>
      <c r="EM19">
        <v>22.367799999999999</v>
      </c>
      <c r="EN19">
        <v>1</v>
      </c>
      <c r="EO19">
        <v>-0.65229700000000002</v>
      </c>
      <c r="EP19">
        <v>1.50183</v>
      </c>
      <c r="EQ19">
        <v>20.279800000000002</v>
      </c>
      <c r="ER19">
        <v>5.2415500000000002</v>
      </c>
      <c r="ES19">
        <v>11.828799999999999</v>
      </c>
      <c r="ET19">
        <v>4.98245</v>
      </c>
      <c r="EU19">
        <v>3.2989999999999999</v>
      </c>
      <c r="EV19">
        <v>5188.7</v>
      </c>
      <c r="EW19">
        <v>191.9</v>
      </c>
      <c r="EX19">
        <v>9999</v>
      </c>
      <c r="EY19">
        <v>76.3</v>
      </c>
      <c r="EZ19">
        <v>1.87317</v>
      </c>
      <c r="FA19">
        <v>1.8788100000000001</v>
      </c>
      <c r="FB19">
        <v>1.8791199999999999</v>
      </c>
      <c r="FC19">
        <v>1.87971</v>
      </c>
      <c r="FD19">
        <v>1.87738</v>
      </c>
      <c r="FE19">
        <v>1.8767799999999999</v>
      </c>
      <c r="FF19">
        <v>1.8772200000000001</v>
      </c>
      <c r="FG19">
        <v>1.87483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-5.1509999999999998</v>
      </c>
      <c r="FV19">
        <v>-0.21790000000000001</v>
      </c>
      <c r="FW19">
        <v>-5.1539510439152503</v>
      </c>
      <c r="FX19">
        <v>1.4527828764109799E-4</v>
      </c>
      <c r="FY19">
        <v>-4.3579519040863002E-7</v>
      </c>
      <c r="FZ19">
        <v>2.0799061152897499E-10</v>
      </c>
      <c r="GA19">
        <v>-0.21790099999999901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0.5</v>
      </c>
      <c r="GJ19">
        <v>0.5</v>
      </c>
      <c r="GK19">
        <v>1.02905</v>
      </c>
      <c r="GL19">
        <v>2.5097700000000001</v>
      </c>
      <c r="GM19">
        <v>1.54541</v>
      </c>
      <c r="GN19">
        <v>2.3059099999999999</v>
      </c>
      <c r="GO19">
        <v>1.5979000000000001</v>
      </c>
      <c r="GP19">
        <v>2.2595200000000002</v>
      </c>
      <c r="GQ19">
        <v>22.545999999999999</v>
      </c>
      <c r="GR19">
        <v>16.128399999999999</v>
      </c>
      <c r="GS19">
        <v>18</v>
      </c>
      <c r="GT19">
        <v>622.48199999999997</v>
      </c>
      <c r="GU19">
        <v>413.37400000000002</v>
      </c>
      <c r="GV19">
        <v>14.648</v>
      </c>
      <c r="GW19">
        <v>17.973099999999999</v>
      </c>
      <c r="GX19">
        <v>30.0002</v>
      </c>
      <c r="GY19">
        <v>18.035</v>
      </c>
      <c r="GZ19">
        <v>17.998699999999999</v>
      </c>
      <c r="HA19">
        <v>20.6374</v>
      </c>
      <c r="HB19">
        <v>20</v>
      </c>
      <c r="HC19">
        <v>-30</v>
      </c>
      <c r="HD19">
        <v>14.630699999999999</v>
      </c>
      <c r="HE19">
        <v>400</v>
      </c>
      <c r="HF19">
        <v>0</v>
      </c>
      <c r="HG19">
        <v>101.381</v>
      </c>
      <c r="HH19">
        <v>100.03100000000001</v>
      </c>
    </row>
    <row r="20" spans="1:216" x14ac:dyDescent="0.2">
      <c r="A20">
        <v>2</v>
      </c>
      <c r="B20">
        <v>1689896100.0999999</v>
      </c>
      <c r="C20">
        <v>97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1689896100.0999999</v>
      </c>
      <c r="M20">
        <f t="shared" si="0"/>
        <v>2.6384172669788775E-3</v>
      </c>
      <c r="N20">
        <f t="shared" si="1"/>
        <v>2.6384172669788777</v>
      </c>
      <c r="O20">
        <f t="shared" si="2"/>
        <v>14.889343122148924</v>
      </c>
      <c r="P20">
        <f t="shared" si="3"/>
        <v>284.32600000000002</v>
      </c>
      <c r="Q20">
        <f t="shared" si="4"/>
        <v>205.9797463754598</v>
      </c>
      <c r="R20">
        <f t="shared" si="5"/>
        <v>20.574058617565971</v>
      </c>
      <c r="S20">
        <f t="shared" si="6"/>
        <v>28.399587306196402</v>
      </c>
      <c r="T20">
        <f t="shared" si="7"/>
        <v>0.33446215791819617</v>
      </c>
      <c r="U20">
        <f t="shared" si="8"/>
        <v>2.9260276430221959</v>
      </c>
      <c r="V20">
        <f t="shared" si="9"/>
        <v>0.31458176992131115</v>
      </c>
      <c r="W20">
        <f t="shared" si="10"/>
        <v>0.19830123301454916</v>
      </c>
      <c r="X20">
        <f t="shared" si="11"/>
        <v>297.70461299999999</v>
      </c>
      <c r="Y20">
        <f t="shared" si="12"/>
        <v>18.125680017424106</v>
      </c>
      <c r="Z20">
        <f t="shared" si="13"/>
        <v>16.977</v>
      </c>
      <c r="AA20">
        <f t="shared" si="14"/>
        <v>1.9417281758719411</v>
      </c>
      <c r="AB20">
        <f t="shared" si="15"/>
        <v>57.259063559332823</v>
      </c>
      <c r="AC20">
        <f t="shared" si="16"/>
        <v>1.11682176652168</v>
      </c>
      <c r="AD20">
        <f t="shared" si="17"/>
        <v>1.9504715884226957</v>
      </c>
      <c r="AE20">
        <f t="shared" si="18"/>
        <v>0.82490640935026116</v>
      </c>
      <c r="AF20">
        <f t="shared" si="19"/>
        <v>-116.3542014737685</v>
      </c>
      <c r="AG20">
        <f t="shared" si="20"/>
        <v>11.18433336240415</v>
      </c>
      <c r="AH20">
        <f t="shared" si="21"/>
        <v>0.74523427262039688</v>
      </c>
      <c r="AI20">
        <f t="shared" si="22"/>
        <v>193.27997916125602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54582.592101269453</v>
      </c>
      <c r="AO20">
        <f t="shared" si="26"/>
        <v>1800.02</v>
      </c>
      <c r="AP20">
        <f t="shared" si="27"/>
        <v>1517.4165</v>
      </c>
      <c r="AQ20">
        <f t="shared" si="28"/>
        <v>0.84299980000222219</v>
      </c>
      <c r="AR20">
        <f t="shared" si="29"/>
        <v>0.16538961400428884</v>
      </c>
      <c r="AS20">
        <v>1689896100.0999999</v>
      </c>
      <c r="AT20">
        <v>284.32600000000002</v>
      </c>
      <c r="AU20">
        <v>299.959</v>
      </c>
      <c r="AV20">
        <v>11.1812</v>
      </c>
      <c r="AW20">
        <v>8.5733700000000006</v>
      </c>
      <c r="AX20">
        <v>288.96600000000001</v>
      </c>
      <c r="AY20">
        <v>11.400600000000001</v>
      </c>
      <c r="AZ20">
        <v>600.25</v>
      </c>
      <c r="BA20">
        <v>99.836799999999997</v>
      </c>
      <c r="BB20">
        <v>4.7091399999999999E-2</v>
      </c>
      <c r="BC20">
        <v>17.047899999999998</v>
      </c>
      <c r="BD20">
        <v>16.977</v>
      </c>
      <c r="BE20">
        <v>999.9</v>
      </c>
      <c r="BF20">
        <v>0</v>
      </c>
      <c r="BG20">
        <v>0</v>
      </c>
      <c r="BH20">
        <v>9996.25</v>
      </c>
      <c r="BI20">
        <v>0</v>
      </c>
      <c r="BJ20">
        <v>61.0321</v>
      </c>
      <c r="BK20">
        <v>-15.6335</v>
      </c>
      <c r="BL20">
        <v>287.541</v>
      </c>
      <c r="BM20">
        <v>302.553</v>
      </c>
      <c r="BN20">
        <v>2.6078000000000001</v>
      </c>
      <c r="BO20">
        <v>299.959</v>
      </c>
      <c r="BP20">
        <v>8.5733700000000006</v>
      </c>
      <c r="BQ20">
        <v>1.11629</v>
      </c>
      <c r="BR20">
        <v>0.85593799999999998</v>
      </c>
      <c r="BS20">
        <v>8.5296699999999994</v>
      </c>
      <c r="BT20">
        <v>4.6704600000000003</v>
      </c>
      <c r="BU20">
        <v>1800.02</v>
      </c>
      <c r="BV20">
        <v>0.90000599999999997</v>
      </c>
      <c r="BW20">
        <v>9.9994299999999994E-2</v>
      </c>
      <c r="BX20">
        <v>0</v>
      </c>
      <c r="BY20">
        <v>2.3485</v>
      </c>
      <c r="BZ20">
        <v>0</v>
      </c>
      <c r="CA20">
        <v>12316.7</v>
      </c>
      <c r="CB20">
        <v>17199.8</v>
      </c>
      <c r="CC20">
        <v>40</v>
      </c>
      <c r="CD20">
        <v>41.375</v>
      </c>
      <c r="CE20">
        <v>41.375</v>
      </c>
      <c r="CF20">
        <v>39.686999999999998</v>
      </c>
      <c r="CG20">
        <v>38.75</v>
      </c>
      <c r="CH20">
        <v>1620.03</v>
      </c>
      <c r="CI20">
        <v>179.99</v>
      </c>
      <c r="CJ20">
        <v>0</v>
      </c>
      <c r="CK20">
        <v>1689896105.8</v>
      </c>
      <c r="CL20">
        <v>0</v>
      </c>
      <c r="CM20">
        <v>1689896071.0999999</v>
      </c>
      <c r="CN20" t="s">
        <v>361</v>
      </c>
      <c r="CO20">
        <v>1689896063.0999999</v>
      </c>
      <c r="CP20">
        <v>1689896071.0999999</v>
      </c>
      <c r="CQ20">
        <v>30</v>
      </c>
      <c r="CR20">
        <v>0.503</v>
      </c>
      <c r="CS20">
        <v>-1E-3</v>
      </c>
      <c r="CT20">
        <v>-4.641</v>
      </c>
      <c r="CU20">
        <v>-0.219</v>
      </c>
      <c r="CV20">
        <v>300</v>
      </c>
      <c r="CW20">
        <v>9</v>
      </c>
      <c r="CX20">
        <v>0.09</v>
      </c>
      <c r="CY20">
        <v>0.03</v>
      </c>
      <c r="CZ20">
        <v>14.973394991690499</v>
      </c>
      <c r="DA20">
        <v>-0.28497884600812201</v>
      </c>
      <c r="DB20">
        <v>3.5780410017698203E-2</v>
      </c>
      <c r="DC20">
        <v>1</v>
      </c>
      <c r="DD20">
        <v>299.98061904761897</v>
      </c>
      <c r="DE20">
        <v>6.03896103898156E-2</v>
      </c>
      <c r="DF20">
        <v>2.0945453400221799E-2</v>
      </c>
      <c r="DG20">
        <v>1</v>
      </c>
      <c r="DH20">
        <v>1799.99476190476</v>
      </c>
      <c r="DI20">
        <v>0.200022108219229</v>
      </c>
      <c r="DJ20">
        <v>9.1005967759249198E-2</v>
      </c>
      <c r="DK20">
        <v>-1</v>
      </c>
      <c r="DL20">
        <v>2</v>
      </c>
      <c r="DM20">
        <v>2</v>
      </c>
      <c r="DN20" t="s">
        <v>355</v>
      </c>
      <c r="DO20">
        <v>3.1623700000000001</v>
      </c>
      <c r="DP20">
        <v>2.77887</v>
      </c>
      <c r="DQ20">
        <v>7.3750800000000005E-2</v>
      </c>
      <c r="DR20">
        <v>7.6279700000000006E-2</v>
      </c>
      <c r="DS20">
        <v>7.0153900000000005E-2</v>
      </c>
      <c r="DT20">
        <v>5.6724499999999997E-2</v>
      </c>
      <c r="DU20">
        <v>29723.9</v>
      </c>
      <c r="DV20">
        <v>30880.1</v>
      </c>
      <c r="DW20">
        <v>29786.3</v>
      </c>
      <c r="DX20">
        <v>31137.599999999999</v>
      </c>
      <c r="DY20">
        <v>36272.6</v>
      </c>
      <c r="DZ20">
        <v>38451.699999999997</v>
      </c>
      <c r="EA20">
        <v>40856.400000000001</v>
      </c>
      <c r="EB20">
        <v>43129.8</v>
      </c>
      <c r="EC20">
        <v>2.3341500000000002</v>
      </c>
      <c r="ED20">
        <v>2.0402999999999998</v>
      </c>
      <c r="EE20">
        <v>0.15132100000000001</v>
      </c>
      <c r="EF20">
        <v>0</v>
      </c>
      <c r="EG20">
        <v>14.4557</v>
      </c>
      <c r="EH20">
        <v>999.9</v>
      </c>
      <c r="EI20">
        <v>47.137</v>
      </c>
      <c r="EJ20">
        <v>18.992000000000001</v>
      </c>
      <c r="EK20">
        <v>10.406599999999999</v>
      </c>
      <c r="EL20">
        <v>61.756900000000002</v>
      </c>
      <c r="EM20">
        <v>22.860600000000002</v>
      </c>
      <c r="EN20">
        <v>1</v>
      </c>
      <c r="EO20">
        <v>-0.64998999999999996</v>
      </c>
      <c r="EP20">
        <v>1.39699</v>
      </c>
      <c r="EQ20">
        <v>20.2804</v>
      </c>
      <c r="ER20">
        <v>5.2409499999999998</v>
      </c>
      <c r="ES20">
        <v>11.8292</v>
      </c>
      <c r="ET20">
        <v>4.9819500000000003</v>
      </c>
      <c r="EU20">
        <v>3.2989999999999999</v>
      </c>
      <c r="EV20">
        <v>5190.8</v>
      </c>
      <c r="EW20">
        <v>191.9</v>
      </c>
      <c r="EX20">
        <v>9999</v>
      </c>
      <c r="EY20">
        <v>76.3</v>
      </c>
      <c r="EZ20">
        <v>1.87317</v>
      </c>
      <c r="FA20">
        <v>1.8788100000000001</v>
      </c>
      <c r="FB20">
        <v>1.8791199999999999</v>
      </c>
      <c r="FC20">
        <v>1.8797299999999999</v>
      </c>
      <c r="FD20">
        <v>1.8774299999999999</v>
      </c>
      <c r="FE20">
        <v>1.87676</v>
      </c>
      <c r="FF20">
        <v>1.8772599999999999</v>
      </c>
      <c r="FG20">
        <v>1.8748499999999999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-4.6399999999999997</v>
      </c>
      <c r="FV20">
        <v>-0.21940000000000001</v>
      </c>
      <c r="FW20">
        <v>-4.6506992818270696</v>
      </c>
      <c r="FX20">
        <v>1.4527828764109799E-4</v>
      </c>
      <c r="FY20">
        <v>-4.3579519040863002E-7</v>
      </c>
      <c r="FZ20">
        <v>2.0799061152897499E-10</v>
      </c>
      <c r="GA20">
        <v>-0.219392000000001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0.6</v>
      </c>
      <c r="GJ20">
        <v>0.5</v>
      </c>
      <c r="GK20">
        <v>0.82153299999999996</v>
      </c>
      <c r="GL20">
        <v>2.50854</v>
      </c>
      <c r="GM20">
        <v>1.54541</v>
      </c>
      <c r="GN20">
        <v>2.3059099999999999</v>
      </c>
      <c r="GO20">
        <v>1.5979000000000001</v>
      </c>
      <c r="GP20">
        <v>2.3034699999999999</v>
      </c>
      <c r="GQ20">
        <v>22.566099999999999</v>
      </c>
      <c r="GR20">
        <v>16.119599999999998</v>
      </c>
      <c r="GS20">
        <v>18</v>
      </c>
      <c r="GT20">
        <v>622.56700000000001</v>
      </c>
      <c r="GU20">
        <v>413.31700000000001</v>
      </c>
      <c r="GV20">
        <v>14.4922</v>
      </c>
      <c r="GW20">
        <v>18.013500000000001</v>
      </c>
      <c r="GX20">
        <v>29.9999</v>
      </c>
      <c r="GY20">
        <v>18.077000000000002</v>
      </c>
      <c r="GZ20">
        <v>18.042000000000002</v>
      </c>
      <c r="HA20">
        <v>16.490200000000002</v>
      </c>
      <c r="HB20">
        <v>20</v>
      </c>
      <c r="HC20">
        <v>-30</v>
      </c>
      <c r="HD20">
        <v>14.506399999999999</v>
      </c>
      <c r="HE20">
        <v>300</v>
      </c>
      <c r="HF20">
        <v>0</v>
      </c>
      <c r="HG20">
        <v>101.375</v>
      </c>
      <c r="HH20">
        <v>100.02200000000001</v>
      </c>
    </row>
    <row r="21" spans="1:216" x14ac:dyDescent="0.2">
      <c r="A21">
        <v>3</v>
      </c>
      <c r="B21">
        <v>1689896201.0999999</v>
      </c>
      <c r="C21">
        <v>198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1689896201.0999999</v>
      </c>
      <c r="M21">
        <f t="shared" si="0"/>
        <v>2.6306132307137809E-3</v>
      </c>
      <c r="N21">
        <f t="shared" si="1"/>
        <v>2.6306132307137808</v>
      </c>
      <c r="O21">
        <f t="shared" si="2"/>
        <v>12.347763768753481</v>
      </c>
      <c r="P21">
        <f t="shared" si="3"/>
        <v>237.05799999999999</v>
      </c>
      <c r="Q21">
        <f t="shared" si="4"/>
        <v>171.54231308335378</v>
      </c>
      <c r="R21">
        <f t="shared" si="5"/>
        <v>17.133902566443815</v>
      </c>
      <c r="S21">
        <f t="shared" si="6"/>
        <v>23.6777072757694</v>
      </c>
      <c r="T21">
        <f t="shared" si="7"/>
        <v>0.33154436612509264</v>
      </c>
      <c r="U21">
        <f t="shared" si="8"/>
        <v>2.930262889912397</v>
      </c>
      <c r="V21">
        <f t="shared" si="9"/>
        <v>0.3120249199159888</v>
      </c>
      <c r="W21">
        <f t="shared" si="10"/>
        <v>0.19667348493166825</v>
      </c>
      <c r="X21">
        <f t="shared" si="11"/>
        <v>297.69822900000003</v>
      </c>
      <c r="Y21">
        <f t="shared" si="12"/>
        <v>18.153205368949187</v>
      </c>
      <c r="Z21">
        <f t="shared" si="13"/>
        <v>17.012499999999999</v>
      </c>
      <c r="AA21">
        <f t="shared" si="14"/>
        <v>1.9461017386036117</v>
      </c>
      <c r="AB21">
        <f t="shared" si="15"/>
        <v>57.167002943356849</v>
      </c>
      <c r="AC21">
        <f t="shared" si="16"/>
        <v>1.11693479815918</v>
      </c>
      <c r="AD21">
        <f t="shared" si="17"/>
        <v>1.9538103112837308</v>
      </c>
      <c r="AE21">
        <f t="shared" si="18"/>
        <v>0.82916694044443173</v>
      </c>
      <c r="AF21">
        <f t="shared" si="19"/>
        <v>-116.01004347447774</v>
      </c>
      <c r="AG21">
        <f t="shared" si="20"/>
        <v>9.8577231742677629</v>
      </c>
      <c r="AH21">
        <f t="shared" si="21"/>
        <v>0.65610229341817694</v>
      </c>
      <c r="AI21">
        <f t="shared" si="22"/>
        <v>192.20201099320823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54704.004211414198</v>
      </c>
      <c r="AO21">
        <f t="shared" si="26"/>
        <v>1799.98</v>
      </c>
      <c r="AP21">
        <f t="shared" si="27"/>
        <v>1517.3828999999998</v>
      </c>
      <c r="AQ21">
        <f t="shared" si="28"/>
        <v>0.84299986666518512</v>
      </c>
      <c r="AR21">
        <f t="shared" si="29"/>
        <v>0.16538974266380738</v>
      </c>
      <c r="AS21">
        <v>1689896201.0999999</v>
      </c>
      <c r="AT21">
        <v>237.05799999999999</v>
      </c>
      <c r="AU21">
        <v>250.02600000000001</v>
      </c>
      <c r="AV21">
        <v>11.182600000000001</v>
      </c>
      <c r="AW21">
        <v>8.5820799999999995</v>
      </c>
      <c r="AX21">
        <v>241.47</v>
      </c>
      <c r="AY21">
        <v>11.403600000000001</v>
      </c>
      <c r="AZ21">
        <v>600.15599999999995</v>
      </c>
      <c r="BA21">
        <v>99.834999999999994</v>
      </c>
      <c r="BB21">
        <v>4.6494300000000002E-2</v>
      </c>
      <c r="BC21">
        <v>17.0749</v>
      </c>
      <c r="BD21">
        <v>17.012499999999999</v>
      </c>
      <c r="BE21">
        <v>999.9</v>
      </c>
      <c r="BF21">
        <v>0</v>
      </c>
      <c r="BG21">
        <v>0</v>
      </c>
      <c r="BH21">
        <v>10020.6</v>
      </c>
      <c r="BI21">
        <v>0</v>
      </c>
      <c r="BJ21">
        <v>59.497700000000002</v>
      </c>
      <c r="BK21">
        <v>-12.9682</v>
      </c>
      <c r="BL21">
        <v>239.739</v>
      </c>
      <c r="BM21">
        <v>252.19</v>
      </c>
      <c r="BN21">
        <v>2.6004700000000001</v>
      </c>
      <c r="BO21">
        <v>250.02600000000001</v>
      </c>
      <c r="BP21">
        <v>8.5820799999999995</v>
      </c>
      <c r="BQ21">
        <v>1.1164099999999999</v>
      </c>
      <c r="BR21">
        <v>0.85679300000000003</v>
      </c>
      <c r="BS21">
        <v>8.5312400000000004</v>
      </c>
      <c r="BT21">
        <v>4.6847500000000002</v>
      </c>
      <c r="BU21">
        <v>1799.98</v>
      </c>
      <c r="BV21">
        <v>0.90000599999999997</v>
      </c>
      <c r="BW21">
        <v>9.9994299999999994E-2</v>
      </c>
      <c r="BX21">
        <v>0</v>
      </c>
      <c r="BY21">
        <v>2.5589</v>
      </c>
      <c r="BZ21">
        <v>0</v>
      </c>
      <c r="CA21">
        <v>12159.8</v>
      </c>
      <c r="CB21">
        <v>17199.5</v>
      </c>
      <c r="CC21">
        <v>40</v>
      </c>
      <c r="CD21">
        <v>41.436999999999998</v>
      </c>
      <c r="CE21">
        <v>41.375</v>
      </c>
      <c r="CF21">
        <v>39.75</v>
      </c>
      <c r="CG21">
        <v>38.75</v>
      </c>
      <c r="CH21">
        <v>1619.99</v>
      </c>
      <c r="CI21">
        <v>179.99</v>
      </c>
      <c r="CJ21">
        <v>0</v>
      </c>
      <c r="CK21">
        <v>1689896206.5999999</v>
      </c>
      <c r="CL21">
        <v>0</v>
      </c>
      <c r="CM21">
        <v>1689896171.0999999</v>
      </c>
      <c r="CN21" t="s">
        <v>364</v>
      </c>
      <c r="CO21">
        <v>1689896171.0999999</v>
      </c>
      <c r="CP21">
        <v>1689896161.0999999</v>
      </c>
      <c r="CQ21">
        <v>31</v>
      </c>
      <c r="CR21">
        <v>0.22600000000000001</v>
      </c>
      <c r="CS21">
        <v>-2E-3</v>
      </c>
      <c r="CT21">
        <v>-4.4130000000000003</v>
      </c>
      <c r="CU21">
        <v>-0.221</v>
      </c>
      <c r="CV21">
        <v>250</v>
      </c>
      <c r="CW21">
        <v>9</v>
      </c>
      <c r="CX21">
        <v>0.18</v>
      </c>
      <c r="CY21">
        <v>0.02</v>
      </c>
      <c r="CZ21">
        <v>12.3325743830351</v>
      </c>
      <c r="DA21">
        <v>-5.3691413190954003E-2</v>
      </c>
      <c r="DB21">
        <v>2.3297889855826301E-2</v>
      </c>
      <c r="DC21">
        <v>1</v>
      </c>
      <c r="DD21">
        <v>249.98910000000001</v>
      </c>
      <c r="DE21">
        <v>9.4736842105605401E-2</v>
      </c>
      <c r="DF21">
        <v>2.1412379596857899E-2</v>
      </c>
      <c r="DG21">
        <v>1</v>
      </c>
      <c r="DH21">
        <v>1799.99761904762</v>
      </c>
      <c r="DI21">
        <v>-3.02898768711365E-2</v>
      </c>
      <c r="DJ21">
        <v>6.8346190925687002E-3</v>
      </c>
      <c r="DK21">
        <v>-1</v>
      </c>
      <c r="DL21">
        <v>2</v>
      </c>
      <c r="DM21">
        <v>2</v>
      </c>
      <c r="DN21" t="s">
        <v>355</v>
      </c>
      <c r="DO21">
        <v>3.1621299999999999</v>
      </c>
      <c r="DP21">
        <v>2.7784900000000001</v>
      </c>
      <c r="DQ21">
        <v>6.3557900000000001E-2</v>
      </c>
      <c r="DR21">
        <v>6.5680699999999995E-2</v>
      </c>
      <c r="DS21">
        <v>7.0158499999999999E-2</v>
      </c>
      <c r="DT21">
        <v>5.6761699999999998E-2</v>
      </c>
      <c r="DU21">
        <v>30049.3</v>
      </c>
      <c r="DV21">
        <v>31232.6</v>
      </c>
      <c r="DW21">
        <v>29784.5</v>
      </c>
      <c r="DX21">
        <v>31135.7</v>
      </c>
      <c r="DY21">
        <v>36269.9</v>
      </c>
      <c r="DZ21">
        <v>38446.5</v>
      </c>
      <c r="EA21">
        <v>40854.699999999997</v>
      </c>
      <c r="EB21">
        <v>43126.9</v>
      </c>
      <c r="EC21">
        <v>2.33365</v>
      </c>
      <c r="ED21">
        <v>2.0396000000000001</v>
      </c>
      <c r="EE21">
        <v>0.152312</v>
      </c>
      <c r="EF21">
        <v>0</v>
      </c>
      <c r="EG21">
        <v>14.4748</v>
      </c>
      <c r="EH21">
        <v>999.9</v>
      </c>
      <c r="EI21">
        <v>47.186</v>
      </c>
      <c r="EJ21">
        <v>18.992000000000001</v>
      </c>
      <c r="EK21">
        <v>10.4176</v>
      </c>
      <c r="EL21">
        <v>61.286900000000003</v>
      </c>
      <c r="EM21">
        <v>22.972799999999999</v>
      </c>
      <c r="EN21">
        <v>1</v>
      </c>
      <c r="EO21">
        <v>-0.64533499999999999</v>
      </c>
      <c r="EP21">
        <v>1.8310200000000001</v>
      </c>
      <c r="EQ21">
        <v>20.2758</v>
      </c>
      <c r="ER21">
        <v>5.2411000000000003</v>
      </c>
      <c r="ES21">
        <v>11.827400000000001</v>
      </c>
      <c r="ET21">
        <v>4.9817999999999998</v>
      </c>
      <c r="EU21">
        <v>3.2989999999999999</v>
      </c>
      <c r="EV21">
        <v>5192.8</v>
      </c>
      <c r="EW21">
        <v>191.9</v>
      </c>
      <c r="EX21">
        <v>9999</v>
      </c>
      <c r="EY21">
        <v>76.400000000000006</v>
      </c>
      <c r="EZ21">
        <v>1.87317</v>
      </c>
      <c r="FA21">
        <v>1.8788800000000001</v>
      </c>
      <c r="FB21">
        <v>1.8791500000000001</v>
      </c>
      <c r="FC21">
        <v>1.8797299999999999</v>
      </c>
      <c r="FD21">
        <v>1.87744</v>
      </c>
      <c r="FE21">
        <v>1.87683</v>
      </c>
      <c r="FF21">
        <v>1.8772899999999999</v>
      </c>
      <c r="FG21">
        <v>1.8748499999999999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-4.4119999999999999</v>
      </c>
      <c r="FV21">
        <v>-0.221</v>
      </c>
      <c r="FW21">
        <v>-4.4249824477935897</v>
      </c>
      <c r="FX21">
        <v>1.4527828764109799E-4</v>
      </c>
      <c r="FY21">
        <v>-4.3579519040863002E-7</v>
      </c>
      <c r="FZ21">
        <v>2.0799061152897499E-10</v>
      </c>
      <c r="GA21">
        <v>-0.221084999999999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0.5</v>
      </c>
      <c r="GJ21">
        <v>0.7</v>
      </c>
      <c r="GK21">
        <v>0.71533199999999997</v>
      </c>
      <c r="GL21">
        <v>2.51953</v>
      </c>
      <c r="GM21">
        <v>1.54541</v>
      </c>
      <c r="GN21">
        <v>2.3059099999999999</v>
      </c>
      <c r="GO21">
        <v>1.5979000000000001</v>
      </c>
      <c r="GP21">
        <v>2.2766099999999998</v>
      </c>
      <c r="GQ21">
        <v>22.586300000000001</v>
      </c>
      <c r="GR21">
        <v>16.110900000000001</v>
      </c>
      <c r="GS21">
        <v>18</v>
      </c>
      <c r="GT21">
        <v>622.84900000000005</v>
      </c>
      <c r="GU21">
        <v>413.35199999999998</v>
      </c>
      <c r="GV21">
        <v>14.3863</v>
      </c>
      <c r="GW21">
        <v>18.061499999999999</v>
      </c>
      <c r="GX21">
        <v>30.000299999999999</v>
      </c>
      <c r="GY21">
        <v>18.124700000000001</v>
      </c>
      <c r="GZ21">
        <v>18.089500000000001</v>
      </c>
      <c r="HA21">
        <v>14.356400000000001</v>
      </c>
      <c r="HB21">
        <v>20</v>
      </c>
      <c r="HC21">
        <v>-30</v>
      </c>
      <c r="HD21">
        <v>14.3879</v>
      </c>
      <c r="HE21">
        <v>250</v>
      </c>
      <c r="HF21">
        <v>0</v>
      </c>
      <c r="HG21">
        <v>101.37</v>
      </c>
      <c r="HH21">
        <v>100.01600000000001</v>
      </c>
    </row>
    <row r="22" spans="1:216" x14ac:dyDescent="0.2">
      <c r="A22">
        <v>4</v>
      </c>
      <c r="B22">
        <v>1689896298.0999999</v>
      </c>
      <c r="C22">
        <v>295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1689896298.0999999</v>
      </c>
      <c r="M22">
        <f t="shared" si="0"/>
        <v>2.6241334247417095E-3</v>
      </c>
      <c r="N22">
        <f t="shared" si="1"/>
        <v>2.6241334247417094</v>
      </c>
      <c r="O22">
        <f t="shared" si="2"/>
        <v>7.9990486818437683</v>
      </c>
      <c r="P22">
        <f t="shared" si="3"/>
        <v>166.53700000000001</v>
      </c>
      <c r="Q22">
        <f t="shared" si="4"/>
        <v>123.81980936091281</v>
      </c>
      <c r="R22">
        <f t="shared" si="5"/>
        <v>12.367721834463298</v>
      </c>
      <c r="S22">
        <f t="shared" si="6"/>
        <v>16.634521582426299</v>
      </c>
      <c r="T22">
        <f t="shared" si="7"/>
        <v>0.33065442219212215</v>
      </c>
      <c r="U22">
        <f t="shared" si="8"/>
        <v>2.9308775846540551</v>
      </c>
      <c r="V22">
        <f t="shared" si="9"/>
        <v>0.3112401475352779</v>
      </c>
      <c r="W22">
        <f t="shared" si="10"/>
        <v>0.19617432843180768</v>
      </c>
      <c r="X22">
        <f t="shared" si="11"/>
        <v>297.70301699999999</v>
      </c>
      <c r="Y22">
        <f t="shared" si="12"/>
        <v>18.167708306199824</v>
      </c>
      <c r="Z22">
        <f t="shared" si="13"/>
        <v>17.0092</v>
      </c>
      <c r="AA22">
        <f t="shared" si="14"/>
        <v>1.9456948178964233</v>
      </c>
      <c r="AB22">
        <f t="shared" si="15"/>
        <v>57.095305318517674</v>
      </c>
      <c r="AC22">
        <f t="shared" si="16"/>
        <v>1.11645280949826</v>
      </c>
      <c r="AD22">
        <f t="shared" si="17"/>
        <v>1.9554196326123536</v>
      </c>
      <c r="AE22">
        <f t="shared" si="18"/>
        <v>0.82924200839816331</v>
      </c>
      <c r="AF22">
        <f t="shared" si="19"/>
        <v>-115.72428403110939</v>
      </c>
      <c r="AG22">
        <f t="shared" si="20"/>
        <v>12.435345473462736</v>
      </c>
      <c r="AH22">
        <f t="shared" si="21"/>
        <v>0.82752950581745577</v>
      </c>
      <c r="AI22">
        <f t="shared" si="22"/>
        <v>195.24160794817078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54719.996867396556</v>
      </c>
      <c r="AO22">
        <f t="shared" si="26"/>
        <v>1800.01</v>
      </c>
      <c r="AP22">
        <f t="shared" si="27"/>
        <v>1517.4080999999999</v>
      </c>
      <c r="AQ22">
        <f t="shared" si="28"/>
        <v>0.84299981666768509</v>
      </c>
      <c r="AR22">
        <f t="shared" si="29"/>
        <v>0.16538964616863239</v>
      </c>
      <c r="AS22">
        <v>1689896298.0999999</v>
      </c>
      <c r="AT22">
        <v>166.53700000000001</v>
      </c>
      <c r="AU22">
        <v>174.97</v>
      </c>
      <c r="AV22">
        <v>11.1774</v>
      </c>
      <c r="AW22">
        <v>8.5835399999999993</v>
      </c>
      <c r="AX22">
        <v>170.386</v>
      </c>
      <c r="AY22">
        <v>11.396599999999999</v>
      </c>
      <c r="AZ22">
        <v>600.21799999999996</v>
      </c>
      <c r="BA22">
        <v>99.838099999999997</v>
      </c>
      <c r="BB22">
        <v>4.6739900000000001E-2</v>
      </c>
      <c r="BC22">
        <v>17.087900000000001</v>
      </c>
      <c r="BD22">
        <v>17.0092</v>
      </c>
      <c r="BE22">
        <v>999.9</v>
      </c>
      <c r="BF22">
        <v>0</v>
      </c>
      <c r="BG22">
        <v>0</v>
      </c>
      <c r="BH22">
        <v>10023.799999999999</v>
      </c>
      <c r="BI22">
        <v>0</v>
      </c>
      <c r="BJ22">
        <v>57.664200000000001</v>
      </c>
      <c r="BK22">
        <v>-8.4332100000000008</v>
      </c>
      <c r="BL22">
        <v>168.41900000000001</v>
      </c>
      <c r="BM22">
        <v>176.48500000000001</v>
      </c>
      <c r="BN22">
        <v>2.5938300000000001</v>
      </c>
      <c r="BO22">
        <v>174.97</v>
      </c>
      <c r="BP22">
        <v>8.5835399999999993</v>
      </c>
      <c r="BQ22">
        <v>1.1159300000000001</v>
      </c>
      <c r="BR22">
        <v>0.85696399999999995</v>
      </c>
      <c r="BS22">
        <v>8.5248399999999993</v>
      </c>
      <c r="BT22">
        <v>4.6876100000000003</v>
      </c>
      <c r="BU22">
        <v>1800.01</v>
      </c>
      <c r="BV22">
        <v>0.90000599999999997</v>
      </c>
      <c r="BW22">
        <v>9.9994299999999994E-2</v>
      </c>
      <c r="BX22">
        <v>0</v>
      </c>
      <c r="BY22">
        <v>2.2364999999999999</v>
      </c>
      <c r="BZ22">
        <v>0</v>
      </c>
      <c r="CA22">
        <v>12125.6</v>
      </c>
      <c r="CB22">
        <v>17199.8</v>
      </c>
      <c r="CC22">
        <v>40.061999999999998</v>
      </c>
      <c r="CD22">
        <v>41.436999999999998</v>
      </c>
      <c r="CE22">
        <v>41.375</v>
      </c>
      <c r="CF22">
        <v>39.75</v>
      </c>
      <c r="CG22">
        <v>38.75</v>
      </c>
      <c r="CH22">
        <v>1620.02</v>
      </c>
      <c r="CI22">
        <v>179.99</v>
      </c>
      <c r="CJ22">
        <v>0</v>
      </c>
      <c r="CK22">
        <v>1689896303.8</v>
      </c>
      <c r="CL22">
        <v>0</v>
      </c>
      <c r="CM22">
        <v>1689896269.0999999</v>
      </c>
      <c r="CN22" t="s">
        <v>367</v>
      </c>
      <c r="CO22">
        <v>1689896265.0999999</v>
      </c>
      <c r="CP22">
        <v>1689896269.0999999</v>
      </c>
      <c r="CQ22">
        <v>32</v>
      </c>
      <c r="CR22">
        <v>0.56299999999999994</v>
      </c>
      <c r="CS22">
        <v>2E-3</v>
      </c>
      <c r="CT22">
        <v>-3.8490000000000002</v>
      </c>
      <c r="CU22">
        <v>-0.219</v>
      </c>
      <c r="CV22">
        <v>175</v>
      </c>
      <c r="CW22">
        <v>9</v>
      </c>
      <c r="CX22">
        <v>0.11</v>
      </c>
      <c r="CY22">
        <v>0.02</v>
      </c>
      <c r="CZ22">
        <v>8.0461619600597007</v>
      </c>
      <c r="DA22">
        <v>-0.29897841754549898</v>
      </c>
      <c r="DB22">
        <v>3.4514070731659498E-2</v>
      </c>
      <c r="DC22">
        <v>1</v>
      </c>
      <c r="DD22">
        <v>174.99542857142899</v>
      </c>
      <c r="DE22">
        <v>-0.18755844155842999</v>
      </c>
      <c r="DF22">
        <v>2.6808974028025699E-2</v>
      </c>
      <c r="DG22">
        <v>1</v>
      </c>
      <c r="DH22">
        <v>1800.0109523809499</v>
      </c>
      <c r="DI22">
        <v>3.8463634034529301E-3</v>
      </c>
      <c r="DJ22">
        <v>6.8346190925687002E-3</v>
      </c>
      <c r="DK22">
        <v>-1</v>
      </c>
      <c r="DL22">
        <v>2</v>
      </c>
      <c r="DM22">
        <v>2</v>
      </c>
      <c r="DN22" t="s">
        <v>355</v>
      </c>
      <c r="DO22">
        <v>3.16222</v>
      </c>
      <c r="DP22">
        <v>2.7787600000000001</v>
      </c>
      <c r="DQ22">
        <v>4.6934700000000003E-2</v>
      </c>
      <c r="DR22">
        <v>4.82473E-2</v>
      </c>
      <c r="DS22">
        <v>7.0119200000000007E-2</v>
      </c>
      <c r="DT22">
        <v>5.6764700000000001E-2</v>
      </c>
      <c r="DU22">
        <v>30580.799999999999</v>
      </c>
      <c r="DV22">
        <v>31813.1</v>
      </c>
      <c r="DW22">
        <v>29782.2</v>
      </c>
      <c r="DX22">
        <v>31133.1</v>
      </c>
      <c r="DY22">
        <v>36267.199999999997</v>
      </c>
      <c r="DZ22">
        <v>38440.5</v>
      </c>
      <c r="EA22">
        <v>40851.800000000003</v>
      </c>
      <c r="EB22">
        <v>43122.400000000001</v>
      </c>
      <c r="EC22">
        <v>2.3330500000000001</v>
      </c>
      <c r="ED22">
        <v>2.0383499999999999</v>
      </c>
      <c r="EE22">
        <v>0.155471</v>
      </c>
      <c r="EF22">
        <v>0</v>
      </c>
      <c r="EG22">
        <v>14.418699999999999</v>
      </c>
      <c r="EH22">
        <v>999.9</v>
      </c>
      <c r="EI22">
        <v>47.21</v>
      </c>
      <c r="EJ22">
        <v>18.992000000000001</v>
      </c>
      <c r="EK22">
        <v>10.4224</v>
      </c>
      <c r="EL22">
        <v>60.946899999999999</v>
      </c>
      <c r="EM22">
        <v>23.0489</v>
      </c>
      <c r="EN22">
        <v>1</v>
      </c>
      <c r="EO22">
        <v>-0.642536</v>
      </c>
      <c r="EP22">
        <v>1.6923299999999999</v>
      </c>
      <c r="EQ22">
        <v>20.2773</v>
      </c>
      <c r="ER22">
        <v>5.2415500000000002</v>
      </c>
      <c r="ES22">
        <v>11.8286</v>
      </c>
      <c r="ET22">
        <v>4.9821</v>
      </c>
      <c r="EU22">
        <v>3.2989999999999999</v>
      </c>
      <c r="EV22">
        <v>5194.8999999999996</v>
      </c>
      <c r="EW22">
        <v>191.9</v>
      </c>
      <c r="EX22">
        <v>9999</v>
      </c>
      <c r="EY22">
        <v>76.400000000000006</v>
      </c>
      <c r="EZ22">
        <v>1.87317</v>
      </c>
      <c r="FA22">
        <v>1.87883</v>
      </c>
      <c r="FB22">
        <v>1.87913</v>
      </c>
      <c r="FC22">
        <v>1.8797299999999999</v>
      </c>
      <c r="FD22">
        <v>1.87744</v>
      </c>
      <c r="FE22">
        <v>1.8768199999999999</v>
      </c>
      <c r="FF22">
        <v>1.8772899999999999</v>
      </c>
      <c r="FG22">
        <v>1.8748499999999999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-3.8490000000000002</v>
      </c>
      <c r="FV22">
        <v>-0.21920000000000001</v>
      </c>
      <c r="FW22">
        <v>-3.8621329567523399</v>
      </c>
      <c r="FX22">
        <v>1.4527828764109799E-4</v>
      </c>
      <c r="FY22">
        <v>-4.3579519040863002E-7</v>
      </c>
      <c r="FZ22">
        <v>2.0799061152897499E-10</v>
      </c>
      <c r="GA22">
        <v>-0.21918399999999799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0.6</v>
      </c>
      <c r="GJ22">
        <v>0.5</v>
      </c>
      <c r="GK22">
        <v>0.55053700000000005</v>
      </c>
      <c r="GL22">
        <v>2.5097700000000001</v>
      </c>
      <c r="GM22">
        <v>1.54541</v>
      </c>
      <c r="GN22">
        <v>2.3059099999999999</v>
      </c>
      <c r="GO22">
        <v>1.5979000000000001</v>
      </c>
      <c r="GP22">
        <v>2.3742700000000001</v>
      </c>
      <c r="GQ22">
        <v>22.6266</v>
      </c>
      <c r="GR22">
        <v>16.119599999999998</v>
      </c>
      <c r="GS22">
        <v>18</v>
      </c>
      <c r="GT22">
        <v>622.97199999999998</v>
      </c>
      <c r="GU22">
        <v>413.01499999999999</v>
      </c>
      <c r="GV22">
        <v>14.545199999999999</v>
      </c>
      <c r="GW22">
        <v>18.1008</v>
      </c>
      <c r="GX22">
        <v>30.0001</v>
      </c>
      <c r="GY22">
        <v>18.165700000000001</v>
      </c>
      <c r="GZ22">
        <v>18.130199999999999</v>
      </c>
      <c r="HA22">
        <v>11.069800000000001</v>
      </c>
      <c r="HB22">
        <v>20</v>
      </c>
      <c r="HC22">
        <v>-30</v>
      </c>
      <c r="HD22">
        <v>14.535600000000001</v>
      </c>
      <c r="HE22">
        <v>175</v>
      </c>
      <c r="HF22">
        <v>0</v>
      </c>
      <c r="HG22">
        <v>101.363</v>
      </c>
      <c r="HH22">
        <v>100.006</v>
      </c>
    </row>
    <row r="23" spans="1:216" x14ac:dyDescent="0.2">
      <c r="A23">
        <v>5</v>
      </c>
      <c r="B23">
        <v>1689896390</v>
      </c>
      <c r="C23">
        <v>386.90000009536698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1689896390</v>
      </c>
      <c r="M23">
        <f t="shared" si="0"/>
        <v>2.6125339568670541E-3</v>
      </c>
      <c r="N23">
        <f t="shared" si="1"/>
        <v>2.612533956867054</v>
      </c>
      <c r="O23">
        <f t="shared" si="2"/>
        <v>5.0284183103785978</v>
      </c>
      <c r="P23">
        <f t="shared" si="3"/>
        <v>119.675</v>
      </c>
      <c r="Q23">
        <f t="shared" si="4"/>
        <v>92.621533511070297</v>
      </c>
      <c r="R23">
        <f t="shared" si="5"/>
        <v>9.2515562343312734</v>
      </c>
      <c r="S23">
        <f t="shared" si="6"/>
        <v>11.953807612257501</v>
      </c>
      <c r="T23">
        <f t="shared" si="7"/>
        <v>0.33059801349087414</v>
      </c>
      <c r="U23">
        <f t="shared" si="8"/>
        <v>2.9243136601375004</v>
      </c>
      <c r="V23">
        <f t="shared" si="9"/>
        <v>0.31114934115832676</v>
      </c>
      <c r="W23">
        <f t="shared" si="10"/>
        <v>0.19612031101120161</v>
      </c>
      <c r="X23">
        <f t="shared" si="11"/>
        <v>297.70142100000004</v>
      </c>
      <c r="Y23">
        <f t="shared" si="12"/>
        <v>18.139336300481524</v>
      </c>
      <c r="Z23">
        <f t="shared" si="13"/>
        <v>16.9785</v>
      </c>
      <c r="AA23">
        <f t="shared" si="14"/>
        <v>1.9419127995959571</v>
      </c>
      <c r="AB23">
        <f t="shared" si="15"/>
        <v>57.19777090636542</v>
      </c>
      <c r="AC23">
        <f t="shared" si="16"/>
        <v>1.11607160522715</v>
      </c>
      <c r="AD23">
        <f t="shared" si="17"/>
        <v>1.9512501755605038</v>
      </c>
      <c r="AE23">
        <f t="shared" si="18"/>
        <v>0.8258411943688071</v>
      </c>
      <c r="AF23">
        <f t="shared" si="19"/>
        <v>-115.21274749783709</v>
      </c>
      <c r="AG23">
        <f t="shared" si="20"/>
        <v>11.934528772031895</v>
      </c>
      <c r="AH23">
        <f t="shared" si="21"/>
        <v>0.79571947123768016</v>
      </c>
      <c r="AI23">
        <f t="shared" si="22"/>
        <v>195.21892174543254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54530.280048637709</v>
      </c>
      <c r="AO23">
        <f t="shared" si="26"/>
        <v>1800</v>
      </c>
      <c r="AP23">
        <f t="shared" si="27"/>
        <v>1517.3996999999999</v>
      </c>
      <c r="AQ23">
        <f t="shared" si="28"/>
        <v>0.84299983333333328</v>
      </c>
      <c r="AR23">
        <f t="shared" si="29"/>
        <v>0.16538967833333335</v>
      </c>
      <c r="AS23">
        <v>1689896390</v>
      </c>
      <c r="AT23">
        <v>119.675</v>
      </c>
      <c r="AU23">
        <v>125.014</v>
      </c>
      <c r="AV23">
        <v>11.173500000000001</v>
      </c>
      <c r="AW23">
        <v>8.5911600000000004</v>
      </c>
      <c r="AX23">
        <v>123.262</v>
      </c>
      <c r="AY23">
        <v>11.393000000000001</v>
      </c>
      <c r="AZ23">
        <v>600.23299999999995</v>
      </c>
      <c r="BA23">
        <v>99.839100000000002</v>
      </c>
      <c r="BB23">
        <v>4.6486899999999998E-2</v>
      </c>
      <c r="BC23">
        <v>17.054200000000002</v>
      </c>
      <c r="BD23">
        <v>16.9785</v>
      </c>
      <c r="BE23">
        <v>999.9</v>
      </c>
      <c r="BF23">
        <v>0</v>
      </c>
      <c r="BG23">
        <v>0</v>
      </c>
      <c r="BH23">
        <v>9986.25</v>
      </c>
      <c r="BI23">
        <v>0</v>
      </c>
      <c r="BJ23">
        <v>58.685400000000001</v>
      </c>
      <c r="BK23">
        <v>-5.3385899999999999</v>
      </c>
      <c r="BL23">
        <v>121.02800000000001</v>
      </c>
      <c r="BM23">
        <v>126.09699999999999</v>
      </c>
      <c r="BN23">
        <v>2.5823</v>
      </c>
      <c r="BO23">
        <v>125.014</v>
      </c>
      <c r="BP23">
        <v>8.5911600000000004</v>
      </c>
      <c r="BQ23">
        <v>1.11555</v>
      </c>
      <c r="BR23">
        <v>0.85773299999999997</v>
      </c>
      <c r="BS23">
        <v>8.5198300000000007</v>
      </c>
      <c r="BT23">
        <v>4.70045</v>
      </c>
      <c r="BU23">
        <v>1800</v>
      </c>
      <c r="BV23">
        <v>0.90000599999999997</v>
      </c>
      <c r="BW23">
        <v>9.9994299999999994E-2</v>
      </c>
      <c r="BX23">
        <v>0</v>
      </c>
      <c r="BY23">
        <v>2.4575999999999998</v>
      </c>
      <c r="BZ23">
        <v>0</v>
      </c>
      <c r="CA23">
        <v>12174.9</v>
      </c>
      <c r="CB23">
        <v>17199.7</v>
      </c>
      <c r="CC23">
        <v>40.061999999999998</v>
      </c>
      <c r="CD23">
        <v>41.5</v>
      </c>
      <c r="CE23">
        <v>41.5</v>
      </c>
      <c r="CF23">
        <v>39.75</v>
      </c>
      <c r="CG23">
        <v>38.811999999999998</v>
      </c>
      <c r="CH23">
        <v>1620.01</v>
      </c>
      <c r="CI23">
        <v>179.99</v>
      </c>
      <c r="CJ23">
        <v>0</v>
      </c>
      <c r="CK23">
        <v>1689896395.5999999</v>
      </c>
      <c r="CL23">
        <v>0</v>
      </c>
      <c r="CM23">
        <v>1689896361</v>
      </c>
      <c r="CN23" t="s">
        <v>370</v>
      </c>
      <c r="CO23">
        <v>1689896353</v>
      </c>
      <c r="CP23">
        <v>1689896361</v>
      </c>
      <c r="CQ23">
        <v>33</v>
      </c>
      <c r="CR23">
        <v>0.26400000000000001</v>
      </c>
      <c r="CS23">
        <v>0</v>
      </c>
      <c r="CT23">
        <v>-3.5870000000000002</v>
      </c>
      <c r="CU23">
        <v>-0.22</v>
      </c>
      <c r="CV23">
        <v>125</v>
      </c>
      <c r="CW23">
        <v>9</v>
      </c>
      <c r="CX23">
        <v>0.24</v>
      </c>
      <c r="CY23">
        <v>0.03</v>
      </c>
      <c r="CZ23">
        <v>5.0484680866061202</v>
      </c>
      <c r="DA23">
        <v>-7.0293553987151897E-2</v>
      </c>
      <c r="DB23">
        <v>4.64533342662471E-2</v>
      </c>
      <c r="DC23">
        <v>1</v>
      </c>
      <c r="DD23">
        <v>124.9819</v>
      </c>
      <c r="DE23">
        <v>8.5533834586435195E-2</v>
      </c>
      <c r="DF23">
        <v>1.9778523706284499E-2</v>
      </c>
      <c r="DG23">
        <v>1</v>
      </c>
      <c r="DH23">
        <v>1799.9961904761899</v>
      </c>
      <c r="DI23">
        <v>4.5981544293471302E-2</v>
      </c>
      <c r="DJ23">
        <v>7.2217861371853898E-3</v>
      </c>
      <c r="DK23">
        <v>-1</v>
      </c>
      <c r="DL23">
        <v>2</v>
      </c>
      <c r="DM23">
        <v>2</v>
      </c>
      <c r="DN23" t="s">
        <v>355</v>
      </c>
      <c r="DO23">
        <v>3.1622400000000002</v>
      </c>
      <c r="DP23">
        <v>2.7781799999999999</v>
      </c>
      <c r="DQ23">
        <v>3.4902900000000001E-2</v>
      </c>
      <c r="DR23">
        <v>3.5510100000000003E-2</v>
      </c>
      <c r="DS23">
        <v>7.0096199999999997E-2</v>
      </c>
      <c r="DT23">
        <v>5.6799200000000001E-2</v>
      </c>
      <c r="DU23">
        <v>30965.5</v>
      </c>
      <c r="DV23">
        <v>32237</v>
      </c>
      <c r="DW23">
        <v>29780.3</v>
      </c>
      <c r="DX23">
        <v>31130.7</v>
      </c>
      <c r="DY23">
        <v>36264.800000000003</v>
      </c>
      <c r="DZ23">
        <v>38434.9</v>
      </c>
      <c r="EA23">
        <v>40849.4</v>
      </c>
      <c r="EB23">
        <v>43119.3</v>
      </c>
      <c r="EC23">
        <v>2.3327499999999999</v>
      </c>
      <c r="ED23">
        <v>2.0377200000000002</v>
      </c>
      <c r="EE23">
        <v>0.15369099999999999</v>
      </c>
      <c r="EF23">
        <v>0</v>
      </c>
      <c r="EG23">
        <v>14.4176</v>
      </c>
      <c r="EH23">
        <v>999.9</v>
      </c>
      <c r="EI23">
        <v>47.271000000000001</v>
      </c>
      <c r="EJ23">
        <v>19.012</v>
      </c>
      <c r="EK23">
        <v>10.449</v>
      </c>
      <c r="EL23">
        <v>61.5869</v>
      </c>
      <c r="EM23">
        <v>22.355799999999999</v>
      </c>
      <c r="EN23">
        <v>1</v>
      </c>
      <c r="EO23">
        <v>-0.64000999999999997</v>
      </c>
      <c r="EP23">
        <v>1.5363599999999999</v>
      </c>
      <c r="EQ23">
        <v>20.279299999999999</v>
      </c>
      <c r="ER23">
        <v>5.2415500000000002</v>
      </c>
      <c r="ES23">
        <v>11.829700000000001</v>
      </c>
      <c r="ET23">
        <v>4.9825499999999998</v>
      </c>
      <c r="EU23">
        <v>3.2989999999999999</v>
      </c>
      <c r="EV23">
        <v>5196.7</v>
      </c>
      <c r="EW23">
        <v>191.9</v>
      </c>
      <c r="EX23">
        <v>9999</v>
      </c>
      <c r="EY23">
        <v>76.400000000000006</v>
      </c>
      <c r="EZ23">
        <v>1.87317</v>
      </c>
      <c r="FA23">
        <v>1.8788100000000001</v>
      </c>
      <c r="FB23">
        <v>1.8791199999999999</v>
      </c>
      <c r="FC23">
        <v>1.8797299999999999</v>
      </c>
      <c r="FD23">
        <v>1.8774299999999999</v>
      </c>
      <c r="FE23">
        <v>1.87677</v>
      </c>
      <c r="FF23">
        <v>1.8772599999999999</v>
      </c>
      <c r="FG23">
        <v>1.8748499999999999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-3.5870000000000002</v>
      </c>
      <c r="FV23">
        <v>-0.2195</v>
      </c>
      <c r="FW23">
        <v>-3.5985153978842099</v>
      </c>
      <c r="FX23">
        <v>1.4527828764109799E-4</v>
      </c>
      <c r="FY23">
        <v>-4.3579519040863002E-7</v>
      </c>
      <c r="FZ23">
        <v>2.0799061152897499E-10</v>
      </c>
      <c r="GA23">
        <v>-0.21954799999999999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0.6</v>
      </c>
      <c r="GJ23">
        <v>0.5</v>
      </c>
      <c r="GK23">
        <v>0.43823200000000001</v>
      </c>
      <c r="GL23">
        <v>2.5341800000000001</v>
      </c>
      <c r="GM23">
        <v>1.54541</v>
      </c>
      <c r="GN23">
        <v>2.3059099999999999</v>
      </c>
      <c r="GO23">
        <v>1.5979000000000001</v>
      </c>
      <c r="GP23">
        <v>2.2619600000000002</v>
      </c>
      <c r="GQ23">
        <v>22.646799999999999</v>
      </c>
      <c r="GR23">
        <v>16.1021</v>
      </c>
      <c r="GS23">
        <v>18</v>
      </c>
      <c r="GT23">
        <v>623.24699999999996</v>
      </c>
      <c r="GU23">
        <v>412.99799999999999</v>
      </c>
      <c r="GV23">
        <v>14.5718</v>
      </c>
      <c r="GW23">
        <v>18.135899999999999</v>
      </c>
      <c r="GX23">
        <v>30.0002</v>
      </c>
      <c r="GY23">
        <v>18.202400000000001</v>
      </c>
      <c r="GZ23">
        <v>18.167400000000001</v>
      </c>
      <c r="HA23">
        <v>8.8364200000000004</v>
      </c>
      <c r="HB23">
        <v>20</v>
      </c>
      <c r="HC23">
        <v>-30</v>
      </c>
      <c r="HD23">
        <v>14.5762</v>
      </c>
      <c r="HE23">
        <v>125</v>
      </c>
      <c r="HF23">
        <v>0</v>
      </c>
      <c r="HG23">
        <v>101.357</v>
      </c>
      <c r="HH23">
        <v>99.998699999999999</v>
      </c>
    </row>
    <row r="24" spans="1:216" x14ac:dyDescent="0.2">
      <c r="A24">
        <v>6</v>
      </c>
      <c r="B24">
        <v>1689896486</v>
      </c>
      <c r="C24">
        <v>482.90000009536698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1689896486</v>
      </c>
      <c r="M24">
        <f t="shared" si="0"/>
        <v>2.6080791297199224E-3</v>
      </c>
      <c r="N24">
        <f t="shared" si="1"/>
        <v>2.6080791297199224</v>
      </c>
      <c r="O24">
        <f t="shared" si="2"/>
        <v>1.7825262000035791</v>
      </c>
      <c r="P24">
        <f t="shared" si="3"/>
        <v>68.009799999999998</v>
      </c>
      <c r="Q24">
        <f t="shared" si="4"/>
        <v>58.050761444992709</v>
      </c>
      <c r="R24">
        <f t="shared" si="5"/>
        <v>5.7984996724214612</v>
      </c>
      <c r="S24">
        <f t="shared" si="6"/>
        <v>6.7932752853746594</v>
      </c>
      <c r="T24">
        <f t="shared" si="7"/>
        <v>0.32944094764482712</v>
      </c>
      <c r="U24">
        <f t="shared" si="8"/>
        <v>2.9313363351891457</v>
      </c>
      <c r="V24">
        <f t="shared" si="9"/>
        <v>0.31016727849175857</v>
      </c>
      <c r="W24">
        <f t="shared" si="10"/>
        <v>0.19549218018815923</v>
      </c>
      <c r="X24">
        <f t="shared" si="11"/>
        <v>297.70301699999999</v>
      </c>
      <c r="Y24">
        <f t="shared" si="12"/>
        <v>18.123783851344442</v>
      </c>
      <c r="Z24">
        <f t="shared" si="13"/>
        <v>16.992100000000001</v>
      </c>
      <c r="AA24">
        <f t="shared" si="14"/>
        <v>1.9435874245977065</v>
      </c>
      <c r="AB24">
        <f t="shared" si="15"/>
        <v>57.273824938912909</v>
      </c>
      <c r="AC24">
        <f t="shared" si="16"/>
        <v>1.1165436520537702</v>
      </c>
      <c r="AD24">
        <f t="shared" si="17"/>
        <v>1.9494832992988558</v>
      </c>
      <c r="AE24">
        <f t="shared" si="18"/>
        <v>0.82704377254393635</v>
      </c>
      <c r="AF24">
        <f t="shared" si="19"/>
        <v>-115.01628962064858</v>
      </c>
      <c r="AG24">
        <f t="shared" si="20"/>
        <v>7.5540349752296843</v>
      </c>
      <c r="AH24">
        <f t="shared" si="21"/>
        <v>0.50244719457330389</v>
      </c>
      <c r="AI24">
        <f t="shared" si="22"/>
        <v>190.74320954915436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54742.819252953042</v>
      </c>
      <c r="AO24">
        <f t="shared" si="26"/>
        <v>1800.01</v>
      </c>
      <c r="AP24">
        <f t="shared" si="27"/>
        <v>1517.4080999999999</v>
      </c>
      <c r="AQ24">
        <f t="shared" si="28"/>
        <v>0.84299981666768509</v>
      </c>
      <c r="AR24">
        <f t="shared" si="29"/>
        <v>0.16538964616863239</v>
      </c>
      <c r="AS24">
        <v>1689896486</v>
      </c>
      <c r="AT24">
        <v>68.009799999999998</v>
      </c>
      <c r="AU24">
        <v>69.968800000000002</v>
      </c>
      <c r="AV24">
        <v>11.178100000000001</v>
      </c>
      <c r="AW24">
        <v>8.6003600000000002</v>
      </c>
      <c r="AX24">
        <v>71.402299999999997</v>
      </c>
      <c r="AY24">
        <v>11.395300000000001</v>
      </c>
      <c r="AZ24">
        <v>600.27599999999995</v>
      </c>
      <c r="BA24">
        <v>99.840299999999999</v>
      </c>
      <c r="BB24">
        <v>4.64117E-2</v>
      </c>
      <c r="BC24">
        <v>17.039899999999999</v>
      </c>
      <c r="BD24">
        <v>16.992100000000001</v>
      </c>
      <c r="BE24">
        <v>999.9</v>
      </c>
      <c r="BF24">
        <v>0</v>
      </c>
      <c r="BG24">
        <v>0</v>
      </c>
      <c r="BH24">
        <v>10026.200000000001</v>
      </c>
      <c r="BI24">
        <v>0</v>
      </c>
      <c r="BJ24">
        <v>63.304699999999997</v>
      </c>
      <c r="BK24">
        <v>-1.95905</v>
      </c>
      <c r="BL24">
        <v>68.778599999999997</v>
      </c>
      <c r="BM24">
        <v>70.575800000000001</v>
      </c>
      <c r="BN24">
        <v>2.57769</v>
      </c>
      <c r="BO24">
        <v>69.968800000000002</v>
      </c>
      <c r="BP24">
        <v>8.6003600000000002</v>
      </c>
      <c r="BQ24">
        <v>1.11602</v>
      </c>
      <c r="BR24">
        <v>0.85866200000000004</v>
      </c>
      <c r="BS24">
        <v>8.5260800000000003</v>
      </c>
      <c r="BT24">
        <v>4.7159399999999998</v>
      </c>
      <c r="BU24">
        <v>1800.01</v>
      </c>
      <c r="BV24">
        <v>0.90000599999999997</v>
      </c>
      <c r="BW24">
        <v>9.9994299999999994E-2</v>
      </c>
      <c r="BX24">
        <v>0</v>
      </c>
      <c r="BY24">
        <v>2.6732</v>
      </c>
      <c r="BZ24">
        <v>0</v>
      </c>
      <c r="CA24">
        <v>12284.8</v>
      </c>
      <c r="CB24">
        <v>17199.7</v>
      </c>
      <c r="CC24">
        <v>40.061999999999998</v>
      </c>
      <c r="CD24">
        <v>41.5</v>
      </c>
      <c r="CE24">
        <v>41.436999999999998</v>
      </c>
      <c r="CF24">
        <v>39.811999999999998</v>
      </c>
      <c r="CG24">
        <v>38.811999999999998</v>
      </c>
      <c r="CH24">
        <v>1620.02</v>
      </c>
      <c r="CI24">
        <v>179.99</v>
      </c>
      <c r="CJ24">
        <v>0</v>
      </c>
      <c r="CK24">
        <v>1689896491.5999999</v>
      </c>
      <c r="CL24">
        <v>0</v>
      </c>
      <c r="CM24">
        <v>1689896457</v>
      </c>
      <c r="CN24" t="s">
        <v>373</v>
      </c>
      <c r="CO24">
        <v>1689896445</v>
      </c>
      <c r="CP24">
        <v>1689896457</v>
      </c>
      <c r="CQ24">
        <v>34</v>
      </c>
      <c r="CR24">
        <v>0.19800000000000001</v>
      </c>
      <c r="CS24">
        <v>2E-3</v>
      </c>
      <c r="CT24">
        <v>-3.3919999999999999</v>
      </c>
      <c r="CU24">
        <v>-0.217</v>
      </c>
      <c r="CV24">
        <v>70</v>
      </c>
      <c r="CW24">
        <v>9</v>
      </c>
      <c r="CX24">
        <v>0.27</v>
      </c>
      <c r="CY24">
        <v>0.02</v>
      </c>
      <c r="CZ24">
        <v>1.82393086945839</v>
      </c>
      <c r="DA24">
        <v>6.7974545428328495E-2</v>
      </c>
      <c r="DB24">
        <v>2.7193270931031001E-2</v>
      </c>
      <c r="DC24">
        <v>1</v>
      </c>
      <c r="DD24">
        <v>70.003805</v>
      </c>
      <c r="DE24">
        <v>0.17901203007522701</v>
      </c>
      <c r="DF24">
        <v>3.5470036298261197E-2</v>
      </c>
      <c r="DG24">
        <v>1</v>
      </c>
      <c r="DH24">
        <v>1800.0084999999999</v>
      </c>
      <c r="DI24">
        <v>-2.8480731103351E-2</v>
      </c>
      <c r="DJ24">
        <v>7.9214897588702309E-3</v>
      </c>
      <c r="DK24">
        <v>-1</v>
      </c>
      <c r="DL24">
        <v>2</v>
      </c>
      <c r="DM24">
        <v>2</v>
      </c>
      <c r="DN24" t="s">
        <v>355</v>
      </c>
      <c r="DO24">
        <v>3.1623000000000001</v>
      </c>
      <c r="DP24">
        <v>2.7784599999999999</v>
      </c>
      <c r="DQ24">
        <v>2.0725500000000001E-2</v>
      </c>
      <c r="DR24">
        <v>2.04102E-2</v>
      </c>
      <c r="DS24">
        <v>7.0100499999999996E-2</v>
      </c>
      <c r="DT24">
        <v>5.6841599999999999E-2</v>
      </c>
      <c r="DU24">
        <v>31420.1</v>
      </c>
      <c r="DV24">
        <v>32741.4</v>
      </c>
      <c r="DW24">
        <v>29779.3</v>
      </c>
      <c r="DX24">
        <v>31129.7</v>
      </c>
      <c r="DY24">
        <v>36261.9</v>
      </c>
      <c r="DZ24">
        <v>38429.699999999997</v>
      </c>
      <c r="EA24">
        <v>40847.9</v>
      </c>
      <c r="EB24">
        <v>43117.2</v>
      </c>
      <c r="EC24">
        <v>2.3317999999999999</v>
      </c>
      <c r="ED24">
        <v>2.0367500000000001</v>
      </c>
      <c r="EE24">
        <v>0.15018899999999999</v>
      </c>
      <c r="EF24">
        <v>0</v>
      </c>
      <c r="EG24">
        <v>14.489699999999999</v>
      </c>
      <c r="EH24">
        <v>999.9</v>
      </c>
      <c r="EI24">
        <v>47.32</v>
      </c>
      <c r="EJ24">
        <v>19.021999999999998</v>
      </c>
      <c r="EK24">
        <v>10.466100000000001</v>
      </c>
      <c r="EL24">
        <v>61.316899999999997</v>
      </c>
      <c r="EM24">
        <v>22.375800000000002</v>
      </c>
      <c r="EN24">
        <v>1</v>
      </c>
      <c r="EO24">
        <v>-0.63702000000000003</v>
      </c>
      <c r="EP24">
        <v>1.1951400000000001</v>
      </c>
      <c r="EQ24">
        <v>20.2821</v>
      </c>
      <c r="ER24">
        <v>5.2413999999999996</v>
      </c>
      <c r="ES24">
        <v>11.827299999999999</v>
      </c>
      <c r="ET24">
        <v>4.9823000000000004</v>
      </c>
      <c r="EU24">
        <v>3.2989999999999999</v>
      </c>
      <c r="EV24">
        <v>5198.7</v>
      </c>
      <c r="EW24">
        <v>191.9</v>
      </c>
      <c r="EX24">
        <v>9999</v>
      </c>
      <c r="EY24">
        <v>76.400000000000006</v>
      </c>
      <c r="EZ24">
        <v>1.87317</v>
      </c>
      <c r="FA24">
        <v>1.8788100000000001</v>
      </c>
      <c r="FB24">
        <v>1.8791199999999999</v>
      </c>
      <c r="FC24">
        <v>1.8797299999999999</v>
      </c>
      <c r="FD24">
        <v>1.8774299999999999</v>
      </c>
      <c r="FE24">
        <v>1.8767499999999999</v>
      </c>
      <c r="FF24">
        <v>1.8772500000000001</v>
      </c>
      <c r="FG24">
        <v>1.8748499999999999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-3.3919999999999999</v>
      </c>
      <c r="FV24">
        <v>-0.2172</v>
      </c>
      <c r="FW24">
        <v>-3.4007369806839698</v>
      </c>
      <c r="FX24">
        <v>1.4527828764109799E-4</v>
      </c>
      <c r="FY24">
        <v>-4.3579519040863002E-7</v>
      </c>
      <c r="FZ24">
        <v>2.0799061152897499E-10</v>
      </c>
      <c r="GA24">
        <v>-0.21723300000000001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0.7</v>
      </c>
      <c r="GJ24">
        <v>0.5</v>
      </c>
      <c r="GK24">
        <v>0.31494100000000003</v>
      </c>
      <c r="GL24">
        <v>2.5476100000000002</v>
      </c>
      <c r="GM24">
        <v>1.54541</v>
      </c>
      <c r="GN24">
        <v>2.3059099999999999</v>
      </c>
      <c r="GO24">
        <v>1.5979000000000001</v>
      </c>
      <c r="GP24">
        <v>2.2936999999999999</v>
      </c>
      <c r="GQ24">
        <v>22.687100000000001</v>
      </c>
      <c r="GR24">
        <v>16.1021</v>
      </c>
      <c r="GS24">
        <v>18</v>
      </c>
      <c r="GT24">
        <v>623.10299999999995</v>
      </c>
      <c r="GU24">
        <v>412.815</v>
      </c>
      <c r="GV24">
        <v>14.2502</v>
      </c>
      <c r="GW24">
        <v>18.174299999999999</v>
      </c>
      <c r="GX24">
        <v>29.999700000000001</v>
      </c>
      <c r="GY24">
        <v>18.242000000000001</v>
      </c>
      <c r="GZ24">
        <v>18.207999999999998</v>
      </c>
      <c r="HA24">
        <v>6.3578200000000002</v>
      </c>
      <c r="HB24">
        <v>20</v>
      </c>
      <c r="HC24">
        <v>-30</v>
      </c>
      <c r="HD24">
        <v>14.366099999999999</v>
      </c>
      <c r="HE24">
        <v>70</v>
      </c>
      <c r="HF24">
        <v>0</v>
      </c>
      <c r="HG24">
        <v>101.35299999999999</v>
      </c>
      <c r="HH24">
        <v>99.994399999999999</v>
      </c>
    </row>
    <row r="25" spans="1:216" x14ac:dyDescent="0.2">
      <c r="A25">
        <v>7</v>
      </c>
      <c r="B25">
        <v>1689896575</v>
      </c>
      <c r="C25">
        <v>571.90000009536698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1689896575</v>
      </c>
      <c r="M25">
        <f t="shared" si="0"/>
        <v>2.6109758894608138E-3</v>
      </c>
      <c r="N25">
        <f t="shared" si="1"/>
        <v>2.6109758894608137</v>
      </c>
      <c r="O25">
        <f t="shared" si="2"/>
        <v>0.58812464690214805</v>
      </c>
      <c r="P25">
        <f t="shared" si="3"/>
        <v>49.268999999999998</v>
      </c>
      <c r="Q25">
        <f t="shared" si="4"/>
        <v>45.612446906157899</v>
      </c>
      <c r="R25">
        <f t="shared" si="5"/>
        <v>4.5560235067983577</v>
      </c>
      <c r="S25">
        <f t="shared" si="6"/>
        <v>4.9212602564003998</v>
      </c>
      <c r="T25">
        <f t="shared" si="7"/>
        <v>0.32808686438417001</v>
      </c>
      <c r="U25">
        <f t="shared" si="8"/>
        <v>2.9276021268177832</v>
      </c>
      <c r="V25">
        <f t="shared" si="9"/>
        <v>0.30894351269356884</v>
      </c>
      <c r="W25">
        <f t="shared" si="10"/>
        <v>0.19471650315040145</v>
      </c>
      <c r="X25">
        <f t="shared" si="11"/>
        <v>297.69663299999996</v>
      </c>
      <c r="Y25">
        <f t="shared" si="12"/>
        <v>18.145368484448834</v>
      </c>
      <c r="Z25">
        <f t="shared" si="13"/>
        <v>17.040099999999999</v>
      </c>
      <c r="AA25">
        <f t="shared" si="14"/>
        <v>1.9495080011696535</v>
      </c>
      <c r="AB25">
        <f t="shared" si="15"/>
        <v>57.287723914173064</v>
      </c>
      <c r="AC25">
        <f t="shared" si="16"/>
        <v>1.1183084232404401</v>
      </c>
      <c r="AD25">
        <f t="shared" si="17"/>
        <v>1.952090861413625</v>
      </c>
      <c r="AE25">
        <f t="shared" si="18"/>
        <v>0.8311995779292134</v>
      </c>
      <c r="AF25">
        <f t="shared" si="19"/>
        <v>-115.14403672522189</v>
      </c>
      <c r="AG25">
        <f t="shared" si="20"/>
        <v>3.2987073144950694</v>
      </c>
      <c r="AH25">
        <f t="shared" si="21"/>
        <v>0.21976777831579999</v>
      </c>
      <c r="AI25">
        <f t="shared" si="22"/>
        <v>186.07107136758896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54627.206716738227</v>
      </c>
      <c r="AO25">
        <f t="shared" si="26"/>
        <v>1799.97</v>
      </c>
      <c r="AP25">
        <f t="shared" si="27"/>
        <v>1517.3744999999999</v>
      </c>
      <c r="AQ25">
        <f t="shared" si="28"/>
        <v>0.84299988333138876</v>
      </c>
      <c r="AR25">
        <f t="shared" si="29"/>
        <v>0.16538977482958048</v>
      </c>
      <c r="AS25">
        <v>1689896575</v>
      </c>
      <c r="AT25">
        <v>49.268999999999998</v>
      </c>
      <c r="AU25">
        <v>49.985599999999998</v>
      </c>
      <c r="AV25">
        <v>11.1959</v>
      </c>
      <c r="AW25">
        <v>8.6147500000000008</v>
      </c>
      <c r="AX25">
        <v>52.616</v>
      </c>
      <c r="AY25">
        <v>11.4131</v>
      </c>
      <c r="AZ25">
        <v>600.13800000000003</v>
      </c>
      <c r="BA25">
        <v>99.839100000000002</v>
      </c>
      <c r="BB25">
        <v>4.6431600000000003E-2</v>
      </c>
      <c r="BC25">
        <v>17.061</v>
      </c>
      <c r="BD25">
        <v>17.040099999999999</v>
      </c>
      <c r="BE25">
        <v>999.9</v>
      </c>
      <c r="BF25">
        <v>0</v>
      </c>
      <c r="BG25">
        <v>0</v>
      </c>
      <c r="BH25">
        <v>10005</v>
      </c>
      <c r="BI25">
        <v>0</v>
      </c>
      <c r="BJ25">
        <v>61.373399999999997</v>
      </c>
      <c r="BK25">
        <v>-0.716526</v>
      </c>
      <c r="BL25">
        <v>49.826900000000002</v>
      </c>
      <c r="BM25">
        <v>50.419899999999998</v>
      </c>
      <c r="BN25">
        <v>2.5811500000000001</v>
      </c>
      <c r="BO25">
        <v>49.985599999999998</v>
      </c>
      <c r="BP25">
        <v>8.6147500000000008</v>
      </c>
      <c r="BQ25">
        <v>1.1177900000000001</v>
      </c>
      <c r="BR25">
        <v>0.86008899999999999</v>
      </c>
      <c r="BS25">
        <v>8.5494500000000002</v>
      </c>
      <c r="BT25">
        <v>4.7397</v>
      </c>
      <c r="BU25">
        <v>1799.97</v>
      </c>
      <c r="BV25">
        <v>0.90000599999999997</v>
      </c>
      <c r="BW25">
        <v>9.9994299999999994E-2</v>
      </c>
      <c r="BX25">
        <v>0</v>
      </c>
      <c r="BY25">
        <v>2.6989999999999998</v>
      </c>
      <c r="BZ25">
        <v>0</v>
      </c>
      <c r="CA25">
        <v>12333.4</v>
      </c>
      <c r="CB25">
        <v>17199.400000000001</v>
      </c>
      <c r="CC25">
        <v>40.061999999999998</v>
      </c>
      <c r="CD25">
        <v>41.561999999999998</v>
      </c>
      <c r="CE25">
        <v>41.5</v>
      </c>
      <c r="CF25">
        <v>39.811999999999998</v>
      </c>
      <c r="CG25">
        <v>38.875</v>
      </c>
      <c r="CH25">
        <v>1619.98</v>
      </c>
      <c r="CI25">
        <v>179.99</v>
      </c>
      <c r="CJ25">
        <v>0</v>
      </c>
      <c r="CK25">
        <v>1689896580.4000001</v>
      </c>
      <c r="CL25">
        <v>0</v>
      </c>
      <c r="CM25">
        <v>1689896550</v>
      </c>
      <c r="CN25" t="s">
        <v>376</v>
      </c>
      <c r="CO25">
        <v>1689896538</v>
      </c>
      <c r="CP25">
        <v>1689896550</v>
      </c>
      <c r="CQ25">
        <v>35</v>
      </c>
      <c r="CR25">
        <v>4.7E-2</v>
      </c>
      <c r="CS25">
        <v>0</v>
      </c>
      <c r="CT25">
        <v>-3.347</v>
      </c>
      <c r="CU25">
        <v>-0.217</v>
      </c>
      <c r="CV25">
        <v>50</v>
      </c>
      <c r="CW25">
        <v>9</v>
      </c>
      <c r="CX25">
        <v>0.3</v>
      </c>
      <c r="CY25">
        <v>0.03</v>
      </c>
      <c r="CZ25">
        <v>0.55519689685551199</v>
      </c>
      <c r="DA25">
        <v>0.80284297388708303</v>
      </c>
      <c r="DB25">
        <v>0.12711436069250101</v>
      </c>
      <c r="DC25">
        <v>1</v>
      </c>
      <c r="DD25">
        <v>49.973295238095197</v>
      </c>
      <c r="DE25">
        <v>0.327077922078026</v>
      </c>
      <c r="DF25">
        <v>3.5340257311570401E-2</v>
      </c>
      <c r="DG25">
        <v>1</v>
      </c>
      <c r="DH25">
        <v>1800.00523809524</v>
      </c>
      <c r="DI25">
        <v>4.1447910924803204E-3</v>
      </c>
      <c r="DJ25">
        <v>1.49981102361993E-2</v>
      </c>
      <c r="DK25">
        <v>-1</v>
      </c>
      <c r="DL25">
        <v>2</v>
      </c>
      <c r="DM25">
        <v>2</v>
      </c>
      <c r="DN25" t="s">
        <v>355</v>
      </c>
      <c r="DO25">
        <v>3.1619700000000002</v>
      </c>
      <c r="DP25">
        <v>2.7782900000000001</v>
      </c>
      <c r="DQ25">
        <v>1.53741E-2</v>
      </c>
      <c r="DR25">
        <v>1.46836E-2</v>
      </c>
      <c r="DS25">
        <v>7.01764E-2</v>
      </c>
      <c r="DT25">
        <v>5.69092E-2</v>
      </c>
      <c r="DU25">
        <v>31588.799999999999</v>
      </c>
      <c r="DV25">
        <v>32928.699999999997</v>
      </c>
      <c r="DW25">
        <v>29776.3</v>
      </c>
      <c r="DX25">
        <v>31125.599999999999</v>
      </c>
      <c r="DY25">
        <v>36255.300000000003</v>
      </c>
      <c r="DZ25">
        <v>38422.300000000003</v>
      </c>
      <c r="EA25">
        <v>40844.5</v>
      </c>
      <c r="EB25">
        <v>43112.7</v>
      </c>
      <c r="EC25">
        <v>2.3306</v>
      </c>
      <c r="ED25">
        <v>2.0359500000000001</v>
      </c>
      <c r="EE25">
        <v>0.15232000000000001</v>
      </c>
      <c r="EF25">
        <v>0</v>
      </c>
      <c r="EG25">
        <v>14.5024</v>
      </c>
      <c r="EH25">
        <v>999.9</v>
      </c>
      <c r="EI25">
        <v>47.332000000000001</v>
      </c>
      <c r="EJ25">
        <v>19.032</v>
      </c>
      <c r="EK25">
        <v>10.4757</v>
      </c>
      <c r="EL25">
        <v>61.236899999999999</v>
      </c>
      <c r="EM25">
        <v>22.484000000000002</v>
      </c>
      <c r="EN25">
        <v>1</v>
      </c>
      <c r="EO25">
        <v>-0.63278999999999996</v>
      </c>
      <c r="EP25">
        <v>1.9299900000000001</v>
      </c>
      <c r="EQ25">
        <v>20.274899999999999</v>
      </c>
      <c r="ER25">
        <v>5.2413999999999996</v>
      </c>
      <c r="ES25">
        <v>11.8286</v>
      </c>
      <c r="ET25">
        <v>4.9821999999999997</v>
      </c>
      <c r="EU25">
        <v>3.2989999999999999</v>
      </c>
      <c r="EV25">
        <v>5200.5</v>
      </c>
      <c r="EW25">
        <v>191.9</v>
      </c>
      <c r="EX25">
        <v>9999</v>
      </c>
      <c r="EY25">
        <v>76.5</v>
      </c>
      <c r="EZ25">
        <v>1.8731500000000001</v>
      </c>
      <c r="FA25">
        <v>1.8788100000000001</v>
      </c>
      <c r="FB25">
        <v>1.8791199999999999</v>
      </c>
      <c r="FC25">
        <v>1.8797200000000001</v>
      </c>
      <c r="FD25">
        <v>1.87741</v>
      </c>
      <c r="FE25">
        <v>1.8767</v>
      </c>
      <c r="FF25">
        <v>1.8771899999999999</v>
      </c>
      <c r="FG25">
        <v>1.8748499999999999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-3.347</v>
      </c>
      <c r="FV25">
        <v>-0.2172</v>
      </c>
      <c r="FW25">
        <v>-3.3533900110552102</v>
      </c>
      <c r="FX25">
        <v>1.4527828764109799E-4</v>
      </c>
      <c r="FY25">
        <v>-4.3579519040863002E-7</v>
      </c>
      <c r="FZ25">
        <v>2.0799061152897499E-10</v>
      </c>
      <c r="GA25">
        <v>-0.217222999999997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0.6</v>
      </c>
      <c r="GJ25">
        <v>0.4</v>
      </c>
      <c r="GK25">
        <v>0.26977499999999999</v>
      </c>
      <c r="GL25">
        <v>2.5488300000000002</v>
      </c>
      <c r="GM25">
        <v>1.54541</v>
      </c>
      <c r="GN25">
        <v>2.3059099999999999</v>
      </c>
      <c r="GO25">
        <v>1.5979000000000001</v>
      </c>
      <c r="GP25">
        <v>2.34131</v>
      </c>
      <c r="GQ25">
        <v>22.727499999999999</v>
      </c>
      <c r="GR25">
        <v>16.093399999999999</v>
      </c>
      <c r="GS25">
        <v>18</v>
      </c>
      <c r="GT25">
        <v>622.84199999999998</v>
      </c>
      <c r="GU25">
        <v>412.74900000000002</v>
      </c>
      <c r="GV25">
        <v>14.416399999999999</v>
      </c>
      <c r="GW25">
        <v>18.221499999999999</v>
      </c>
      <c r="GX25">
        <v>30.000399999999999</v>
      </c>
      <c r="GY25">
        <v>18.285599999999999</v>
      </c>
      <c r="GZ25">
        <v>18.250699999999998</v>
      </c>
      <c r="HA25">
        <v>5.4697699999999996</v>
      </c>
      <c r="HB25">
        <v>20</v>
      </c>
      <c r="HC25">
        <v>-30</v>
      </c>
      <c r="HD25">
        <v>14.3919</v>
      </c>
      <c r="HE25">
        <v>50</v>
      </c>
      <c r="HF25">
        <v>0</v>
      </c>
      <c r="HG25">
        <v>101.34399999999999</v>
      </c>
      <c r="HH25">
        <v>99.982900000000001</v>
      </c>
    </row>
    <row r="26" spans="1:216" x14ac:dyDescent="0.2">
      <c r="A26">
        <v>8</v>
      </c>
      <c r="B26">
        <v>1689896677</v>
      </c>
      <c r="C26">
        <v>673.90000009536698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1689896677</v>
      </c>
      <c r="M26">
        <f t="shared" si="0"/>
        <v>2.5901454404188614E-3</v>
      </c>
      <c r="N26">
        <f t="shared" si="1"/>
        <v>2.5901454404188615</v>
      </c>
      <c r="O26">
        <f t="shared" si="2"/>
        <v>18.926121576520565</v>
      </c>
      <c r="P26">
        <f t="shared" si="3"/>
        <v>380.065</v>
      </c>
      <c r="Q26">
        <f t="shared" si="4"/>
        <v>278.61823687056454</v>
      </c>
      <c r="R26">
        <f t="shared" si="5"/>
        <v>27.829559388746784</v>
      </c>
      <c r="S26">
        <f t="shared" si="6"/>
        <v>37.9624880549285</v>
      </c>
      <c r="T26">
        <f t="shared" si="7"/>
        <v>0.32856575442554403</v>
      </c>
      <c r="U26">
        <f t="shared" si="8"/>
        <v>2.9229655119676314</v>
      </c>
      <c r="V26">
        <f t="shared" si="9"/>
        <v>0.30933969183332521</v>
      </c>
      <c r="W26">
        <f t="shared" si="10"/>
        <v>0.19497087593238174</v>
      </c>
      <c r="X26">
        <f t="shared" si="11"/>
        <v>297.70475399999998</v>
      </c>
      <c r="Y26">
        <f t="shared" si="12"/>
        <v>18.156191438205429</v>
      </c>
      <c r="Z26">
        <f t="shared" si="13"/>
        <v>17.009399999999999</v>
      </c>
      <c r="AA26">
        <f t="shared" si="14"/>
        <v>1.9457194776315305</v>
      </c>
      <c r="AB26">
        <f t="shared" si="15"/>
        <v>57.474577121500161</v>
      </c>
      <c r="AC26">
        <f t="shared" si="16"/>
        <v>1.1222189514812801</v>
      </c>
      <c r="AD26">
        <f t="shared" si="17"/>
        <v>1.9525484269487199</v>
      </c>
      <c r="AE26">
        <f t="shared" si="18"/>
        <v>0.82350052615025038</v>
      </c>
      <c r="AF26">
        <f t="shared" si="19"/>
        <v>-114.22541392247179</v>
      </c>
      <c r="AG26">
        <f t="shared" si="20"/>
        <v>8.7143352924701478</v>
      </c>
      <c r="AH26">
        <f t="shared" si="21"/>
        <v>0.58140963439722826</v>
      </c>
      <c r="AI26">
        <f t="shared" si="22"/>
        <v>192.77508500439558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54488.027164182895</v>
      </c>
      <c r="AO26">
        <f t="shared" si="26"/>
        <v>1800.01</v>
      </c>
      <c r="AP26">
        <f t="shared" si="27"/>
        <v>1517.4090000000001</v>
      </c>
      <c r="AQ26">
        <f t="shared" si="28"/>
        <v>0.84300031666490749</v>
      </c>
      <c r="AR26">
        <f t="shared" si="29"/>
        <v>0.16539061116327131</v>
      </c>
      <c r="AS26">
        <v>1689896677</v>
      </c>
      <c r="AT26">
        <v>380.065</v>
      </c>
      <c r="AU26">
        <v>399.971</v>
      </c>
      <c r="AV26">
        <v>11.235200000000001</v>
      </c>
      <c r="AW26">
        <v>8.6747399999999999</v>
      </c>
      <c r="AX26">
        <v>384.86799999999999</v>
      </c>
      <c r="AY26">
        <v>11.4536</v>
      </c>
      <c r="AZ26">
        <v>600.13699999999994</v>
      </c>
      <c r="BA26">
        <v>99.837299999999999</v>
      </c>
      <c r="BB26">
        <v>4.68989E-2</v>
      </c>
      <c r="BC26">
        <v>17.064699999999998</v>
      </c>
      <c r="BD26">
        <v>17.009399999999999</v>
      </c>
      <c r="BE26">
        <v>999.9</v>
      </c>
      <c r="BF26">
        <v>0</v>
      </c>
      <c r="BG26">
        <v>0</v>
      </c>
      <c r="BH26">
        <v>9978.75</v>
      </c>
      <c r="BI26">
        <v>0</v>
      </c>
      <c r="BJ26">
        <v>57.071599999999997</v>
      </c>
      <c r="BK26">
        <v>-19.9057</v>
      </c>
      <c r="BL26">
        <v>384.38400000000001</v>
      </c>
      <c r="BM26">
        <v>403.471</v>
      </c>
      <c r="BN26">
        <v>2.5604399999999998</v>
      </c>
      <c r="BO26">
        <v>399.971</v>
      </c>
      <c r="BP26">
        <v>8.6747399999999999</v>
      </c>
      <c r="BQ26">
        <v>1.1216900000000001</v>
      </c>
      <c r="BR26">
        <v>0.86606300000000003</v>
      </c>
      <c r="BS26">
        <v>8.6008999999999993</v>
      </c>
      <c r="BT26">
        <v>4.8388200000000001</v>
      </c>
      <c r="BU26">
        <v>1800.01</v>
      </c>
      <c r="BV26">
        <v>0.89998699999999998</v>
      </c>
      <c r="BW26">
        <v>0.100013</v>
      </c>
      <c r="BX26">
        <v>0</v>
      </c>
      <c r="BY26">
        <v>2.5748000000000002</v>
      </c>
      <c r="BZ26">
        <v>0</v>
      </c>
      <c r="CA26">
        <v>12050.9</v>
      </c>
      <c r="CB26">
        <v>17199.7</v>
      </c>
      <c r="CC26">
        <v>40.186999999999998</v>
      </c>
      <c r="CD26">
        <v>41.625</v>
      </c>
      <c r="CE26">
        <v>41.625</v>
      </c>
      <c r="CF26">
        <v>39.875</v>
      </c>
      <c r="CG26">
        <v>38.875</v>
      </c>
      <c r="CH26">
        <v>1619.99</v>
      </c>
      <c r="CI26">
        <v>180.02</v>
      </c>
      <c r="CJ26">
        <v>0</v>
      </c>
      <c r="CK26">
        <v>1689896682.4000001</v>
      </c>
      <c r="CL26">
        <v>0</v>
      </c>
      <c r="CM26">
        <v>1689896648</v>
      </c>
      <c r="CN26" t="s">
        <v>379</v>
      </c>
      <c r="CO26">
        <v>1689896648</v>
      </c>
      <c r="CP26">
        <v>1689896639</v>
      </c>
      <c r="CQ26">
        <v>36</v>
      </c>
      <c r="CR26">
        <v>-1.452</v>
      </c>
      <c r="CS26">
        <v>-1E-3</v>
      </c>
      <c r="CT26">
        <v>-4.8040000000000003</v>
      </c>
      <c r="CU26">
        <v>-0.218</v>
      </c>
      <c r="CV26">
        <v>400</v>
      </c>
      <c r="CW26">
        <v>9</v>
      </c>
      <c r="CX26">
        <v>0.14000000000000001</v>
      </c>
      <c r="CY26">
        <v>0.03</v>
      </c>
      <c r="CZ26">
        <v>19.008255058137099</v>
      </c>
      <c r="DA26">
        <v>-7.1732348455568501E-2</v>
      </c>
      <c r="DB26">
        <v>2.67240907418601E-2</v>
      </c>
      <c r="DC26">
        <v>1</v>
      </c>
      <c r="DD26">
        <v>400.034619047619</v>
      </c>
      <c r="DE26">
        <v>-0.40636363636276401</v>
      </c>
      <c r="DF26">
        <v>4.7892216477131599E-2</v>
      </c>
      <c r="DG26">
        <v>1</v>
      </c>
      <c r="DH26">
        <v>1799.9994999999999</v>
      </c>
      <c r="DI26">
        <v>-4.1110145516240197E-2</v>
      </c>
      <c r="DJ26">
        <v>1.9615045245915199E-2</v>
      </c>
      <c r="DK26">
        <v>-1</v>
      </c>
      <c r="DL26">
        <v>2</v>
      </c>
      <c r="DM26">
        <v>2</v>
      </c>
      <c r="DN26" t="s">
        <v>355</v>
      </c>
      <c r="DO26">
        <v>3.1619199999999998</v>
      </c>
      <c r="DP26">
        <v>2.7785299999999999</v>
      </c>
      <c r="DQ26">
        <v>9.2384499999999994E-2</v>
      </c>
      <c r="DR26">
        <v>9.5447400000000002E-2</v>
      </c>
      <c r="DS26">
        <v>7.0357799999999998E-2</v>
      </c>
      <c r="DT26">
        <v>5.7212100000000002E-2</v>
      </c>
      <c r="DU26">
        <v>29112.3</v>
      </c>
      <c r="DV26">
        <v>30224.9</v>
      </c>
      <c r="DW26">
        <v>29773.8</v>
      </c>
      <c r="DX26">
        <v>31124.3</v>
      </c>
      <c r="DY26">
        <v>36252.9</v>
      </c>
      <c r="DZ26">
        <v>38416.9</v>
      </c>
      <c r="EA26">
        <v>40840.9</v>
      </c>
      <c r="EB26">
        <v>43110.8</v>
      </c>
      <c r="EC26">
        <v>2.33013</v>
      </c>
      <c r="ED26">
        <v>2.03647</v>
      </c>
      <c r="EE26">
        <v>0.149816</v>
      </c>
      <c r="EF26">
        <v>0</v>
      </c>
      <c r="EG26">
        <v>14.513299999999999</v>
      </c>
      <c r="EH26">
        <v>999.9</v>
      </c>
      <c r="EI26">
        <v>47.381</v>
      </c>
      <c r="EJ26">
        <v>19.052</v>
      </c>
      <c r="EK26">
        <v>10.499599999999999</v>
      </c>
      <c r="EL26">
        <v>61.476900000000001</v>
      </c>
      <c r="EM26">
        <v>23.1571</v>
      </c>
      <c r="EN26">
        <v>1</v>
      </c>
      <c r="EO26">
        <v>-0.62853199999999998</v>
      </c>
      <c r="EP26">
        <v>1.8603799999999999</v>
      </c>
      <c r="EQ26">
        <v>20.2761</v>
      </c>
      <c r="ER26">
        <v>5.2409499999999998</v>
      </c>
      <c r="ES26">
        <v>11.828900000000001</v>
      </c>
      <c r="ET26">
        <v>4.9817999999999998</v>
      </c>
      <c r="EU26">
        <v>3.2989999999999999</v>
      </c>
      <c r="EV26">
        <v>5202.6000000000004</v>
      </c>
      <c r="EW26">
        <v>191.9</v>
      </c>
      <c r="EX26">
        <v>9999</v>
      </c>
      <c r="EY26">
        <v>76.5</v>
      </c>
      <c r="EZ26">
        <v>1.8731500000000001</v>
      </c>
      <c r="FA26">
        <v>1.8788100000000001</v>
      </c>
      <c r="FB26">
        <v>1.8791199999999999</v>
      </c>
      <c r="FC26">
        <v>1.8797200000000001</v>
      </c>
      <c r="FD26">
        <v>1.87741</v>
      </c>
      <c r="FE26">
        <v>1.8767</v>
      </c>
      <c r="FF26">
        <v>1.8771800000000001</v>
      </c>
      <c r="FG26">
        <v>1.87483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-4.8029999999999999</v>
      </c>
      <c r="FV26">
        <v>-0.21840000000000001</v>
      </c>
      <c r="FW26">
        <v>-4.8055156446144203</v>
      </c>
      <c r="FX26">
        <v>1.4527828764109799E-4</v>
      </c>
      <c r="FY26">
        <v>-4.3579519040863002E-7</v>
      </c>
      <c r="FZ26">
        <v>2.0799061152897499E-10</v>
      </c>
      <c r="GA26">
        <v>-0.218383999999999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0.6</v>
      </c>
      <c r="GK26">
        <v>1.02783</v>
      </c>
      <c r="GL26">
        <v>2.52441</v>
      </c>
      <c r="GM26">
        <v>1.54541</v>
      </c>
      <c r="GN26">
        <v>2.3059099999999999</v>
      </c>
      <c r="GO26">
        <v>1.5979000000000001</v>
      </c>
      <c r="GP26">
        <v>2.2656200000000002</v>
      </c>
      <c r="GQ26">
        <v>22.767800000000001</v>
      </c>
      <c r="GR26">
        <v>16.084599999999998</v>
      </c>
      <c r="GS26">
        <v>18</v>
      </c>
      <c r="GT26">
        <v>623.18200000000002</v>
      </c>
      <c r="GU26">
        <v>413.51</v>
      </c>
      <c r="GV26">
        <v>14.428800000000001</v>
      </c>
      <c r="GW26">
        <v>18.275600000000001</v>
      </c>
      <c r="GX26">
        <v>30.000399999999999</v>
      </c>
      <c r="GY26">
        <v>18.3369</v>
      </c>
      <c r="GZ26">
        <v>18.3018</v>
      </c>
      <c r="HA26">
        <v>20.637699999999999</v>
      </c>
      <c r="HB26">
        <v>20</v>
      </c>
      <c r="HC26">
        <v>-30</v>
      </c>
      <c r="HD26">
        <v>14.426299999999999</v>
      </c>
      <c r="HE26">
        <v>400</v>
      </c>
      <c r="HF26">
        <v>0</v>
      </c>
      <c r="HG26">
        <v>101.33499999999999</v>
      </c>
      <c r="HH26">
        <v>99.9786</v>
      </c>
    </row>
    <row r="27" spans="1:216" x14ac:dyDescent="0.2">
      <c r="A27">
        <v>9</v>
      </c>
      <c r="B27">
        <v>1689896766</v>
      </c>
      <c r="C27">
        <v>762.90000009536698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1689896766</v>
      </c>
      <c r="M27">
        <f t="shared" si="0"/>
        <v>2.5920211409482504E-3</v>
      </c>
      <c r="N27">
        <f t="shared" si="1"/>
        <v>2.5920211409482503</v>
      </c>
      <c r="O27">
        <f t="shared" si="2"/>
        <v>17.891843998501727</v>
      </c>
      <c r="P27">
        <f t="shared" si="3"/>
        <v>381.08499999999998</v>
      </c>
      <c r="Q27">
        <f t="shared" si="4"/>
        <v>285.33251915442099</v>
      </c>
      <c r="R27">
        <f t="shared" si="5"/>
        <v>28.499766232591451</v>
      </c>
      <c r="S27">
        <f t="shared" si="6"/>
        <v>38.0637771219805</v>
      </c>
      <c r="T27">
        <f t="shared" si="7"/>
        <v>0.33015254168313274</v>
      </c>
      <c r="U27">
        <f t="shared" si="8"/>
        <v>2.9259995473562301</v>
      </c>
      <c r="V27">
        <f t="shared" si="9"/>
        <v>0.31076506908239726</v>
      </c>
      <c r="W27">
        <f t="shared" si="10"/>
        <v>0.19587511448316658</v>
      </c>
      <c r="X27">
        <f t="shared" si="11"/>
        <v>297.70461299999999</v>
      </c>
      <c r="Y27">
        <f t="shared" si="12"/>
        <v>18.149841327685948</v>
      </c>
      <c r="Z27">
        <f t="shared" si="13"/>
        <v>16.990100000000002</v>
      </c>
      <c r="AA27">
        <f t="shared" si="14"/>
        <v>1.9433410767523052</v>
      </c>
      <c r="AB27">
        <f t="shared" si="15"/>
        <v>57.533631063212439</v>
      </c>
      <c r="AC27">
        <f t="shared" si="16"/>
        <v>1.1230304999435499</v>
      </c>
      <c r="AD27">
        <f t="shared" si="17"/>
        <v>1.9519548465656051</v>
      </c>
      <c r="AE27">
        <f t="shared" si="18"/>
        <v>0.8203105768087553</v>
      </c>
      <c r="AF27">
        <f t="shared" si="19"/>
        <v>-114.30813231581784</v>
      </c>
      <c r="AG27">
        <f t="shared" si="20"/>
        <v>11.01070483427498</v>
      </c>
      <c r="AH27">
        <f t="shared" si="21"/>
        <v>0.73376735535211457</v>
      </c>
      <c r="AI27">
        <f t="shared" si="22"/>
        <v>195.14095287380928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54579.459264795747</v>
      </c>
      <c r="AO27">
        <f t="shared" si="26"/>
        <v>1800.02</v>
      </c>
      <c r="AP27">
        <f t="shared" si="27"/>
        <v>1517.4165</v>
      </c>
      <c r="AQ27">
        <f t="shared" si="28"/>
        <v>0.84299980000222219</v>
      </c>
      <c r="AR27">
        <f t="shared" si="29"/>
        <v>0.16538961400428884</v>
      </c>
      <c r="AS27">
        <v>1689896766</v>
      </c>
      <c r="AT27">
        <v>381.08499999999998</v>
      </c>
      <c r="AU27">
        <v>399.96</v>
      </c>
      <c r="AV27">
        <v>11.243499999999999</v>
      </c>
      <c r="AW27">
        <v>8.6812500000000004</v>
      </c>
      <c r="AX27">
        <v>385.86099999999999</v>
      </c>
      <c r="AY27">
        <v>11.4602</v>
      </c>
      <c r="AZ27">
        <v>600.14700000000005</v>
      </c>
      <c r="BA27">
        <v>99.8352</v>
      </c>
      <c r="BB27">
        <v>4.7443300000000001E-2</v>
      </c>
      <c r="BC27">
        <v>17.059899999999999</v>
      </c>
      <c r="BD27">
        <v>16.990100000000002</v>
      </c>
      <c r="BE27">
        <v>999.9</v>
      </c>
      <c r="BF27">
        <v>0</v>
      </c>
      <c r="BG27">
        <v>0</v>
      </c>
      <c r="BH27">
        <v>9996.25</v>
      </c>
      <c r="BI27">
        <v>0</v>
      </c>
      <c r="BJ27">
        <v>53.5503</v>
      </c>
      <c r="BK27">
        <v>-18.8751</v>
      </c>
      <c r="BL27">
        <v>385.41800000000001</v>
      </c>
      <c r="BM27">
        <v>403.46199999999999</v>
      </c>
      <c r="BN27">
        <v>2.56229</v>
      </c>
      <c r="BO27">
        <v>399.96</v>
      </c>
      <c r="BP27">
        <v>8.6812500000000004</v>
      </c>
      <c r="BQ27">
        <v>1.1225000000000001</v>
      </c>
      <c r="BR27">
        <v>0.86669300000000005</v>
      </c>
      <c r="BS27">
        <v>8.6115600000000008</v>
      </c>
      <c r="BT27">
        <v>4.8492600000000001</v>
      </c>
      <c r="BU27">
        <v>1800.02</v>
      </c>
      <c r="BV27">
        <v>0.90000599999999997</v>
      </c>
      <c r="BW27">
        <v>9.9994299999999994E-2</v>
      </c>
      <c r="BX27">
        <v>0</v>
      </c>
      <c r="BY27">
        <v>2.4213</v>
      </c>
      <c r="BZ27">
        <v>0</v>
      </c>
      <c r="CA27">
        <v>12046.8</v>
      </c>
      <c r="CB27">
        <v>17199.8</v>
      </c>
      <c r="CC27">
        <v>40.125</v>
      </c>
      <c r="CD27">
        <v>41.561999999999998</v>
      </c>
      <c r="CE27">
        <v>41.5</v>
      </c>
      <c r="CF27">
        <v>39.811999999999998</v>
      </c>
      <c r="CG27">
        <v>38.875</v>
      </c>
      <c r="CH27">
        <v>1620.03</v>
      </c>
      <c r="CI27">
        <v>179.99</v>
      </c>
      <c r="CJ27">
        <v>0</v>
      </c>
      <c r="CK27">
        <v>1689896771.8</v>
      </c>
      <c r="CL27">
        <v>0</v>
      </c>
      <c r="CM27">
        <v>1689896736</v>
      </c>
      <c r="CN27" t="s">
        <v>382</v>
      </c>
      <c r="CO27">
        <v>1689896733</v>
      </c>
      <c r="CP27">
        <v>1689896736</v>
      </c>
      <c r="CQ27">
        <v>37</v>
      </c>
      <c r="CR27">
        <v>2.5999999999999999E-2</v>
      </c>
      <c r="CS27">
        <v>2E-3</v>
      </c>
      <c r="CT27">
        <v>-4.7779999999999996</v>
      </c>
      <c r="CU27">
        <v>-0.217</v>
      </c>
      <c r="CV27">
        <v>400</v>
      </c>
      <c r="CW27">
        <v>9</v>
      </c>
      <c r="CX27">
        <v>0.18</v>
      </c>
      <c r="CY27">
        <v>0.03</v>
      </c>
      <c r="CZ27">
        <v>17.9522166490488</v>
      </c>
      <c r="DA27">
        <v>0.230327027015093</v>
      </c>
      <c r="DB27">
        <v>3.12863524095046E-2</v>
      </c>
      <c r="DC27">
        <v>1</v>
      </c>
      <c r="DD27">
        <v>399.99085000000002</v>
      </c>
      <c r="DE27">
        <v>0.26305263157924802</v>
      </c>
      <c r="DF27">
        <v>3.5844490511094798E-2</v>
      </c>
      <c r="DG27">
        <v>1</v>
      </c>
      <c r="DH27">
        <v>1800.01476190476</v>
      </c>
      <c r="DI27">
        <v>-1.3287922594328301E-2</v>
      </c>
      <c r="DJ27">
        <v>5.8708704790127299E-3</v>
      </c>
      <c r="DK27">
        <v>-1</v>
      </c>
      <c r="DL27">
        <v>2</v>
      </c>
      <c r="DM27">
        <v>2</v>
      </c>
      <c r="DN27" t="s">
        <v>355</v>
      </c>
      <c r="DO27">
        <v>3.1619100000000002</v>
      </c>
      <c r="DP27">
        <v>2.77922</v>
      </c>
      <c r="DQ27">
        <v>9.2555899999999997E-2</v>
      </c>
      <c r="DR27">
        <v>9.5434400000000003E-2</v>
      </c>
      <c r="DS27">
        <v>7.0380899999999996E-2</v>
      </c>
      <c r="DT27">
        <v>5.7238900000000002E-2</v>
      </c>
      <c r="DU27">
        <v>29105.9</v>
      </c>
      <c r="DV27">
        <v>30222.6</v>
      </c>
      <c r="DW27">
        <v>29773</v>
      </c>
      <c r="DX27">
        <v>31121.599999999999</v>
      </c>
      <c r="DY27">
        <v>36251.599999999999</v>
      </c>
      <c r="DZ27">
        <v>38412.699999999997</v>
      </c>
      <c r="EA27">
        <v>40840.400000000001</v>
      </c>
      <c r="EB27">
        <v>43107.4</v>
      </c>
      <c r="EC27">
        <v>2.3299699999999999</v>
      </c>
      <c r="ED27">
        <v>2.0358700000000001</v>
      </c>
      <c r="EE27">
        <v>0.15254300000000001</v>
      </c>
      <c r="EF27">
        <v>0</v>
      </c>
      <c r="EG27">
        <v>14.448399999999999</v>
      </c>
      <c r="EH27">
        <v>999.9</v>
      </c>
      <c r="EI27">
        <v>47.405999999999999</v>
      </c>
      <c r="EJ27">
        <v>19.082999999999998</v>
      </c>
      <c r="EK27">
        <v>10.525399999999999</v>
      </c>
      <c r="EL27">
        <v>61.396999999999998</v>
      </c>
      <c r="EM27">
        <v>22.52</v>
      </c>
      <c r="EN27">
        <v>1</v>
      </c>
      <c r="EO27">
        <v>-0.62653999999999999</v>
      </c>
      <c r="EP27">
        <v>1.5378700000000001</v>
      </c>
      <c r="EQ27">
        <v>20.279599999999999</v>
      </c>
      <c r="ER27">
        <v>5.2411000000000003</v>
      </c>
      <c r="ES27">
        <v>11.827999999999999</v>
      </c>
      <c r="ET27">
        <v>4.9816500000000001</v>
      </c>
      <c r="EU27">
        <v>3.2989999999999999</v>
      </c>
      <c r="EV27">
        <v>5204.3999999999996</v>
      </c>
      <c r="EW27">
        <v>191.9</v>
      </c>
      <c r="EX27">
        <v>9999</v>
      </c>
      <c r="EY27">
        <v>76.5</v>
      </c>
      <c r="EZ27">
        <v>1.8731599999999999</v>
      </c>
      <c r="FA27">
        <v>1.8788100000000001</v>
      </c>
      <c r="FB27">
        <v>1.8791199999999999</v>
      </c>
      <c r="FC27">
        <v>1.8797299999999999</v>
      </c>
      <c r="FD27">
        <v>1.87744</v>
      </c>
      <c r="FE27">
        <v>1.8767199999999999</v>
      </c>
      <c r="FF27">
        <v>1.87721</v>
      </c>
      <c r="FG27">
        <v>1.8748400000000001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-4.7759999999999998</v>
      </c>
      <c r="FV27">
        <v>-0.2167</v>
      </c>
      <c r="FW27">
        <v>-4.7791831074598399</v>
      </c>
      <c r="FX27">
        <v>1.4527828764109799E-4</v>
      </c>
      <c r="FY27">
        <v>-4.3579519040863002E-7</v>
      </c>
      <c r="FZ27">
        <v>2.0799061152897499E-10</v>
      </c>
      <c r="GA27">
        <v>-0.21665599999999899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0.6</v>
      </c>
      <c r="GJ27">
        <v>0.5</v>
      </c>
      <c r="GK27">
        <v>1.02783</v>
      </c>
      <c r="GL27">
        <v>2.52075</v>
      </c>
      <c r="GM27">
        <v>1.54541</v>
      </c>
      <c r="GN27">
        <v>2.3059099999999999</v>
      </c>
      <c r="GO27">
        <v>1.5979000000000001</v>
      </c>
      <c r="GP27">
        <v>2.2985799999999998</v>
      </c>
      <c r="GQ27">
        <v>22.788</v>
      </c>
      <c r="GR27">
        <v>16.084599999999998</v>
      </c>
      <c r="GS27">
        <v>18</v>
      </c>
      <c r="GT27">
        <v>623.56600000000003</v>
      </c>
      <c r="GU27">
        <v>413.505</v>
      </c>
      <c r="GV27">
        <v>14.6401</v>
      </c>
      <c r="GW27">
        <v>18.310300000000002</v>
      </c>
      <c r="GX27">
        <v>30.0002</v>
      </c>
      <c r="GY27">
        <v>18.373899999999999</v>
      </c>
      <c r="GZ27">
        <v>18.338899999999999</v>
      </c>
      <c r="HA27">
        <v>20.635899999999999</v>
      </c>
      <c r="HB27">
        <v>20</v>
      </c>
      <c r="HC27">
        <v>-30</v>
      </c>
      <c r="HD27">
        <v>14.637</v>
      </c>
      <c r="HE27">
        <v>400</v>
      </c>
      <c r="HF27">
        <v>0</v>
      </c>
      <c r="HG27">
        <v>101.333</v>
      </c>
      <c r="HH27">
        <v>99.970399999999998</v>
      </c>
    </row>
    <row r="28" spans="1:216" x14ac:dyDescent="0.2">
      <c r="A28">
        <v>10</v>
      </c>
      <c r="B28">
        <v>1689896853</v>
      </c>
      <c r="C28">
        <v>849.90000009536698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1689896853</v>
      </c>
      <c r="M28">
        <f t="shared" si="0"/>
        <v>2.5962559744740301E-3</v>
      </c>
      <c r="N28">
        <f t="shared" si="1"/>
        <v>2.5962559744740301</v>
      </c>
      <c r="O28">
        <f t="shared" si="2"/>
        <v>18.871772431790436</v>
      </c>
      <c r="P28">
        <f t="shared" si="3"/>
        <v>380.20800000000003</v>
      </c>
      <c r="Q28">
        <f t="shared" si="4"/>
        <v>279.39737500340209</v>
      </c>
      <c r="R28">
        <f t="shared" si="5"/>
        <v>27.906869025506385</v>
      </c>
      <c r="S28">
        <f t="shared" si="6"/>
        <v>37.976072102755197</v>
      </c>
      <c r="T28">
        <f t="shared" si="7"/>
        <v>0.32982822350306673</v>
      </c>
      <c r="U28">
        <f t="shared" si="8"/>
        <v>2.9264397043910422</v>
      </c>
      <c r="V28">
        <f t="shared" si="9"/>
        <v>0.31048035115403338</v>
      </c>
      <c r="W28">
        <f t="shared" si="10"/>
        <v>0.19569390260481054</v>
      </c>
      <c r="X28">
        <f t="shared" si="11"/>
        <v>297.71476799999999</v>
      </c>
      <c r="Y28">
        <f t="shared" si="12"/>
        <v>18.179216694946071</v>
      </c>
      <c r="Z28">
        <f t="shared" si="13"/>
        <v>17.008099999999999</v>
      </c>
      <c r="AA28">
        <f t="shared" si="14"/>
        <v>1.945559194256357</v>
      </c>
      <c r="AB28">
        <f t="shared" si="15"/>
        <v>57.429218782677481</v>
      </c>
      <c r="AC28">
        <f t="shared" si="16"/>
        <v>1.1231671432170598</v>
      </c>
      <c r="AD28">
        <f t="shared" si="17"/>
        <v>1.9557416364435092</v>
      </c>
      <c r="AE28">
        <f t="shared" si="18"/>
        <v>0.82239205103929724</v>
      </c>
      <c r="AF28">
        <f t="shared" si="19"/>
        <v>-114.49488847430473</v>
      </c>
      <c r="AG28">
        <f t="shared" si="20"/>
        <v>13.000265909073871</v>
      </c>
      <c r="AH28">
        <f t="shared" si="21"/>
        <v>0.86644168184457415</v>
      </c>
      <c r="AI28">
        <f t="shared" si="22"/>
        <v>197.08658711661369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54586.848109917933</v>
      </c>
      <c r="AO28">
        <f t="shared" si="26"/>
        <v>1800.08</v>
      </c>
      <c r="AP28">
        <f t="shared" si="27"/>
        <v>1517.4671999999998</v>
      </c>
      <c r="AQ28">
        <f t="shared" si="28"/>
        <v>0.8429998666725923</v>
      </c>
      <c r="AR28">
        <f t="shared" si="29"/>
        <v>0.16538974267810319</v>
      </c>
      <c r="AS28">
        <v>1689896853</v>
      </c>
      <c r="AT28">
        <v>380.20800000000003</v>
      </c>
      <c r="AU28">
        <v>400.06099999999998</v>
      </c>
      <c r="AV28">
        <v>11.244899999999999</v>
      </c>
      <c r="AW28">
        <v>8.6785999999999994</v>
      </c>
      <c r="AX28">
        <v>385.04700000000003</v>
      </c>
      <c r="AY28">
        <v>11.462400000000001</v>
      </c>
      <c r="AZ28">
        <v>600.178</v>
      </c>
      <c r="BA28">
        <v>99.835300000000004</v>
      </c>
      <c r="BB28">
        <v>4.7059400000000001E-2</v>
      </c>
      <c r="BC28">
        <v>17.090499999999999</v>
      </c>
      <c r="BD28">
        <v>17.008099999999999</v>
      </c>
      <c r="BE28">
        <v>999.9</v>
      </c>
      <c r="BF28">
        <v>0</v>
      </c>
      <c r="BG28">
        <v>0</v>
      </c>
      <c r="BH28">
        <v>9998.75</v>
      </c>
      <c r="BI28">
        <v>0</v>
      </c>
      <c r="BJ28">
        <v>54.484200000000001</v>
      </c>
      <c r="BK28">
        <v>-19.853200000000001</v>
      </c>
      <c r="BL28">
        <v>384.53199999999998</v>
      </c>
      <c r="BM28">
        <v>403.56299999999999</v>
      </c>
      <c r="BN28">
        <v>2.5662799999999999</v>
      </c>
      <c r="BO28">
        <v>400.06099999999998</v>
      </c>
      <c r="BP28">
        <v>8.6785999999999994</v>
      </c>
      <c r="BQ28">
        <v>1.12263</v>
      </c>
      <c r="BR28">
        <v>0.86643000000000003</v>
      </c>
      <c r="BS28">
        <v>8.6133299999999995</v>
      </c>
      <c r="BT28">
        <v>4.8449</v>
      </c>
      <c r="BU28">
        <v>1800.08</v>
      </c>
      <c r="BV28">
        <v>0.90000599999999997</v>
      </c>
      <c r="BW28">
        <v>9.9994299999999994E-2</v>
      </c>
      <c r="BX28">
        <v>0</v>
      </c>
      <c r="BY28">
        <v>2.6701999999999999</v>
      </c>
      <c r="BZ28">
        <v>0</v>
      </c>
      <c r="CA28">
        <v>12090.6</v>
      </c>
      <c r="CB28">
        <v>17200.400000000001</v>
      </c>
      <c r="CC28">
        <v>40.186999999999998</v>
      </c>
      <c r="CD28">
        <v>41.561999999999998</v>
      </c>
      <c r="CE28">
        <v>41.5</v>
      </c>
      <c r="CF28">
        <v>39.811999999999998</v>
      </c>
      <c r="CG28">
        <v>38.811999999999998</v>
      </c>
      <c r="CH28">
        <v>1620.08</v>
      </c>
      <c r="CI28">
        <v>180</v>
      </c>
      <c r="CJ28">
        <v>0</v>
      </c>
      <c r="CK28">
        <v>1689896858.8</v>
      </c>
      <c r="CL28">
        <v>0</v>
      </c>
      <c r="CM28">
        <v>1689896824</v>
      </c>
      <c r="CN28" t="s">
        <v>385</v>
      </c>
      <c r="CO28">
        <v>1689896824</v>
      </c>
      <c r="CP28">
        <v>1689896823</v>
      </c>
      <c r="CQ28">
        <v>38</v>
      </c>
      <c r="CR28">
        <v>-6.4000000000000001E-2</v>
      </c>
      <c r="CS28">
        <v>-1E-3</v>
      </c>
      <c r="CT28">
        <v>-4.8419999999999996</v>
      </c>
      <c r="CU28">
        <v>-0.217</v>
      </c>
      <c r="CV28">
        <v>400</v>
      </c>
      <c r="CW28">
        <v>9</v>
      </c>
      <c r="CX28">
        <v>0.09</v>
      </c>
      <c r="CY28">
        <v>0.02</v>
      </c>
      <c r="CZ28">
        <v>18.665941041560099</v>
      </c>
      <c r="DA28">
        <v>0.72031522358911204</v>
      </c>
      <c r="DB28">
        <v>7.3969607825248501E-2</v>
      </c>
      <c r="DC28">
        <v>1</v>
      </c>
      <c r="DD28">
        <v>399.99980952380997</v>
      </c>
      <c r="DE28">
        <v>-3.0155844154935101E-2</v>
      </c>
      <c r="DF28">
        <v>1.3647323294568E-2</v>
      </c>
      <c r="DG28">
        <v>1</v>
      </c>
      <c r="DH28">
        <v>1799.99238095238</v>
      </c>
      <c r="DI28">
        <v>0.12049310863479699</v>
      </c>
      <c r="DJ28">
        <v>0.13762975736871899</v>
      </c>
      <c r="DK28">
        <v>-1</v>
      </c>
      <c r="DL28">
        <v>2</v>
      </c>
      <c r="DM28">
        <v>2</v>
      </c>
      <c r="DN28" t="s">
        <v>355</v>
      </c>
      <c r="DO28">
        <v>3.1619700000000002</v>
      </c>
      <c r="DP28">
        <v>2.77887</v>
      </c>
      <c r="DQ28">
        <v>9.2400999999999997E-2</v>
      </c>
      <c r="DR28">
        <v>9.5446799999999998E-2</v>
      </c>
      <c r="DS28">
        <v>7.0386799999999999E-2</v>
      </c>
      <c r="DT28">
        <v>5.7221599999999997E-2</v>
      </c>
      <c r="DU28">
        <v>29110.1</v>
      </c>
      <c r="DV28">
        <v>30222.2</v>
      </c>
      <c r="DW28">
        <v>29772.400000000001</v>
      </c>
      <c r="DX28">
        <v>31121.599999999999</v>
      </c>
      <c r="DY28">
        <v>36250.6</v>
      </c>
      <c r="DZ28">
        <v>38413.5</v>
      </c>
      <c r="EA28">
        <v>40839.599999999999</v>
      </c>
      <c r="EB28">
        <v>43107.4</v>
      </c>
      <c r="EC28">
        <v>2.3301500000000002</v>
      </c>
      <c r="ED28">
        <v>2.0352700000000001</v>
      </c>
      <c r="EE28">
        <v>0.15784100000000001</v>
      </c>
      <c r="EF28">
        <v>0</v>
      </c>
      <c r="EG28">
        <v>14.378</v>
      </c>
      <c r="EH28">
        <v>999.9</v>
      </c>
      <c r="EI28">
        <v>47.43</v>
      </c>
      <c r="EJ28">
        <v>19.093</v>
      </c>
      <c r="EK28">
        <v>10.5389</v>
      </c>
      <c r="EL28">
        <v>61.216900000000003</v>
      </c>
      <c r="EM28">
        <v>22.399799999999999</v>
      </c>
      <c r="EN28">
        <v>1</v>
      </c>
      <c r="EO28">
        <v>-0.62542200000000003</v>
      </c>
      <c r="EP28">
        <v>1.57321</v>
      </c>
      <c r="EQ28">
        <v>20.279299999999999</v>
      </c>
      <c r="ER28">
        <v>5.24125</v>
      </c>
      <c r="ES28">
        <v>11.8264</v>
      </c>
      <c r="ET28">
        <v>4.9827000000000004</v>
      </c>
      <c r="EU28">
        <v>3.2989999999999999</v>
      </c>
      <c r="EV28">
        <v>5206.2</v>
      </c>
      <c r="EW28">
        <v>191.9</v>
      </c>
      <c r="EX28">
        <v>9999</v>
      </c>
      <c r="EY28">
        <v>76.5</v>
      </c>
      <c r="EZ28">
        <v>1.8731500000000001</v>
      </c>
      <c r="FA28">
        <v>1.8788100000000001</v>
      </c>
      <c r="FB28">
        <v>1.8791199999999999</v>
      </c>
      <c r="FC28">
        <v>1.8797200000000001</v>
      </c>
      <c r="FD28">
        <v>1.8774299999999999</v>
      </c>
      <c r="FE28">
        <v>1.87673</v>
      </c>
      <c r="FF28">
        <v>1.87717</v>
      </c>
      <c r="FG28">
        <v>1.8748499999999999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-4.8390000000000004</v>
      </c>
      <c r="FV28">
        <v>-0.2175</v>
      </c>
      <c r="FW28">
        <v>-4.8429052087772302</v>
      </c>
      <c r="FX28">
        <v>1.4527828764109799E-4</v>
      </c>
      <c r="FY28">
        <v>-4.3579519040863002E-7</v>
      </c>
      <c r="FZ28">
        <v>2.0799061152897499E-10</v>
      </c>
      <c r="GA28">
        <v>-0.217499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0.5</v>
      </c>
      <c r="GK28">
        <v>1.02783</v>
      </c>
      <c r="GL28">
        <v>2.5280800000000001</v>
      </c>
      <c r="GM28">
        <v>1.54541</v>
      </c>
      <c r="GN28">
        <v>2.3059099999999999</v>
      </c>
      <c r="GO28">
        <v>1.5979000000000001</v>
      </c>
      <c r="GP28">
        <v>2.2692899999999998</v>
      </c>
      <c r="GQ28">
        <v>22.808199999999999</v>
      </c>
      <c r="GR28">
        <v>16.075800000000001</v>
      </c>
      <c r="GS28">
        <v>18</v>
      </c>
      <c r="GT28">
        <v>624.00599999999997</v>
      </c>
      <c r="GU28">
        <v>413.38</v>
      </c>
      <c r="GV28">
        <v>14.690200000000001</v>
      </c>
      <c r="GW28">
        <v>18.3262</v>
      </c>
      <c r="GX28">
        <v>30.0001</v>
      </c>
      <c r="GY28">
        <v>18.398099999999999</v>
      </c>
      <c r="GZ28">
        <v>18.3626</v>
      </c>
      <c r="HA28">
        <v>20.630700000000001</v>
      </c>
      <c r="HB28">
        <v>20</v>
      </c>
      <c r="HC28">
        <v>-30</v>
      </c>
      <c r="HD28">
        <v>14.6327</v>
      </c>
      <c r="HE28">
        <v>400</v>
      </c>
      <c r="HF28">
        <v>0</v>
      </c>
      <c r="HG28">
        <v>101.331</v>
      </c>
      <c r="HH28">
        <v>99.970399999999998</v>
      </c>
    </row>
    <row r="29" spans="1:216" x14ac:dyDescent="0.2">
      <c r="A29">
        <v>11</v>
      </c>
      <c r="B29">
        <v>1689896947</v>
      </c>
      <c r="C29">
        <v>943.90000009536698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1689896947</v>
      </c>
      <c r="M29">
        <f t="shared" si="0"/>
        <v>2.599959472823416E-3</v>
      </c>
      <c r="N29">
        <f t="shared" si="1"/>
        <v>2.5999594728234161</v>
      </c>
      <c r="O29">
        <f t="shared" si="2"/>
        <v>21.981527082250285</v>
      </c>
      <c r="P29">
        <f t="shared" si="3"/>
        <v>451.81</v>
      </c>
      <c r="Q29">
        <f t="shared" si="4"/>
        <v>334.30758764845189</v>
      </c>
      <c r="R29">
        <f t="shared" si="5"/>
        <v>33.391890259151928</v>
      </c>
      <c r="S29">
        <f t="shared" si="6"/>
        <v>45.128469994083005</v>
      </c>
      <c r="T29">
        <f t="shared" si="7"/>
        <v>0.32997059550919916</v>
      </c>
      <c r="U29">
        <f t="shared" si="8"/>
        <v>2.9252664027160624</v>
      </c>
      <c r="V29">
        <f t="shared" si="9"/>
        <v>0.31059926515731057</v>
      </c>
      <c r="W29">
        <f t="shared" si="10"/>
        <v>0.19577014255509501</v>
      </c>
      <c r="X29">
        <f t="shared" si="11"/>
        <v>297.72434400000003</v>
      </c>
      <c r="Y29">
        <f t="shared" si="12"/>
        <v>18.197698756947197</v>
      </c>
      <c r="Z29">
        <f t="shared" si="13"/>
        <v>17.025200000000002</v>
      </c>
      <c r="AA29">
        <f t="shared" si="14"/>
        <v>1.9476684637113142</v>
      </c>
      <c r="AB29">
        <f t="shared" si="15"/>
        <v>57.424205632770231</v>
      </c>
      <c r="AC29">
        <f t="shared" si="16"/>
        <v>1.1244211621353899</v>
      </c>
      <c r="AD29">
        <f t="shared" si="17"/>
        <v>1.9580961543048621</v>
      </c>
      <c r="AE29">
        <f t="shared" si="18"/>
        <v>0.8232473015759243</v>
      </c>
      <c r="AF29">
        <f t="shared" si="19"/>
        <v>-114.65821275151265</v>
      </c>
      <c r="AG29">
        <f t="shared" si="20"/>
        <v>13.294696922161984</v>
      </c>
      <c r="AH29">
        <f t="shared" si="21"/>
        <v>0.8865858119247354</v>
      </c>
      <c r="AI29">
        <f t="shared" si="22"/>
        <v>197.24741398257413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54548.281284264369</v>
      </c>
      <c r="AO29">
        <f t="shared" si="26"/>
        <v>1800.14</v>
      </c>
      <c r="AP29">
        <f t="shared" si="27"/>
        <v>1517.5175999999999</v>
      </c>
      <c r="AQ29">
        <f t="shared" si="28"/>
        <v>0.84299976668481336</v>
      </c>
      <c r="AR29">
        <f t="shared" si="29"/>
        <v>0.16538954970168987</v>
      </c>
      <c r="AS29">
        <v>1689896947</v>
      </c>
      <c r="AT29">
        <v>451.81</v>
      </c>
      <c r="AU29">
        <v>474.959</v>
      </c>
      <c r="AV29">
        <v>11.257300000000001</v>
      </c>
      <c r="AW29">
        <v>8.6874099999999999</v>
      </c>
      <c r="AX29">
        <v>456.92500000000001</v>
      </c>
      <c r="AY29">
        <v>11.474299999999999</v>
      </c>
      <c r="AZ29">
        <v>600.18700000000001</v>
      </c>
      <c r="BA29">
        <v>99.837100000000007</v>
      </c>
      <c r="BB29">
        <v>4.6634299999999997E-2</v>
      </c>
      <c r="BC29">
        <v>17.109500000000001</v>
      </c>
      <c r="BD29">
        <v>17.025200000000002</v>
      </c>
      <c r="BE29">
        <v>999.9</v>
      </c>
      <c r="BF29">
        <v>0</v>
      </c>
      <c r="BG29">
        <v>0</v>
      </c>
      <c r="BH29">
        <v>9991.8799999999992</v>
      </c>
      <c r="BI29">
        <v>0</v>
      </c>
      <c r="BJ29">
        <v>58.091500000000003</v>
      </c>
      <c r="BK29">
        <v>-23.148900000000001</v>
      </c>
      <c r="BL29">
        <v>456.95400000000001</v>
      </c>
      <c r="BM29">
        <v>479.12099999999998</v>
      </c>
      <c r="BN29">
        <v>2.5698699999999999</v>
      </c>
      <c r="BO29">
        <v>474.959</v>
      </c>
      <c r="BP29">
        <v>8.6874099999999999</v>
      </c>
      <c r="BQ29">
        <v>1.1238900000000001</v>
      </c>
      <c r="BR29">
        <v>0.86732600000000004</v>
      </c>
      <c r="BS29">
        <v>8.6298999999999992</v>
      </c>
      <c r="BT29">
        <v>4.8597099999999998</v>
      </c>
      <c r="BU29">
        <v>1800.14</v>
      </c>
      <c r="BV29">
        <v>0.90000599999999997</v>
      </c>
      <c r="BW29">
        <v>9.9994299999999994E-2</v>
      </c>
      <c r="BX29">
        <v>0</v>
      </c>
      <c r="BY29">
        <v>2.1880000000000002</v>
      </c>
      <c r="BZ29">
        <v>0</v>
      </c>
      <c r="CA29">
        <v>12267.2</v>
      </c>
      <c r="CB29">
        <v>17200.900000000001</v>
      </c>
      <c r="CC29">
        <v>40</v>
      </c>
      <c r="CD29">
        <v>41.5</v>
      </c>
      <c r="CE29">
        <v>41.436999999999998</v>
      </c>
      <c r="CF29">
        <v>39.75</v>
      </c>
      <c r="CG29">
        <v>38.75</v>
      </c>
      <c r="CH29">
        <v>1620.14</v>
      </c>
      <c r="CI29">
        <v>180</v>
      </c>
      <c r="CJ29">
        <v>0</v>
      </c>
      <c r="CK29">
        <v>1689896952.4000001</v>
      </c>
      <c r="CL29">
        <v>0</v>
      </c>
      <c r="CM29">
        <v>1689896919</v>
      </c>
      <c r="CN29" t="s">
        <v>388</v>
      </c>
      <c r="CO29">
        <v>1689896919</v>
      </c>
      <c r="CP29">
        <v>1689896915</v>
      </c>
      <c r="CQ29">
        <v>39</v>
      </c>
      <c r="CR29">
        <v>-0.26800000000000002</v>
      </c>
      <c r="CS29">
        <v>1E-3</v>
      </c>
      <c r="CT29">
        <v>-5.1180000000000003</v>
      </c>
      <c r="CU29">
        <v>-0.217</v>
      </c>
      <c r="CV29">
        <v>475</v>
      </c>
      <c r="CW29">
        <v>9</v>
      </c>
      <c r="CX29">
        <v>0.06</v>
      </c>
      <c r="CY29">
        <v>0.02</v>
      </c>
      <c r="CZ29">
        <v>21.982390968618201</v>
      </c>
      <c r="DA29">
        <v>0.36024588919426298</v>
      </c>
      <c r="DB29">
        <v>4.44533160800736E-2</v>
      </c>
      <c r="DC29">
        <v>1</v>
      </c>
      <c r="DD29">
        <v>474.98099999999999</v>
      </c>
      <c r="DE29">
        <v>-0.13363636363626899</v>
      </c>
      <c r="DF29">
        <v>3.4771362053386302E-2</v>
      </c>
      <c r="DG29">
        <v>1</v>
      </c>
      <c r="DH29">
        <v>1800.0305000000001</v>
      </c>
      <c r="DI29">
        <v>0.541401377318111</v>
      </c>
      <c r="DJ29">
        <v>0.144065089456206</v>
      </c>
      <c r="DK29">
        <v>-1</v>
      </c>
      <c r="DL29">
        <v>2</v>
      </c>
      <c r="DM29">
        <v>2</v>
      </c>
      <c r="DN29" t="s">
        <v>355</v>
      </c>
      <c r="DO29">
        <v>3.1619799999999998</v>
      </c>
      <c r="DP29">
        <v>2.7783799999999998</v>
      </c>
      <c r="DQ29">
        <v>0.10506500000000001</v>
      </c>
      <c r="DR29">
        <v>0.10843899999999999</v>
      </c>
      <c r="DS29">
        <v>7.0440900000000001E-2</v>
      </c>
      <c r="DT29">
        <v>5.7265099999999999E-2</v>
      </c>
      <c r="DU29">
        <v>28702.7</v>
      </c>
      <c r="DV29">
        <v>29786.799999999999</v>
      </c>
      <c r="DW29">
        <v>29771.1</v>
      </c>
      <c r="DX29">
        <v>31120.2</v>
      </c>
      <c r="DY29">
        <v>36248.5</v>
      </c>
      <c r="DZ29">
        <v>38411.199999999997</v>
      </c>
      <c r="EA29">
        <v>40838.1</v>
      </c>
      <c r="EB29">
        <v>43105.2</v>
      </c>
      <c r="EC29">
        <v>2.32925</v>
      </c>
      <c r="ED29">
        <v>2.0354800000000002</v>
      </c>
      <c r="EE29">
        <v>0.15478600000000001</v>
      </c>
      <c r="EF29">
        <v>0</v>
      </c>
      <c r="EG29">
        <v>14.446300000000001</v>
      </c>
      <c r="EH29">
        <v>999.9</v>
      </c>
      <c r="EI29">
        <v>47.454999999999998</v>
      </c>
      <c r="EJ29">
        <v>19.093</v>
      </c>
      <c r="EK29">
        <v>10.5419</v>
      </c>
      <c r="EL29">
        <v>61.506999999999998</v>
      </c>
      <c r="EM29">
        <v>22.323699999999999</v>
      </c>
      <c r="EN29">
        <v>1</v>
      </c>
      <c r="EO29">
        <v>-0.62379799999999996</v>
      </c>
      <c r="EP29">
        <v>2.0316900000000002</v>
      </c>
      <c r="EQ29">
        <v>20.274100000000001</v>
      </c>
      <c r="ER29">
        <v>5.2421499999999996</v>
      </c>
      <c r="ES29">
        <v>11.8277</v>
      </c>
      <c r="ET29">
        <v>4.9817</v>
      </c>
      <c r="EU29">
        <v>3.2989999999999999</v>
      </c>
      <c r="EV29">
        <v>5208.2</v>
      </c>
      <c r="EW29">
        <v>191.9</v>
      </c>
      <c r="EX29">
        <v>9999</v>
      </c>
      <c r="EY29">
        <v>76.599999999999994</v>
      </c>
      <c r="EZ29">
        <v>1.87317</v>
      </c>
      <c r="FA29">
        <v>1.8788100000000001</v>
      </c>
      <c r="FB29">
        <v>1.8791199999999999</v>
      </c>
      <c r="FC29">
        <v>1.8797299999999999</v>
      </c>
      <c r="FD29">
        <v>1.8774200000000001</v>
      </c>
      <c r="FE29">
        <v>1.8767499999999999</v>
      </c>
      <c r="FF29">
        <v>1.8772500000000001</v>
      </c>
      <c r="FG29">
        <v>1.8748400000000001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-5.1150000000000002</v>
      </c>
      <c r="FV29">
        <v>-0.217</v>
      </c>
      <c r="FW29">
        <v>-5.1101963966154296</v>
      </c>
      <c r="FX29">
        <v>1.4527828764109799E-4</v>
      </c>
      <c r="FY29">
        <v>-4.3579519040863002E-7</v>
      </c>
      <c r="FZ29">
        <v>2.0799061152897499E-10</v>
      </c>
      <c r="GA29">
        <v>-0.21698200000000001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0.5</v>
      </c>
      <c r="GK29">
        <v>1.17798</v>
      </c>
      <c r="GL29">
        <v>2.52441</v>
      </c>
      <c r="GM29">
        <v>1.54541</v>
      </c>
      <c r="GN29">
        <v>2.3059099999999999</v>
      </c>
      <c r="GO29">
        <v>1.5979000000000001</v>
      </c>
      <c r="GP29">
        <v>2.2692899999999998</v>
      </c>
      <c r="GQ29">
        <v>22.828399999999998</v>
      </c>
      <c r="GR29">
        <v>16.0671</v>
      </c>
      <c r="GS29">
        <v>18</v>
      </c>
      <c r="GT29">
        <v>623.63</v>
      </c>
      <c r="GU29">
        <v>413.68099999999998</v>
      </c>
      <c r="GV29">
        <v>14.330500000000001</v>
      </c>
      <c r="GW29">
        <v>18.335799999999999</v>
      </c>
      <c r="GX29">
        <v>30.0001</v>
      </c>
      <c r="GY29">
        <v>18.417300000000001</v>
      </c>
      <c r="GZ29">
        <v>18.383299999999998</v>
      </c>
      <c r="HA29">
        <v>23.6432</v>
      </c>
      <c r="HB29">
        <v>20</v>
      </c>
      <c r="HC29">
        <v>-30</v>
      </c>
      <c r="HD29">
        <v>14.305300000000001</v>
      </c>
      <c r="HE29">
        <v>475</v>
      </c>
      <c r="HF29">
        <v>0</v>
      </c>
      <c r="HG29">
        <v>101.327</v>
      </c>
      <c r="HH29">
        <v>99.965500000000006</v>
      </c>
    </row>
    <row r="30" spans="1:216" x14ac:dyDescent="0.2">
      <c r="A30">
        <v>12</v>
      </c>
      <c r="B30">
        <v>1689897036</v>
      </c>
      <c r="C30">
        <v>1032.9000000953699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1689897036</v>
      </c>
      <c r="M30">
        <f t="shared" si="0"/>
        <v>2.596458644234044E-3</v>
      </c>
      <c r="N30">
        <f t="shared" si="1"/>
        <v>2.596458644234044</v>
      </c>
      <c r="O30">
        <f t="shared" si="2"/>
        <v>23.730050351971681</v>
      </c>
      <c r="P30">
        <f t="shared" si="3"/>
        <v>549.83799999999997</v>
      </c>
      <c r="Q30">
        <f t="shared" si="4"/>
        <v>422.69697821783507</v>
      </c>
      <c r="R30">
        <f t="shared" si="5"/>
        <v>42.219667449711345</v>
      </c>
      <c r="S30">
        <f t="shared" si="6"/>
        <v>54.918721229303799</v>
      </c>
      <c r="T30">
        <f t="shared" si="7"/>
        <v>0.33138301716272295</v>
      </c>
      <c r="U30">
        <f t="shared" si="8"/>
        <v>2.9277386719893199</v>
      </c>
      <c r="V30">
        <f t="shared" si="9"/>
        <v>0.31186621473736759</v>
      </c>
      <c r="W30">
        <f t="shared" si="10"/>
        <v>0.19657403587883093</v>
      </c>
      <c r="X30">
        <f t="shared" si="11"/>
        <v>297.72434400000003</v>
      </c>
      <c r="Y30">
        <f t="shared" si="12"/>
        <v>18.130801379210457</v>
      </c>
      <c r="Z30">
        <f t="shared" si="13"/>
        <v>17.001799999999999</v>
      </c>
      <c r="AA30">
        <f t="shared" si="14"/>
        <v>1.9447826005077324</v>
      </c>
      <c r="AB30">
        <f t="shared" si="15"/>
        <v>57.749160240140021</v>
      </c>
      <c r="AC30">
        <f t="shared" si="16"/>
        <v>1.12599569333933</v>
      </c>
      <c r="AD30">
        <f t="shared" si="17"/>
        <v>1.9498044450465934</v>
      </c>
      <c r="AE30">
        <f t="shared" si="18"/>
        <v>0.81878690716840241</v>
      </c>
      <c r="AF30">
        <f t="shared" si="19"/>
        <v>-114.50382621072134</v>
      </c>
      <c r="AG30">
        <f t="shared" si="20"/>
        <v>6.4240980644706998</v>
      </c>
      <c r="AH30">
        <f t="shared" si="21"/>
        <v>0.42784313293855969</v>
      </c>
      <c r="AI30">
        <f t="shared" si="22"/>
        <v>190.07245898668796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54634.676287402574</v>
      </c>
      <c r="AO30">
        <f t="shared" si="26"/>
        <v>1800.14</v>
      </c>
      <c r="AP30">
        <f t="shared" si="27"/>
        <v>1517.5175999999999</v>
      </c>
      <c r="AQ30">
        <f t="shared" si="28"/>
        <v>0.84299976668481336</v>
      </c>
      <c r="AR30">
        <f t="shared" si="29"/>
        <v>0.16538954970168987</v>
      </c>
      <c r="AS30">
        <v>1689897036</v>
      </c>
      <c r="AT30">
        <v>549.83799999999997</v>
      </c>
      <c r="AU30">
        <v>574.98599999999999</v>
      </c>
      <c r="AV30">
        <v>11.273300000000001</v>
      </c>
      <c r="AW30">
        <v>8.7071000000000005</v>
      </c>
      <c r="AX30">
        <v>555.34199999999998</v>
      </c>
      <c r="AY30">
        <v>11.4909</v>
      </c>
      <c r="AZ30">
        <v>600.23099999999999</v>
      </c>
      <c r="BA30">
        <v>99.834900000000005</v>
      </c>
      <c r="BB30">
        <v>4.67401E-2</v>
      </c>
      <c r="BC30">
        <v>17.0425</v>
      </c>
      <c r="BD30">
        <v>17.001799999999999</v>
      </c>
      <c r="BE30">
        <v>999.9</v>
      </c>
      <c r="BF30">
        <v>0</v>
      </c>
      <c r="BG30">
        <v>0</v>
      </c>
      <c r="BH30">
        <v>10006.200000000001</v>
      </c>
      <c r="BI30">
        <v>0</v>
      </c>
      <c r="BJ30">
        <v>57.4129</v>
      </c>
      <c r="BK30">
        <v>-25.148499999999999</v>
      </c>
      <c r="BL30">
        <v>556.10699999999997</v>
      </c>
      <c r="BM30">
        <v>580.03700000000003</v>
      </c>
      <c r="BN30">
        <v>2.56616</v>
      </c>
      <c r="BO30">
        <v>574.98599999999999</v>
      </c>
      <c r="BP30">
        <v>8.7071000000000005</v>
      </c>
      <c r="BQ30">
        <v>1.1254599999999999</v>
      </c>
      <c r="BR30">
        <v>0.86927200000000004</v>
      </c>
      <c r="BS30">
        <v>8.6505100000000006</v>
      </c>
      <c r="BT30">
        <v>4.8918299999999997</v>
      </c>
      <c r="BU30">
        <v>1800.14</v>
      </c>
      <c r="BV30">
        <v>0.90000599999999997</v>
      </c>
      <c r="BW30">
        <v>9.9994299999999994E-2</v>
      </c>
      <c r="BX30">
        <v>0</v>
      </c>
      <c r="BY30">
        <v>2.3319000000000001</v>
      </c>
      <c r="BZ30">
        <v>0</v>
      </c>
      <c r="CA30">
        <v>12406.6</v>
      </c>
      <c r="CB30">
        <v>17201</v>
      </c>
      <c r="CC30">
        <v>40</v>
      </c>
      <c r="CD30">
        <v>41.561999999999998</v>
      </c>
      <c r="CE30">
        <v>41.436999999999998</v>
      </c>
      <c r="CF30">
        <v>39.75</v>
      </c>
      <c r="CG30">
        <v>38.75</v>
      </c>
      <c r="CH30">
        <v>1620.14</v>
      </c>
      <c r="CI30">
        <v>180</v>
      </c>
      <c r="CJ30">
        <v>0</v>
      </c>
      <c r="CK30">
        <v>1689897041.8</v>
      </c>
      <c r="CL30">
        <v>0</v>
      </c>
      <c r="CM30">
        <v>1689897005</v>
      </c>
      <c r="CN30" t="s">
        <v>391</v>
      </c>
      <c r="CO30">
        <v>1689897002</v>
      </c>
      <c r="CP30">
        <v>1689897005</v>
      </c>
      <c r="CQ30">
        <v>40</v>
      </c>
      <c r="CR30">
        <v>-0.376</v>
      </c>
      <c r="CS30">
        <v>-1E-3</v>
      </c>
      <c r="CT30">
        <v>-5.508</v>
      </c>
      <c r="CU30">
        <v>-0.218</v>
      </c>
      <c r="CV30">
        <v>575</v>
      </c>
      <c r="CW30">
        <v>9</v>
      </c>
      <c r="CX30">
        <v>7.0000000000000007E-2</v>
      </c>
      <c r="CY30">
        <v>0.01</v>
      </c>
      <c r="CZ30">
        <v>23.854804122355301</v>
      </c>
      <c r="DA30">
        <v>-0.69192155264493604</v>
      </c>
      <c r="DB30">
        <v>7.3064813920586794E-2</v>
      </c>
      <c r="DC30">
        <v>1</v>
      </c>
      <c r="DD30">
        <v>575.00080000000003</v>
      </c>
      <c r="DE30">
        <v>0.108270676690905</v>
      </c>
      <c r="DF30">
        <v>2.49731856197806E-2</v>
      </c>
      <c r="DG30">
        <v>1</v>
      </c>
      <c r="DH30">
        <v>1800.01523809524</v>
      </c>
      <c r="DI30">
        <v>0.61213070278660497</v>
      </c>
      <c r="DJ30">
        <v>0.149335641381658</v>
      </c>
      <c r="DK30">
        <v>-1</v>
      </c>
      <c r="DL30">
        <v>2</v>
      </c>
      <c r="DM30">
        <v>2</v>
      </c>
      <c r="DN30" t="s">
        <v>355</v>
      </c>
      <c r="DO30">
        <v>3.1620599999999999</v>
      </c>
      <c r="DP30">
        <v>2.77861</v>
      </c>
      <c r="DQ30">
        <v>0.120947</v>
      </c>
      <c r="DR30">
        <v>0.124332</v>
      </c>
      <c r="DS30">
        <v>7.0513300000000001E-2</v>
      </c>
      <c r="DT30">
        <v>5.7361599999999999E-2</v>
      </c>
      <c r="DU30">
        <v>28193.4</v>
      </c>
      <c r="DV30">
        <v>29255.3</v>
      </c>
      <c r="DW30">
        <v>29771</v>
      </c>
      <c r="DX30">
        <v>31119.5</v>
      </c>
      <c r="DY30">
        <v>36247.699999999997</v>
      </c>
      <c r="DZ30">
        <v>38408</v>
      </c>
      <c r="EA30">
        <v>40838.6</v>
      </c>
      <c r="EB30">
        <v>43104.1</v>
      </c>
      <c r="EC30">
        <v>2.3297500000000002</v>
      </c>
      <c r="ED30">
        <v>2.0350700000000002</v>
      </c>
      <c r="EE30">
        <v>0.148036</v>
      </c>
      <c r="EF30">
        <v>0</v>
      </c>
      <c r="EG30">
        <v>14.535399999999999</v>
      </c>
      <c r="EH30">
        <v>999.9</v>
      </c>
      <c r="EI30">
        <v>47.466999999999999</v>
      </c>
      <c r="EJ30">
        <v>19.103000000000002</v>
      </c>
      <c r="EK30">
        <v>10.5518</v>
      </c>
      <c r="EL30">
        <v>61.156999999999996</v>
      </c>
      <c r="EM30">
        <v>22.515999999999998</v>
      </c>
      <c r="EN30">
        <v>1</v>
      </c>
      <c r="EO30">
        <v>-0.62238300000000002</v>
      </c>
      <c r="EP30">
        <v>1.7853399999999999</v>
      </c>
      <c r="EQ30">
        <v>20.277200000000001</v>
      </c>
      <c r="ER30">
        <v>5.24125</v>
      </c>
      <c r="ES30">
        <v>11.827400000000001</v>
      </c>
      <c r="ET30">
        <v>4.9823000000000004</v>
      </c>
      <c r="EU30">
        <v>3.2989999999999999</v>
      </c>
      <c r="EV30">
        <v>5210.1000000000004</v>
      </c>
      <c r="EW30">
        <v>191.9</v>
      </c>
      <c r="EX30">
        <v>9999</v>
      </c>
      <c r="EY30">
        <v>76.599999999999994</v>
      </c>
      <c r="EZ30">
        <v>1.8731500000000001</v>
      </c>
      <c r="FA30">
        <v>1.8788100000000001</v>
      </c>
      <c r="FB30">
        <v>1.8791100000000001</v>
      </c>
      <c r="FC30">
        <v>1.8796999999999999</v>
      </c>
      <c r="FD30">
        <v>1.8774200000000001</v>
      </c>
      <c r="FE30">
        <v>1.8767100000000001</v>
      </c>
      <c r="FF30">
        <v>1.8772</v>
      </c>
      <c r="FG30">
        <v>1.87483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-5.5039999999999996</v>
      </c>
      <c r="FV30">
        <v>-0.21759999999999999</v>
      </c>
      <c r="FW30">
        <v>-5.48642303149032</v>
      </c>
      <c r="FX30">
        <v>1.4527828764109799E-4</v>
      </c>
      <c r="FY30">
        <v>-4.3579519040863002E-7</v>
      </c>
      <c r="FZ30">
        <v>2.0799061152897499E-10</v>
      </c>
      <c r="GA30">
        <v>-0.21762600000000101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0.6</v>
      </c>
      <c r="GJ30">
        <v>0.5</v>
      </c>
      <c r="GK30">
        <v>1.3732899999999999</v>
      </c>
      <c r="GL30">
        <v>2.51953</v>
      </c>
      <c r="GM30">
        <v>1.54541</v>
      </c>
      <c r="GN30">
        <v>2.3046899999999999</v>
      </c>
      <c r="GO30">
        <v>1.5979000000000001</v>
      </c>
      <c r="GP30">
        <v>2.36206</v>
      </c>
      <c r="GQ30">
        <v>22.8687</v>
      </c>
      <c r="GR30">
        <v>16.075800000000001</v>
      </c>
      <c r="GS30">
        <v>18</v>
      </c>
      <c r="GT30">
        <v>624.32799999999997</v>
      </c>
      <c r="GU30">
        <v>413.70400000000001</v>
      </c>
      <c r="GV30">
        <v>14.4091</v>
      </c>
      <c r="GW30">
        <v>18.367599999999999</v>
      </c>
      <c r="GX30">
        <v>30.0001</v>
      </c>
      <c r="GY30">
        <v>18.4438</v>
      </c>
      <c r="GZ30">
        <v>18.411000000000001</v>
      </c>
      <c r="HA30">
        <v>27.5442</v>
      </c>
      <c r="HB30">
        <v>20</v>
      </c>
      <c r="HC30">
        <v>-30</v>
      </c>
      <c r="HD30">
        <v>14.4122</v>
      </c>
      <c r="HE30">
        <v>575</v>
      </c>
      <c r="HF30">
        <v>0</v>
      </c>
      <c r="HG30">
        <v>101.328</v>
      </c>
      <c r="HH30">
        <v>99.963099999999997</v>
      </c>
    </row>
    <row r="31" spans="1:216" x14ac:dyDescent="0.2">
      <c r="A31">
        <v>13</v>
      </c>
      <c r="B31">
        <v>1689897128</v>
      </c>
      <c r="C31">
        <v>1124.9000000953699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1689897128</v>
      </c>
      <c r="M31">
        <f t="shared" si="0"/>
        <v>2.5929612429381951E-3</v>
      </c>
      <c r="N31">
        <f t="shared" si="1"/>
        <v>2.5929612429381952</v>
      </c>
      <c r="O31">
        <f t="shared" si="2"/>
        <v>24.853452135629155</v>
      </c>
      <c r="P31">
        <f t="shared" si="3"/>
        <v>648.39700000000005</v>
      </c>
      <c r="Q31">
        <f t="shared" si="4"/>
        <v>514.62383911896097</v>
      </c>
      <c r="R31">
        <f t="shared" si="5"/>
        <v>51.400005584420732</v>
      </c>
      <c r="S31">
        <f t="shared" si="6"/>
        <v>64.76110682703451</v>
      </c>
      <c r="T31">
        <f t="shared" si="7"/>
        <v>0.33224291542878465</v>
      </c>
      <c r="U31">
        <f t="shared" si="8"/>
        <v>2.9281486243387382</v>
      </c>
      <c r="V31">
        <f t="shared" si="9"/>
        <v>0.31263048351039879</v>
      </c>
      <c r="W31">
        <f t="shared" si="10"/>
        <v>0.19705960405132375</v>
      </c>
      <c r="X31">
        <f t="shared" si="11"/>
        <v>297.73130699999996</v>
      </c>
      <c r="Y31">
        <f t="shared" si="12"/>
        <v>18.133914277075611</v>
      </c>
      <c r="Z31">
        <f t="shared" si="13"/>
        <v>16.988900000000001</v>
      </c>
      <c r="AA31">
        <f t="shared" si="14"/>
        <v>1.9431932811996846</v>
      </c>
      <c r="AB31">
        <f t="shared" si="15"/>
        <v>57.819509240929591</v>
      </c>
      <c r="AC31">
        <f t="shared" si="16"/>
        <v>1.1275316433764999</v>
      </c>
      <c r="AD31">
        <f t="shared" si="17"/>
        <v>1.9500885742183656</v>
      </c>
      <c r="AE31">
        <f t="shared" si="18"/>
        <v>0.81566163782318468</v>
      </c>
      <c r="AF31">
        <f t="shared" si="19"/>
        <v>-114.34959081357441</v>
      </c>
      <c r="AG31">
        <f t="shared" si="20"/>
        <v>8.8245052887156916</v>
      </c>
      <c r="AH31">
        <f t="shared" si="21"/>
        <v>0.5875950879498959</v>
      </c>
      <c r="AI31">
        <f t="shared" si="22"/>
        <v>192.79381656309116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54646.433084223827</v>
      </c>
      <c r="AO31">
        <f t="shared" si="26"/>
        <v>1800.18</v>
      </c>
      <c r="AP31">
        <f t="shared" si="27"/>
        <v>1517.5515</v>
      </c>
      <c r="AQ31">
        <f t="shared" si="28"/>
        <v>0.8429998666799986</v>
      </c>
      <c r="AR31">
        <f t="shared" si="29"/>
        <v>0.1653897426923974</v>
      </c>
      <c r="AS31">
        <v>1689897128</v>
      </c>
      <c r="AT31">
        <v>648.39700000000005</v>
      </c>
      <c r="AU31">
        <v>674.92499999999995</v>
      </c>
      <c r="AV31">
        <v>11.289</v>
      </c>
      <c r="AW31">
        <v>8.7259600000000006</v>
      </c>
      <c r="AX31">
        <v>654.25300000000004</v>
      </c>
      <c r="AY31">
        <v>11.5047</v>
      </c>
      <c r="AZ31">
        <v>600.15200000000004</v>
      </c>
      <c r="BA31">
        <v>99.832300000000004</v>
      </c>
      <c r="BB31">
        <v>4.6488500000000002E-2</v>
      </c>
      <c r="BC31">
        <v>17.044799999999999</v>
      </c>
      <c r="BD31">
        <v>16.988900000000001</v>
      </c>
      <c r="BE31">
        <v>999.9</v>
      </c>
      <c r="BF31">
        <v>0</v>
      </c>
      <c r="BG31">
        <v>0</v>
      </c>
      <c r="BH31">
        <v>10008.799999999999</v>
      </c>
      <c r="BI31">
        <v>0</v>
      </c>
      <c r="BJ31">
        <v>60.018799999999999</v>
      </c>
      <c r="BK31">
        <v>-26.5275</v>
      </c>
      <c r="BL31">
        <v>655.8</v>
      </c>
      <c r="BM31">
        <v>680.86599999999999</v>
      </c>
      <c r="BN31">
        <v>2.56304</v>
      </c>
      <c r="BO31">
        <v>674.92499999999995</v>
      </c>
      <c r="BP31">
        <v>8.7259600000000006</v>
      </c>
      <c r="BQ31">
        <v>1.1270100000000001</v>
      </c>
      <c r="BR31">
        <v>0.87113200000000002</v>
      </c>
      <c r="BS31">
        <v>8.67075</v>
      </c>
      <c r="BT31">
        <v>4.9224699999999997</v>
      </c>
      <c r="BU31">
        <v>1800.18</v>
      </c>
      <c r="BV31">
        <v>0.90000500000000005</v>
      </c>
      <c r="BW31">
        <v>9.9994600000000003E-2</v>
      </c>
      <c r="BX31">
        <v>0</v>
      </c>
      <c r="BY31">
        <v>2.4983</v>
      </c>
      <c r="BZ31">
        <v>0</v>
      </c>
      <c r="CA31">
        <v>12405.7</v>
      </c>
      <c r="CB31">
        <v>17201.400000000001</v>
      </c>
      <c r="CC31">
        <v>40.061999999999998</v>
      </c>
      <c r="CD31">
        <v>41.5</v>
      </c>
      <c r="CE31">
        <v>41.436999999999998</v>
      </c>
      <c r="CF31">
        <v>39.75</v>
      </c>
      <c r="CG31">
        <v>38.75</v>
      </c>
      <c r="CH31">
        <v>1620.17</v>
      </c>
      <c r="CI31">
        <v>180.01</v>
      </c>
      <c r="CJ31">
        <v>0</v>
      </c>
      <c r="CK31">
        <v>1689897133.5999999</v>
      </c>
      <c r="CL31">
        <v>0</v>
      </c>
      <c r="CM31">
        <v>1689897099</v>
      </c>
      <c r="CN31" t="s">
        <v>394</v>
      </c>
      <c r="CO31">
        <v>1689897099</v>
      </c>
      <c r="CP31">
        <v>1689897097</v>
      </c>
      <c r="CQ31">
        <v>41</v>
      </c>
      <c r="CR31">
        <v>-0.33700000000000002</v>
      </c>
      <c r="CS31">
        <v>2E-3</v>
      </c>
      <c r="CT31">
        <v>-5.86</v>
      </c>
      <c r="CU31">
        <v>-0.216</v>
      </c>
      <c r="CV31">
        <v>675</v>
      </c>
      <c r="CW31">
        <v>9</v>
      </c>
      <c r="CX31">
        <v>0.1</v>
      </c>
      <c r="CY31">
        <v>0.03</v>
      </c>
      <c r="CZ31">
        <v>24.742307315718801</v>
      </c>
      <c r="DA31">
        <v>1.0502931236475199</v>
      </c>
      <c r="DB31">
        <v>0.11866791444832001</v>
      </c>
      <c r="DC31">
        <v>1</v>
      </c>
      <c r="DD31">
        <v>674.97924999999998</v>
      </c>
      <c r="DE31">
        <v>-6.4105263156337106E-2</v>
      </c>
      <c r="DF31">
        <v>6.2048267502004498E-2</v>
      </c>
      <c r="DG31">
        <v>1</v>
      </c>
      <c r="DH31">
        <v>1800.0074999999999</v>
      </c>
      <c r="DI31">
        <v>-0.59282450832287703</v>
      </c>
      <c r="DJ31">
        <v>0.15208139268175999</v>
      </c>
      <c r="DK31">
        <v>-1</v>
      </c>
      <c r="DL31">
        <v>2</v>
      </c>
      <c r="DM31">
        <v>2</v>
      </c>
      <c r="DN31" t="s">
        <v>355</v>
      </c>
      <c r="DO31">
        <v>3.1618599999999999</v>
      </c>
      <c r="DP31">
        <v>2.7783799999999998</v>
      </c>
      <c r="DQ31">
        <v>0.13555700000000001</v>
      </c>
      <c r="DR31">
        <v>0.13888600000000001</v>
      </c>
      <c r="DS31">
        <v>7.0572300000000004E-2</v>
      </c>
      <c r="DT31">
        <v>5.7454199999999997E-2</v>
      </c>
      <c r="DU31">
        <v>27724</v>
      </c>
      <c r="DV31">
        <v>28768.2</v>
      </c>
      <c r="DW31">
        <v>29769.8</v>
      </c>
      <c r="DX31">
        <v>31118</v>
      </c>
      <c r="DY31">
        <v>36245.599999999999</v>
      </c>
      <c r="DZ31">
        <v>38404.800000000003</v>
      </c>
      <c r="EA31">
        <v>40837.1</v>
      </c>
      <c r="EB31">
        <v>43103</v>
      </c>
      <c r="EC31">
        <v>2.3289499999999999</v>
      </c>
      <c r="ED31">
        <v>2.0352700000000001</v>
      </c>
      <c r="EE31">
        <v>0.15037500000000001</v>
      </c>
      <c r="EF31">
        <v>0</v>
      </c>
      <c r="EG31">
        <v>14.4834</v>
      </c>
      <c r="EH31">
        <v>999.9</v>
      </c>
      <c r="EI31">
        <v>47.466999999999999</v>
      </c>
      <c r="EJ31">
        <v>19.132999999999999</v>
      </c>
      <c r="EK31">
        <v>10.5718</v>
      </c>
      <c r="EL31">
        <v>61.106999999999999</v>
      </c>
      <c r="EM31">
        <v>23.209099999999999</v>
      </c>
      <c r="EN31">
        <v>1</v>
      </c>
      <c r="EO31">
        <v>-0.62124000000000001</v>
      </c>
      <c r="EP31">
        <v>1.5242899999999999</v>
      </c>
      <c r="EQ31">
        <v>20.279800000000002</v>
      </c>
      <c r="ER31">
        <v>5.24125</v>
      </c>
      <c r="ES31">
        <v>11.826499999999999</v>
      </c>
      <c r="ET31">
        <v>4.9816000000000003</v>
      </c>
      <c r="EU31">
        <v>3.2989999999999999</v>
      </c>
      <c r="EV31">
        <v>5211.8999999999996</v>
      </c>
      <c r="EW31">
        <v>191.9</v>
      </c>
      <c r="EX31">
        <v>9999</v>
      </c>
      <c r="EY31">
        <v>76.599999999999994</v>
      </c>
      <c r="EZ31">
        <v>1.8731100000000001</v>
      </c>
      <c r="FA31">
        <v>1.8788</v>
      </c>
      <c r="FB31">
        <v>1.8791100000000001</v>
      </c>
      <c r="FC31">
        <v>1.8797200000000001</v>
      </c>
      <c r="FD31">
        <v>1.87734</v>
      </c>
      <c r="FE31">
        <v>1.8766799999999999</v>
      </c>
      <c r="FF31">
        <v>1.8771800000000001</v>
      </c>
      <c r="FG31">
        <v>1.87479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-5.8559999999999999</v>
      </c>
      <c r="FV31">
        <v>-0.2157</v>
      </c>
      <c r="FW31">
        <v>-5.8228218121720001</v>
      </c>
      <c r="FX31">
        <v>1.4527828764109799E-4</v>
      </c>
      <c r="FY31">
        <v>-4.3579519040863002E-7</v>
      </c>
      <c r="FZ31">
        <v>2.0799061152897499E-10</v>
      </c>
      <c r="GA31">
        <v>-0.21569099999999999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0.5</v>
      </c>
      <c r="GK31">
        <v>1.56372</v>
      </c>
      <c r="GL31">
        <v>2.5134300000000001</v>
      </c>
      <c r="GM31">
        <v>1.54541</v>
      </c>
      <c r="GN31">
        <v>2.3046899999999999</v>
      </c>
      <c r="GO31">
        <v>1.5979000000000001</v>
      </c>
      <c r="GP31">
        <v>2.2827099999999998</v>
      </c>
      <c r="GQ31">
        <v>22.909099999999999</v>
      </c>
      <c r="GR31">
        <v>16.0671</v>
      </c>
      <c r="GS31">
        <v>18</v>
      </c>
      <c r="GT31">
        <v>624.09900000000005</v>
      </c>
      <c r="GU31">
        <v>414.036</v>
      </c>
      <c r="GV31">
        <v>14.5899</v>
      </c>
      <c r="GW31">
        <v>18.3918</v>
      </c>
      <c r="GX31">
        <v>30</v>
      </c>
      <c r="GY31">
        <v>18.469000000000001</v>
      </c>
      <c r="GZ31">
        <v>18.435099999999998</v>
      </c>
      <c r="HA31">
        <v>31.354500000000002</v>
      </c>
      <c r="HB31">
        <v>20</v>
      </c>
      <c r="HC31">
        <v>-30</v>
      </c>
      <c r="HD31">
        <v>14.601000000000001</v>
      </c>
      <c r="HE31">
        <v>675</v>
      </c>
      <c r="HF31">
        <v>0</v>
      </c>
      <c r="HG31">
        <v>101.324</v>
      </c>
      <c r="HH31">
        <v>99.959599999999995</v>
      </c>
    </row>
    <row r="32" spans="1:216" x14ac:dyDescent="0.2">
      <c r="A32">
        <v>14</v>
      </c>
      <c r="B32">
        <v>1689897215</v>
      </c>
      <c r="C32">
        <v>1211.9000000953699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1689897215</v>
      </c>
      <c r="M32">
        <f t="shared" si="0"/>
        <v>2.5943976011264924E-3</v>
      </c>
      <c r="N32">
        <f t="shared" si="1"/>
        <v>2.5943976011264924</v>
      </c>
      <c r="O32">
        <f t="shared" si="2"/>
        <v>26.105779213899488</v>
      </c>
      <c r="P32">
        <f t="shared" si="3"/>
        <v>771.87599999999998</v>
      </c>
      <c r="Q32">
        <f t="shared" si="4"/>
        <v>630.18199875058701</v>
      </c>
      <c r="R32">
        <f t="shared" si="5"/>
        <v>62.943076131060444</v>
      </c>
      <c r="S32">
        <f t="shared" si="6"/>
        <v>77.095584970790398</v>
      </c>
      <c r="T32">
        <f t="shared" si="7"/>
        <v>0.33228908630512205</v>
      </c>
      <c r="U32">
        <f t="shared" si="8"/>
        <v>2.9254277388547179</v>
      </c>
      <c r="V32">
        <f t="shared" si="9"/>
        <v>0.31265428675538542</v>
      </c>
      <c r="W32">
        <f t="shared" si="10"/>
        <v>0.19707628355448514</v>
      </c>
      <c r="X32">
        <f t="shared" si="11"/>
        <v>297.68981100000002</v>
      </c>
      <c r="Y32">
        <f t="shared" si="12"/>
        <v>18.169216088099805</v>
      </c>
      <c r="Z32">
        <f t="shared" si="13"/>
        <v>17.003299999999999</v>
      </c>
      <c r="AA32">
        <f t="shared" si="14"/>
        <v>1.9449674790999143</v>
      </c>
      <c r="AB32">
        <f t="shared" si="15"/>
        <v>57.762123296549042</v>
      </c>
      <c r="AC32">
        <f t="shared" si="16"/>
        <v>1.12891262157504</v>
      </c>
      <c r="AD32">
        <f t="shared" si="17"/>
        <v>1.9544167650819135</v>
      </c>
      <c r="AE32">
        <f t="shared" si="18"/>
        <v>0.81605485752487428</v>
      </c>
      <c r="AF32">
        <f t="shared" si="19"/>
        <v>-114.41293420967831</v>
      </c>
      <c r="AG32">
        <f t="shared" si="20"/>
        <v>12.065248009670768</v>
      </c>
      <c r="AH32">
        <f t="shared" si="21"/>
        <v>0.80433829454500372</v>
      </c>
      <c r="AI32">
        <f t="shared" si="22"/>
        <v>196.14646309453747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54558.612131535745</v>
      </c>
      <c r="AO32">
        <f t="shared" si="26"/>
        <v>1799.92</v>
      </c>
      <c r="AP32">
        <f t="shared" si="27"/>
        <v>1517.3331000000001</v>
      </c>
      <c r="AQ32">
        <f t="shared" si="28"/>
        <v>0.84300030001333393</v>
      </c>
      <c r="AR32">
        <f t="shared" si="29"/>
        <v>0.16539057902573448</v>
      </c>
      <c r="AS32">
        <v>1689897215</v>
      </c>
      <c r="AT32">
        <v>771.87599999999998</v>
      </c>
      <c r="AU32">
        <v>799.97299999999996</v>
      </c>
      <c r="AV32">
        <v>11.3026</v>
      </c>
      <c r="AW32">
        <v>8.7385599999999997</v>
      </c>
      <c r="AX32">
        <v>778.15300000000002</v>
      </c>
      <c r="AY32">
        <v>11.5198</v>
      </c>
      <c r="AZ32">
        <v>600.24199999999996</v>
      </c>
      <c r="BA32">
        <v>99.8339</v>
      </c>
      <c r="BB32">
        <v>4.6890399999999999E-2</v>
      </c>
      <c r="BC32">
        <v>17.079799999999999</v>
      </c>
      <c r="BD32">
        <v>17.003299999999999</v>
      </c>
      <c r="BE32">
        <v>999.9</v>
      </c>
      <c r="BF32">
        <v>0</v>
      </c>
      <c r="BG32">
        <v>0</v>
      </c>
      <c r="BH32">
        <v>9993.1200000000008</v>
      </c>
      <c r="BI32">
        <v>0</v>
      </c>
      <c r="BJ32">
        <v>56.301699999999997</v>
      </c>
      <c r="BK32">
        <v>-28.097000000000001</v>
      </c>
      <c r="BL32">
        <v>780.7</v>
      </c>
      <c r="BM32">
        <v>807.02499999999998</v>
      </c>
      <c r="BN32">
        <v>2.5640499999999999</v>
      </c>
      <c r="BO32">
        <v>799.97299999999996</v>
      </c>
      <c r="BP32">
        <v>8.7385599999999997</v>
      </c>
      <c r="BQ32">
        <v>1.1283799999999999</v>
      </c>
      <c r="BR32">
        <v>0.87240499999999999</v>
      </c>
      <c r="BS32">
        <v>8.6888100000000001</v>
      </c>
      <c r="BT32">
        <v>4.9433999999999996</v>
      </c>
      <c r="BU32">
        <v>1799.92</v>
      </c>
      <c r="BV32">
        <v>0.89998900000000004</v>
      </c>
      <c r="BW32">
        <v>0.100011</v>
      </c>
      <c r="BX32">
        <v>0</v>
      </c>
      <c r="BY32">
        <v>1.9791000000000001</v>
      </c>
      <c r="BZ32">
        <v>0</v>
      </c>
      <c r="CA32">
        <v>12395.4</v>
      </c>
      <c r="CB32">
        <v>17198.8</v>
      </c>
      <c r="CC32">
        <v>40</v>
      </c>
      <c r="CD32">
        <v>41.5</v>
      </c>
      <c r="CE32">
        <v>41.436999999999998</v>
      </c>
      <c r="CF32">
        <v>39.75</v>
      </c>
      <c r="CG32">
        <v>38.75</v>
      </c>
      <c r="CH32">
        <v>1619.91</v>
      </c>
      <c r="CI32">
        <v>180.01</v>
      </c>
      <c r="CJ32">
        <v>0</v>
      </c>
      <c r="CK32">
        <v>1689897220.5999999</v>
      </c>
      <c r="CL32">
        <v>0</v>
      </c>
      <c r="CM32">
        <v>1689897186</v>
      </c>
      <c r="CN32" t="s">
        <v>397</v>
      </c>
      <c r="CO32">
        <v>1689897184</v>
      </c>
      <c r="CP32">
        <v>1689897186</v>
      </c>
      <c r="CQ32">
        <v>42</v>
      </c>
      <c r="CR32">
        <v>-0.40100000000000002</v>
      </c>
      <c r="CS32">
        <v>-1E-3</v>
      </c>
      <c r="CT32">
        <v>-6.2809999999999997</v>
      </c>
      <c r="CU32">
        <v>-0.217</v>
      </c>
      <c r="CV32">
        <v>800</v>
      </c>
      <c r="CW32">
        <v>9</v>
      </c>
      <c r="CX32">
        <v>0.12</v>
      </c>
      <c r="CY32">
        <v>0.02</v>
      </c>
      <c r="CZ32">
        <v>25.9569998771969</v>
      </c>
      <c r="DA32">
        <v>0.95130700602998997</v>
      </c>
      <c r="DB32">
        <v>0.101192724439627</v>
      </c>
      <c r="DC32">
        <v>1</v>
      </c>
      <c r="DD32">
        <v>799.97414285714297</v>
      </c>
      <c r="DE32">
        <v>3.8415584415624898E-2</v>
      </c>
      <c r="DF32">
        <v>3.5149050944685803E-2</v>
      </c>
      <c r="DG32">
        <v>1</v>
      </c>
      <c r="DH32">
        <v>1800.0245</v>
      </c>
      <c r="DI32">
        <v>-0.38513061120231001</v>
      </c>
      <c r="DJ32">
        <v>0.14766431525589799</v>
      </c>
      <c r="DK32">
        <v>-1</v>
      </c>
      <c r="DL32">
        <v>2</v>
      </c>
      <c r="DM32">
        <v>2</v>
      </c>
      <c r="DN32" t="s">
        <v>355</v>
      </c>
      <c r="DO32">
        <v>3.1620499999999998</v>
      </c>
      <c r="DP32">
        <v>2.7786499999999998</v>
      </c>
      <c r="DQ32">
        <v>0.152368</v>
      </c>
      <c r="DR32">
        <v>0.155636</v>
      </c>
      <c r="DS32">
        <v>7.0642899999999995E-2</v>
      </c>
      <c r="DT32">
        <v>5.7518399999999997E-2</v>
      </c>
      <c r="DU32">
        <v>27185.1</v>
      </c>
      <c r="DV32">
        <v>28208.6</v>
      </c>
      <c r="DW32">
        <v>29769.1</v>
      </c>
      <c r="DX32">
        <v>31117</v>
      </c>
      <c r="DY32">
        <v>36243.699999999997</v>
      </c>
      <c r="DZ32">
        <v>38402.9</v>
      </c>
      <c r="EA32">
        <v>40836.199999999997</v>
      </c>
      <c r="EB32">
        <v>43101.9</v>
      </c>
      <c r="EC32">
        <v>2.32945</v>
      </c>
      <c r="ED32">
        <v>2.03538</v>
      </c>
      <c r="EE32">
        <v>0.15240200000000001</v>
      </c>
      <c r="EF32">
        <v>0</v>
      </c>
      <c r="EG32">
        <v>14.464</v>
      </c>
      <c r="EH32">
        <v>999.9</v>
      </c>
      <c r="EI32">
        <v>47.466999999999999</v>
      </c>
      <c r="EJ32">
        <v>19.152999999999999</v>
      </c>
      <c r="EK32">
        <v>10.5853</v>
      </c>
      <c r="EL32">
        <v>61.616999999999997</v>
      </c>
      <c r="EM32">
        <v>22.600200000000001</v>
      </c>
      <c r="EN32">
        <v>1</v>
      </c>
      <c r="EO32">
        <v>-0.62088699999999997</v>
      </c>
      <c r="EP32">
        <v>1.66751</v>
      </c>
      <c r="EQ32">
        <v>20.278500000000001</v>
      </c>
      <c r="ER32">
        <v>5.24125</v>
      </c>
      <c r="ES32">
        <v>11.825900000000001</v>
      </c>
      <c r="ET32">
        <v>4.9821499999999999</v>
      </c>
      <c r="EU32">
        <v>3.2989999999999999</v>
      </c>
      <c r="EV32">
        <v>5213.7</v>
      </c>
      <c r="EW32">
        <v>191.9</v>
      </c>
      <c r="EX32">
        <v>9999</v>
      </c>
      <c r="EY32">
        <v>76.599999999999994</v>
      </c>
      <c r="EZ32">
        <v>1.87317</v>
      </c>
      <c r="FA32">
        <v>1.8788100000000001</v>
      </c>
      <c r="FB32">
        <v>1.8791199999999999</v>
      </c>
      <c r="FC32">
        <v>1.8797299999999999</v>
      </c>
      <c r="FD32">
        <v>1.8774299999999999</v>
      </c>
      <c r="FE32">
        <v>1.87677</v>
      </c>
      <c r="FF32">
        <v>1.87724</v>
      </c>
      <c r="FG32">
        <v>1.8748499999999999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-6.2770000000000001</v>
      </c>
      <c r="FV32">
        <v>-0.2172</v>
      </c>
      <c r="FW32">
        <v>-6.2241196182357799</v>
      </c>
      <c r="FX32">
        <v>1.4527828764109799E-4</v>
      </c>
      <c r="FY32">
        <v>-4.3579519040863002E-7</v>
      </c>
      <c r="FZ32">
        <v>2.0799061152897499E-10</v>
      </c>
      <c r="GA32">
        <v>-0.217164999999998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1.79688</v>
      </c>
      <c r="GL32">
        <v>2.50366</v>
      </c>
      <c r="GM32">
        <v>1.54541</v>
      </c>
      <c r="GN32">
        <v>2.3059099999999999</v>
      </c>
      <c r="GO32">
        <v>1.5979000000000001</v>
      </c>
      <c r="GP32">
        <v>2.3889200000000002</v>
      </c>
      <c r="GQ32">
        <v>22.929300000000001</v>
      </c>
      <c r="GR32">
        <v>16.0671</v>
      </c>
      <c r="GS32">
        <v>18</v>
      </c>
      <c r="GT32">
        <v>624.59799999999996</v>
      </c>
      <c r="GU32">
        <v>414.20400000000001</v>
      </c>
      <c r="GV32">
        <v>14.516400000000001</v>
      </c>
      <c r="GW32">
        <v>18.395</v>
      </c>
      <c r="GX32">
        <v>30.0001</v>
      </c>
      <c r="GY32">
        <v>18.4802</v>
      </c>
      <c r="GZ32">
        <v>18.447399999999998</v>
      </c>
      <c r="HA32">
        <v>35.995100000000001</v>
      </c>
      <c r="HB32">
        <v>20</v>
      </c>
      <c r="HC32">
        <v>-30</v>
      </c>
      <c r="HD32">
        <v>14.52</v>
      </c>
      <c r="HE32">
        <v>800</v>
      </c>
      <c r="HF32">
        <v>0</v>
      </c>
      <c r="HG32">
        <v>101.321</v>
      </c>
      <c r="HH32">
        <v>99.956699999999998</v>
      </c>
    </row>
    <row r="33" spans="1:216" x14ac:dyDescent="0.2">
      <c r="A33">
        <v>15</v>
      </c>
      <c r="B33">
        <v>1689897307</v>
      </c>
      <c r="C33">
        <v>1303.9000000953699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1689897307</v>
      </c>
      <c r="M33">
        <f t="shared" si="0"/>
        <v>2.5897156510246181E-3</v>
      </c>
      <c r="N33">
        <f t="shared" si="1"/>
        <v>2.5897156510246182</v>
      </c>
      <c r="O33">
        <f t="shared" si="2"/>
        <v>27.610292455907555</v>
      </c>
      <c r="P33">
        <f t="shared" si="3"/>
        <v>969.98500000000001</v>
      </c>
      <c r="Q33">
        <f t="shared" si="4"/>
        <v>817.63763485636878</v>
      </c>
      <c r="R33">
        <f t="shared" si="5"/>
        <v>81.665093510539066</v>
      </c>
      <c r="S33">
        <f t="shared" si="6"/>
        <v>96.881445217153498</v>
      </c>
      <c r="T33">
        <f t="shared" si="7"/>
        <v>0.33110604336525984</v>
      </c>
      <c r="U33">
        <f t="shared" si="8"/>
        <v>2.9301279619542524</v>
      </c>
      <c r="V33">
        <f t="shared" si="9"/>
        <v>0.31163570859196388</v>
      </c>
      <c r="W33">
        <f t="shared" si="10"/>
        <v>0.19642617110903976</v>
      </c>
      <c r="X33">
        <f t="shared" si="11"/>
        <v>297.69300300000003</v>
      </c>
      <c r="Y33">
        <f t="shared" si="12"/>
        <v>18.178115511805494</v>
      </c>
      <c r="Z33">
        <f t="shared" si="13"/>
        <v>17.024000000000001</v>
      </c>
      <c r="AA33">
        <f t="shared" si="14"/>
        <v>1.9475203793512317</v>
      </c>
      <c r="AB33">
        <f t="shared" si="15"/>
        <v>57.799278506567312</v>
      </c>
      <c r="AC33">
        <f t="shared" si="16"/>
        <v>1.13030433572577</v>
      </c>
      <c r="AD33">
        <f t="shared" si="17"/>
        <v>1.9555682439830833</v>
      </c>
      <c r="AE33">
        <f t="shared" si="18"/>
        <v>0.81721604362546163</v>
      </c>
      <c r="AF33">
        <f t="shared" si="19"/>
        <v>-114.20646021018565</v>
      </c>
      <c r="AG33">
        <f t="shared" si="20"/>
        <v>10.28378572038514</v>
      </c>
      <c r="AH33">
        <f t="shared" si="21"/>
        <v>0.68458231612184439</v>
      </c>
      <c r="AI33">
        <f t="shared" si="22"/>
        <v>194.4549108263214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54697.255152685284</v>
      </c>
      <c r="AO33">
        <f t="shared" si="26"/>
        <v>1799.94</v>
      </c>
      <c r="AP33">
        <f t="shared" si="27"/>
        <v>1517.3498999999999</v>
      </c>
      <c r="AQ33">
        <f t="shared" si="28"/>
        <v>0.84300026667555583</v>
      </c>
      <c r="AR33">
        <f t="shared" si="29"/>
        <v>0.16539051468382279</v>
      </c>
      <c r="AS33">
        <v>1689897307</v>
      </c>
      <c r="AT33">
        <v>969.98500000000001</v>
      </c>
      <c r="AU33">
        <v>1000.1</v>
      </c>
      <c r="AV33">
        <v>11.316700000000001</v>
      </c>
      <c r="AW33">
        <v>8.7569099999999995</v>
      </c>
      <c r="AX33">
        <v>977.04300000000001</v>
      </c>
      <c r="AY33">
        <v>11.5344</v>
      </c>
      <c r="AZ33">
        <v>600.14499999999998</v>
      </c>
      <c r="BA33">
        <v>99.833299999999994</v>
      </c>
      <c r="BB33">
        <v>4.6023099999999997E-2</v>
      </c>
      <c r="BC33">
        <v>17.089099999999998</v>
      </c>
      <c r="BD33">
        <v>17.024000000000001</v>
      </c>
      <c r="BE33">
        <v>999.9</v>
      </c>
      <c r="BF33">
        <v>0</v>
      </c>
      <c r="BG33">
        <v>0</v>
      </c>
      <c r="BH33">
        <v>10020</v>
      </c>
      <c r="BI33">
        <v>0</v>
      </c>
      <c r="BJ33">
        <v>59.278100000000002</v>
      </c>
      <c r="BK33">
        <v>-30.113099999999999</v>
      </c>
      <c r="BL33">
        <v>981.08799999999997</v>
      </c>
      <c r="BM33">
        <v>1008.93</v>
      </c>
      <c r="BN33">
        <v>2.5598200000000002</v>
      </c>
      <c r="BO33">
        <v>1000.1</v>
      </c>
      <c r="BP33">
        <v>8.7569099999999995</v>
      </c>
      <c r="BQ33">
        <v>1.1297900000000001</v>
      </c>
      <c r="BR33">
        <v>0.87423099999999998</v>
      </c>
      <c r="BS33">
        <v>8.70716</v>
      </c>
      <c r="BT33">
        <v>4.9733900000000002</v>
      </c>
      <c r="BU33">
        <v>1799.94</v>
      </c>
      <c r="BV33">
        <v>0.89998900000000004</v>
      </c>
      <c r="BW33">
        <v>0.100011</v>
      </c>
      <c r="BX33">
        <v>0</v>
      </c>
      <c r="BY33">
        <v>2.2439</v>
      </c>
      <c r="BZ33">
        <v>0</v>
      </c>
      <c r="CA33">
        <v>12392.8</v>
      </c>
      <c r="CB33">
        <v>17199</v>
      </c>
      <c r="CC33">
        <v>40</v>
      </c>
      <c r="CD33">
        <v>41.436999999999998</v>
      </c>
      <c r="CE33">
        <v>41.375</v>
      </c>
      <c r="CF33">
        <v>39.686999999999998</v>
      </c>
      <c r="CG33">
        <v>38.75</v>
      </c>
      <c r="CH33">
        <v>1619.93</v>
      </c>
      <c r="CI33">
        <v>180.01</v>
      </c>
      <c r="CJ33">
        <v>0</v>
      </c>
      <c r="CK33">
        <v>1689897312.4000001</v>
      </c>
      <c r="CL33">
        <v>0</v>
      </c>
      <c r="CM33">
        <v>1689897273</v>
      </c>
      <c r="CN33" t="s">
        <v>400</v>
      </c>
      <c r="CO33">
        <v>1689897271</v>
      </c>
      <c r="CP33">
        <v>1689897273</v>
      </c>
      <c r="CQ33">
        <v>43</v>
      </c>
      <c r="CR33">
        <v>-0.754</v>
      </c>
      <c r="CS33">
        <v>-1E-3</v>
      </c>
      <c r="CT33">
        <v>-7.0620000000000003</v>
      </c>
      <c r="CU33">
        <v>-0.218</v>
      </c>
      <c r="CV33">
        <v>1001</v>
      </c>
      <c r="CW33">
        <v>9</v>
      </c>
      <c r="CX33">
        <v>0.11</v>
      </c>
      <c r="CY33">
        <v>0.02</v>
      </c>
      <c r="CZ33">
        <v>27.199767878506201</v>
      </c>
      <c r="DA33">
        <v>1.4127902209288501</v>
      </c>
      <c r="DB33">
        <v>0.16530768192099901</v>
      </c>
      <c r="DC33">
        <v>1</v>
      </c>
      <c r="DD33">
        <v>1000.00833333333</v>
      </c>
      <c r="DE33">
        <v>-0.194493506492006</v>
      </c>
      <c r="DF33">
        <v>6.9378419406640496E-2</v>
      </c>
      <c r="DG33">
        <v>1</v>
      </c>
      <c r="DH33">
        <v>1800.011</v>
      </c>
      <c r="DI33">
        <v>-9.2068092784214295E-2</v>
      </c>
      <c r="DJ33">
        <v>0.13114495796634501</v>
      </c>
      <c r="DK33">
        <v>-1</v>
      </c>
      <c r="DL33">
        <v>2</v>
      </c>
      <c r="DM33">
        <v>2</v>
      </c>
      <c r="DN33" t="s">
        <v>355</v>
      </c>
      <c r="DO33">
        <v>3.1618400000000002</v>
      </c>
      <c r="DP33">
        <v>2.7780200000000002</v>
      </c>
      <c r="DQ33">
        <v>0.17666799999999999</v>
      </c>
      <c r="DR33">
        <v>0.17981</v>
      </c>
      <c r="DS33">
        <v>7.07097E-2</v>
      </c>
      <c r="DT33">
        <v>5.7611000000000002E-2</v>
      </c>
      <c r="DU33">
        <v>26407.1</v>
      </c>
      <c r="DV33">
        <v>27403</v>
      </c>
      <c r="DW33">
        <v>29768.7</v>
      </c>
      <c r="DX33">
        <v>31117.1</v>
      </c>
      <c r="DY33">
        <v>36243</v>
      </c>
      <c r="DZ33">
        <v>38401.699999999997</v>
      </c>
      <c r="EA33">
        <v>40835.599999999999</v>
      </c>
      <c r="EB33">
        <v>43101.8</v>
      </c>
      <c r="EC33">
        <v>2.3291200000000001</v>
      </c>
      <c r="ED33">
        <v>2.0360999999999998</v>
      </c>
      <c r="EE33">
        <v>0.153027</v>
      </c>
      <c r="EF33">
        <v>0</v>
      </c>
      <c r="EG33">
        <v>14.474399999999999</v>
      </c>
      <c r="EH33">
        <v>999.9</v>
      </c>
      <c r="EI33">
        <v>47.491</v>
      </c>
      <c r="EJ33">
        <v>19.172999999999998</v>
      </c>
      <c r="EK33">
        <v>10.603899999999999</v>
      </c>
      <c r="EL33">
        <v>61.027000000000001</v>
      </c>
      <c r="EM33">
        <v>22.776399999999999</v>
      </c>
      <c r="EN33">
        <v>1</v>
      </c>
      <c r="EO33">
        <v>-0.61995400000000001</v>
      </c>
      <c r="EP33">
        <v>1.79714</v>
      </c>
      <c r="EQ33">
        <v>20.276700000000002</v>
      </c>
      <c r="ER33">
        <v>5.2379600000000002</v>
      </c>
      <c r="ES33">
        <v>11.826700000000001</v>
      </c>
      <c r="ET33">
        <v>4.9810999999999996</v>
      </c>
      <c r="EU33">
        <v>3.2982499999999999</v>
      </c>
      <c r="EV33">
        <v>5215.5</v>
      </c>
      <c r="EW33">
        <v>191.9</v>
      </c>
      <c r="EX33">
        <v>9999</v>
      </c>
      <c r="EY33">
        <v>76.7</v>
      </c>
      <c r="EZ33">
        <v>1.8731100000000001</v>
      </c>
      <c r="FA33">
        <v>1.8788100000000001</v>
      </c>
      <c r="FB33">
        <v>1.8790899999999999</v>
      </c>
      <c r="FC33">
        <v>1.8797200000000001</v>
      </c>
      <c r="FD33">
        <v>1.87734</v>
      </c>
      <c r="FE33">
        <v>1.8766799999999999</v>
      </c>
      <c r="FF33">
        <v>1.87717</v>
      </c>
      <c r="FG33">
        <v>1.8747799999999999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-7.0579999999999998</v>
      </c>
      <c r="FV33">
        <v>-0.2177</v>
      </c>
      <c r="FW33">
        <v>-6.9785257882390699</v>
      </c>
      <c r="FX33">
        <v>1.4527828764109799E-4</v>
      </c>
      <c r="FY33">
        <v>-4.3579519040863002E-7</v>
      </c>
      <c r="FZ33">
        <v>2.0799061152897499E-10</v>
      </c>
      <c r="GA33">
        <v>-0.21767363636363701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0.6</v>
      </c>
      <c r="GJ33">
        <v>0.6</v>
      </c>
      <c r="GK33">
        <v>2.1557599999999999</v>
      </c>
      <c r="GL33">
        <v>2.5122100000000001</v>
      </c>
      <c r="GM33">
        <v>1.54541</v>
      </c>
      <c r="GN33">
        <v>2.3046899999999999</v>
      </c>
      <c r="GO33">
        <v>1.5979000000000001</v>
      </c>
      <c r="GP33">
        <v>2.3864700000000001</v>
      </c>
      <c r="GQ33">
        <v>22.9697</v>
      </c>
      <c r="GR33">
        <v>16.058299999999999</v>
      </c>
      <c r="GS33">
        <v>18</v>
      </c>
      <c r="GT33">
        <v>624.51800000000003</v>
      </c>
      <c r="GU33">
        <v>414.74</v>
      </c>
      <c r="GV33">
        <v>14.5085</v>
      </c>
      <c r="GW33">
        <v>18.402999999999999</v>
      </c>
      <c r="GX33">
        <v>30.0001</v>
      </c>
      <c r="GY33">
        <v>18.491599999999998</v>
      </c>
      <c r="GZ33">
        <v>18.460999999999999</v>
      </c>
      <c r="HA33">
        <v>43.183799999999998</v>
      </c>
      <c r="HB33">
        <v>20</v>
      </c>
      <c r="HC33">
        <v>-30</v>
      </c>
      <c r="HD33">
        <v>14.484299999999999</v>
      </c>
      <c r="HE33">
        <v>1000</v>
      </c>
      <c r="HF33">
        <v>0</v>
      </c>
      <c r="HG33">
        <v>101.32</v>
      </c>
      <c r="HH33">
        <v>99.956800000000001</v>
      </c>
    </row>
    <row r="34" spans="1:216" x14ac:dyDescent="0.2">
      <c r="A34">
        <v>16</v>
      </c>
      <c r="B34">
        <v>1689897408</v>
      </c>
      <c r="C34">
        <v>1404.9000000953699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1689897408</v>
      </c>
      <c r="M34">
        <f t="shared" si="0"/>
        <v>2.5783264282388516E-3</v>
      </c>
      <c r="N34">
        <f t="shared" si="1"/>
        <v>2.5783264282388516</v>
      </c>
      <c r="O34">
        <f t="shared" si="2"/>
        <v>28.291312130124187</v>
      </c>
      <c r="P34">
        <f t="shared" si="3"/>
        <v>1368.09</v>
      </c>
      <c r="Q34">
        <f t="shared" si="4"/>
        <v>1206.7878228053953</v>
      </c>
      <c r="R34">
        <f t="shared" si="5"/>
        <v>120.53300641462323</v>
      </c>
      <c r="S34">
        <f t="shared" si="6"/>
        <v>136.64373937950597</v>
      </c>
      <c r="T34">
        <f t="shared" si="7"/>
        <v>0.33038627642859042</v>
      </c>
      <c r="U34">
        <f t="shared" si="8"/>
        <v>2.9158414525251577</v>
      </c>
      <c r="V34">
        <f t="shared" si="9"/>
        <v>0.31090885447578021</v>
      </c>
      <c r="W34">
        <f t="shared" si="10"/>
        <v>0.19597224569386762</v>
      </c>
      <c r="X34">
        <f t="shared" si="11"/>
        <v>297.69996600000002</v>
      </c>
      <c r="Y34">
        <f t="shared" si="12"/>
        <v>18.204539725159197</v>
      </c>
      <c r="Z34">
        <f t="shared" si="13"/>
        <v>17.020199999999999</v>
      </c>
      <c r="AA34">
        <f t="shared" si="14"/>
        <v>1.9470515107332791</v>
      </c>
      <c r="AB34">
        <f t="shared" si="15"/>
        <v>57.7946492089213</v>
      </c>
      <c r="AC34">
        <f t="shared" si="16"/>
        <v>1.1315314953186</v>
      </c>
      <c r="AD34">
        <f t="shared" si="17"/>
        <v>1.9578481932267433</v>
      </c>
      <c r="AE34">
        <f t="shared" si="18"/>
        <v>0.81552001541467911</v>
      </c>
      <c r="AF34">
        <f t="shared" si="19"/>
        <v>-113.70419548533336</v>
      </c>
      <c r="AG34">
        <f t="shared" si="20"/>
        <v>13.723459115119629</v>
      </c>
      <c r="AH34">
        <f t="shared" si="21"/>
        <v>0.91810367507070467</v>
      </c>
      <c r="AI34">
        <f t="shared" si="22"/>
        <v>198.63733330485701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54267.46939352707</v>
      </c>
      <c r="AO34">
        <f t="shared" si="26"/>
        <v>1799.98</v>
      </c>
      <c r="AP34">
        <f t="shared" si="27"/>
        <v>1517.3838000000001</v>
      </c>
      <c r="AQ34">
        <f t="shared" si="28"/>
        <v>0.84300036667074085</v>
      </c>
      <c r="AR34">
        <f t="shared" si="29"/>
        <v>0.16539070767452974</v>
      </c>
      <c r="AS34">
        <v>1689897408</v>
      </c>
      <c r="AT34">
        <v>1368.09</v>
      </c>
      <c r="AU34">
        <v>1399.9</v>
      </c>
      <c r="AV34">
        <v>11.329000000000001</v>
      </c>
      <c r="AW34">
        <v>8.7805800000000005</v>
      </c>
      <c r="AX34">
        <v>1376.43</v>
      </c>
      <c r="AY34">
        <v>11.545400000000001</v>
      </c>
      <c r="AZ34">
        <v>600.16399999999999</v>
      </c>
      <c r="BA34">
        <v>99.832099999999997</v>
      </c>
      <c r="BB34">
        <v>4.7103399999999997E-2</v>
      </c>
      <c r="BC34">
        <v>17.107500000000002</v>
      </c>
      <c r="BD34">
        <v>17.020199999999999</v>
      </c>
      <c r="BE34">
        <v>999.9</v>
      </c>
      <c r="BF34">
        <v>0</v>
      </c>
      <c r="BG34">
        <v>0</v>
      </c>
      <c r="BH34">
        <v>9938.75</v>
      </c>
      <c r="BI34">
        <v>0</v>
      </c>
      <c r="BJ34">
        <v>53.201000000000001</v>
      </c>
      <c r="BK34">
        <v>-31.805199999999999</v>
      </c>
      <c r="BL34">
        <v>1383.77</v>
      </c>
      <c r="BM34">
        <v>1412.3</v>
      </c>
      <c r="BN34">
        <v>2.5484300000000002</v>
      </c>
      <c r="BO34">
        <v>1399.9</v>
      </c>
      <c r="BP34">
        <v>8.7805800000000005</v>
      </c>
      <c r="BQ34">
        <v>1.131</v>
      </c>
      <c r="BR34">
        <v>0.87658400000000003</v>
      </c>
      <c r="BS34">
        <v>8.7230299999999996</v>
      </c>
      <c r="BT34">
        <v>5.0119499999999997</v>
      </c>
      <c r="BU34">
        <v>1799.98</v>
      </c>
      <c r="BV34">
        <v>0.89998900000000004</v>
      </c>
      <c r="BW34">
        <v>0.100011</v>
      </c>
      <c r="BX34">
        <v>0</v>
      </c>
      <c r="BY34">
        <v>2.4632999999999998</v>
      </c>
      <c r="BZ34">
        <v>0</v>
      </c>
      <c r="CA34">
        <v>12343.6</v>
      </c>
      <c r="CB34">
        <v>17199.3</v>
      </c>
      <c r="CC34">
        <v>39.936999999999998</v>
      </c>
      <c r="CD34">
        <v>41.436999999999998</v>
      </c>
      <c r="CE34">
        <v>41.375</v>
      </c>
      <c r="CF34">
        <v>39.686999999999998</v>
      </c>
      <c r="CG34">
        <v>38.686999999999998</v>
      </c>
      <c r="CH34">
        <v>1619.96</v>
      </c>
      <c r="CI34">
        <v>180.02</v>
      </c>
      <c r="CJ34">
        <v>0</v>
      </c>
      <c r="CK34">
        <v>1689897413.8</v>
      </c>
      <c r="CL34">
        <v>0</v>
      </c>
      <c r="CM34">
        <v>1689897370</v>
      </c>
      <c r="CN34" t="s">
        <v>403</v>
      </c>
      <c r="CO34">
        <v>1689897370</v>
      </c>
      <c r="CP34">
        <v>1689897366</v>
      </c>
      <c r="CQ34">
        <v>44</v>
      </c>
      <c r="CR34">
        <v>-1.2749999999999999</v>
      </c>
      <c r="CS34">
        <v>1E-3</v>
      </c>
      <c r="CT34">
        <v>-8.33</v>
      </c>
      <c r="CU34">
        <v>-0.216</v>
      </c>
      <c r="CV34">
        <v>1401</v>
      </c>
      <c r="CW34">
        <v>9</v>
      </c>
      <c r="CX34">
        <v>0.09</v>
      </c>
      <c r="CY34">
        <v>0.02</v>
      </c>
      <c r="CZ34">
        <v>28.180628390696501</v>
      </c>
      <c r="DA34">
        <v>1.7773226431779301</v>
      </c>
      <c r="DB34">
        <v>0.199757081854818</v>
      </c>
      <c r="DC34">
        <v>1</v>
      </c>
      <c r="DD34">
        <v>1400.0764999999999</v>
      </c>
      <c r="DE34">
        <v>0.68165413533532704</v>
      </c>
      <c r="DF34">
        <v>0.13947311568901199</v>
      </c>
      <c r="DG34">
        <v>1</v>
      </c>
      <c r="DH34">
        <v>1799.9809523809499</v>
      </c>
      <c r="DI34">
        <v>1.63776533102701E-2</v>
      </c>
      <c r="DJ34">
        <v>6.6109920147799497E-2</v>
      </c>
      <c r="DK34">
        <v>-1</v>
      </c>
      <c r="DL34">
        <v>2</v>
      </c>
      <c r="DM34">
        <v>2</v>
      </c>
      <c r="DN34" t="s">
        <v>355</v>
      </c>
      <c r="DO34">
        <v>3.16187</v>
      </c>
      <c r="DP34">
        <v>2.7783899999999999</v>
      </c>
      <c r="DQ34">
        <v>0.21838399999999999</v>
      </c>
      <c r="DR34">
        <v>0.22117700000000001</v>
      </c>
      <c r="DS34">
        <v>7.0758600000000005E-2</v>
      </c>
      <c r="DT34">
        <v>5.7730799999999999E-2</v>
      </c>
      <c r="DU34">
        <v>25074.9</v>
      </c>
      <c r="DV34">
        <v>26025.4</v>
      </c>
      <c r="DW34">
        <v>29770.2</v>
      </c>
      <c r="DX34">
        <v>31116.799999999999</v>
      </c>
      <c r="DY34">
        <v>36246.6</v>
      </c>
      <c r="DZ34">
        <v>38401.5</v>
      </c>
      <c r="EA34">
        <v>40837</v>
      </c>
      <c r="EB34">
        <v>43102.1</v>
      </c>
      <c r="EC34">
        <v>2.3294299999999999</v>
      </c>
      <c r="ED34">
        <v>2.03708</v>
      </c>
      <c r="EE34">
        <v>0.15670400000000001</v>
      </c>
      <c r="EF34">
        <v>0</v>
      </c>
      <c r="EG34">
        <v>14.4091</v>
      </c>
      <c r="EH34">
        <v>999.9</v>
      </c>
      <c r="EI34">
        <v>47.466999999999999</v>
      </c>
      <c r="EJ34">
        <v>19.202999999999999</v>
      </c>
      <c r="EK34">
        <v>10.6175</v>
      </c>
      <c r="EL34">
        <v>61.877000000000002</v>
      </c>
      <c r="EM34">
        <v>22.395800000000001</v>
      </c>
      <c r="EN34">
        <v>1</v>
      </c>
      <c r="EO34">
        <v>-0.61896300000000004</v>
      </c>
      <c r="EP34">
        <v>1.9146099999999999</v>
      </c>
      <c r="EQ34">
        <v>20.275700000000001</v>
      </c>
      <c r="ER34">
        <v>5.2409499999999998</v>
      </c>
      <c r="ES34">
        <v>11.8286</v>
      </c>
      <c r="ET34">
        <v>4.9816000000000003</v>
      </c>
      <c r="EU34">
        <v>3.2989999999999999</v>
      </c>
      <c r="EV34">
        <v>5217.8</v>
      </c>
      <c r="EW34">
        <v>191.9</v>
      </c>
      <c r="EX34">
        <v>9999</v>
      </c>
      <c r="EY34">
        <v>76.7</v>
      </c>
      <c r="EZ34">
        <v>1.8730899999999999</v>
      </c>
      <c r="FA34">
        <v>1.8788</v>
      </c>
      <c r="FB34">
        <v>1.8791100000000001</v>
      </c>
      <c r="FC34">
        <v>1.8796600000000001</v>
      </c>
      <c r="FD34">
        <v>1.8773500000000001</v>
      </c>
      <c r="FE34">
        <v>1.87669</v>
      </c>
      <c r="FF34">
        <v>1.8771599999999999</v>
      </c>
      <c r="FG34">
        <v>1.8747499999999999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-8.34</v>
      </c>
      <c r="FV34">
        <v>-0.21640000000000001</v>
      </c>
      <c r="FW34">
        <v>-8.2512965242116003</v>
      </c>
      <c r="FX34">
        <v>1.4527828764109799E-4</v>
      </c>
      <c r="FY34">
        <v>-4.3579519040863002E-7</v>
      </c>
      <c r="FZ34">
        <v>2.0799061152897499E-10</v>
      </c>
      <c r="GA34">
        <v>-0.21639800000000201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0.6</v>
      </c>
      <c r="GJ34">
        <v>0.7</v>
      </c>
      <c r="GK34">
        <v>2.83813</v>
      </c>
      <c r="GL34">
        <v>2.5</v>
      </c>
      <c r="GM34">
        <v>1.54541</v>
      </c>
      <c r="GN34">
        <v>2.3059099999999999</v>
      </c>
      <c r="GO34">
        <v>1.5979000000000001</v>
      </c>
      <c r="GP34">
        <v>2.3889200000000002</v>
      </c>
      <c r="GQ34">
        <v>22.989899999999999</v>
      </c>
      <c r="GR34">
        <v>16.049600000000002</v>
      </c>
      <c r="GS34">
        <v>18</v>
      </c>
      <c r="GT34">
        <v>624.88900000000001</v>
      </c>
      <c r="GU34">
        <v>415.399</v>
      </c>
      <c r="GV34">
        <v>14.660399999999999</v>
      </c>
      <c r="GW34">
        <v>18.411000000000001</v>
      </c>
      <c r="GX34">
        <v>30.000699999999998</v>
      </c>
      <c r="GY34">
        <v>18.503900000000002</v>
      </c>
      <c r="GZ34">
        <v>18.4724</v>
      </c>
      <c r="HA34">
        <v>56.833100000000002</v>
      </c>
      <c r="HB34">
        <v>20</v>
      </c>
      <c r="HC34">
        <v>-30</v>
      </c>
      <c r="HD34">
        <v>14.612299999999999</v>
      </c>
      <c r="HE34">
        <v>1400</v>
      </c>
      <c r="HF34">
        <v>0</v>
      </c>
      <c r="HG34">
        <v>101.324</v>
      </c>
      <c r="HH34">
        <v>99.956800000000001</v>
      </c>
    </row>
    <row r="35" spans="1:216" x14ac:dyDescent="0.2">
      <c r="A35">
        <v>17</v>
      </c>
      <c r="B35">
        <v>1689897521</v>
      </c>
      <c r="C35">
        <v>1517.9000000953699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1689897521</v>
      </c>
      <c r="M35">
        <f t="shared" si="0"/>
        <v>2.5581099320220279E-3</v>
      </c>
      <c r="N35">
        <f t="shared" si="1"/>
        <v>2.558109932022028</v>
      </c>
      <c r="O35">
        <f t="shared" si="2"/>
        <v>29.626578505404147</v>
      </c>
      <c r="P35">
        <f t="shared" si="3"/>
        <v>1765.83</v>
      </c>
      <c r="Q35">
        <f t="shared" si="4"/>
        <v>1592.3074993356372</v>
      </c>
      <c r="R35">
        <f t="shared" si="5"/>
        <v>159.04251657637576</v>
      </c>
      <c r="S35">
        <f t="shared" si="6"/>
        <v>176.374253819214</v>
      </c>
      <c r="T35">
        <f t="shared" si="7"/>
        <v>0.32944436718783288</v>
      </c>
      <c r="U35">
        <f t="shared" si="8"/>
        <v>2.9299547462876907</v>
      </c>
      <c r="V35">
        <f t="shared" si="9"/>
        <v>0.31016179293033336</v>
      </c>
      <c r="W35">
        <f t="shared" si="10"/>
        <v>0.19548946574998236</v>
      </c>
      <c r="X35">
        <f t="shared" si="11"/>
        <v>297.75103799999999</v>
      </c>
      <c r="Y35">
        <f t="shared" si="12"/>
        <v>18.163809546267757</v>
      </c>
      <c r="Z35">
        <f t="shared" si="13"/>
        <v>16.9908</v>
      </c>
      <c r="AA35">
        <f t="shared" si="14"/>
        <v>1.9434272953807308</v>
      </c>
      <c r="AB35">
        <f t="shared" si="15"/>
        <v>57.986753562159222</v>
      </c>
      <c r="AC35">
        <f t="shared" si="16"/>
        <v>1.13231985290028</v>
      </c>
      <c r="AD35">
        <f t="shared" si="17"/>
        <v>1.952721584398553</v>
      </c>
      <c r="AE35">
        <f t="shared" si="18"/>
        <v>0.81110744248045075</v>
      </c>
      <c r="AF35">
        <f t="shared" si="19"/>
        <v>-112.81264800217143</v>
      </c>
      <c r="AG35">
        <f t="shared" si="20"/>
        <v>11.894366937223985</v>
      </c>
      <c r="AH35">
        <f t="shared" si="21"/>
        <v>0.79161395117069988</v>
      </c>
      <c r="AI35">
        <f t="shared" si="22"/>
        <v>197.62437088622323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54696.462454619497</v>
      </c>
      <c r="AO35">
        <f t="shared" si="26"/>
        <v>1800.3</v>
      </c>
      <c r="AP35">
        <f t="shared" si="27"/>
        <v>1517.6526000000001</v>
      </c>
      <c r="AQ35">
        <f t="shared" si="28"/>
        <v>0.84299983336110651</v>
      </c>
      <c r="AR35">
        <f t="shared" si="29"/>
        <v>0.16538967838693552</v>
      </c>
      <c r="AS35">
        <v>1689897521</v>
      </c>
      <c r="AT35">
        <v>1765.83</v>
      </c>
      <c r="AU35">
        <v>1799.96</v>
      </c>
      <c r="AV35">
        <v>11.336600000000001</v>
      </c>
      <c r="AW35">
        <v>8.8085100000000001</v>
      </c>
      <c r="AX35">
        <v>1774.8</v>
      </c>
      <c r="AY35">
        <v>11.551299999999999</v>
      </c>
      <c r="AZ35">
        <v>600.24199999999996</v>
      </c>
      <c r="BA35">
        <v>99.835400000000007</v>
      </c>
      <c r="BB35">
        <v>4.6385799999999998E-2</v>
      </c>
      <c r="BC35">
        <v>17.066099999999999</v>
      </c>
      <c r="BD35">
        <v>16.9908</v>
      </c>
      <c r="BE35">
        <v>999.9</v>
      </c>
      <c r="BF35">
        <v>0</v>
      </c>
      <c r="BG35">
        <v>0</v>
      </c>
      <c r="BH35">
        <v>10018.799999999999</v>
      </c>
      <c r="BI35">
        <v>0</v>
      </c>
      <c r="BJ35">
        <v>52.91</v>
      </c>
      <c r="BK35">
        <v>-34.138800000000003</v>
      </c>
      <c r="BL35">
        <v>1786.07</v>
      </c>
      <c r="BM35">
        <v>1815.96</v>
      </c>
      <c r="BN35">
        <v>2.52807</v>
      </c>
      <c r="BO35">
        <v>1799.96</v>
      </c>
      <c r="BP35">
        <v>8.8085100000000001</v>
      </c>
      <c r="BQ35">
        <v>1.1317900000000001</v>
      </c>
      <c r="BR35">
        <v>0.87940099999999999</v>
      </c>
      <c r="BS35">
        <v>8.7333800000000004</v>
      </c>
      <c r="BT35">
        <v>5.0579900000000002</v>
      </c>
      <c r="BU35">
        <v>1800.3</v>
      </c>
      <c r="BV35">
        <v>0.90000599999999997</v>
      </c>
      <c r="BW35">
        <v>9.9994299999999994E-2</v>
      </c>
      <c r="BX35">
        <v>0</v>
      </c>
      <c r="BY35">
        <v>2.3919000000000001</v>
      </c>
      <c r="BZ35">
        <v>0</v>
      </c>
      <c r="CA35">
        <v>12358.5</v>
      </c>
      <c r="CB35">
        <v>17202.5</v>
      </c>
      <c r="CC35">
        <v>39.936999999999998</v>
      </c>
      <c r="CD35">
        <v>41.436999999999998</v>
      </c>
      <c r="CE35">
        <v>41.375</v>
      </c>
      <c r="CF35">
        <v>39.686999999999998</v>
      </c>
      <c r="CG35">
        <v>38.686999999999998</v>
      </c>
      <c r="CH35">
        <v>1620.28</v>
      </c>
      <c r="CI35">
        <v>180.02</v>
      </c>
      <c r="CJ35">
        <v>0</v>
      </c>
      <c r="CK35">
        <v>1689897526.5999999</v>
      </c>
      <c r="CL35">
        <v>0</v>
      </c>
      <c r="CM35">
        <v>1689897492</v>
      </c>
      <c r="CN35" t="s">
        <v>406</v>
      </c>
      <c r="CO35">
        <v>1689897492</v>
      </c>
      <c r="CP35">
        <v>1689897479</v>
      </c>
      <c r="CQ35">
        <v>45</v>
      </c>
      <c r="CR35">
        <v>-0.76900000000000002</v>
      </c>
      <c r="CS35">
        <v>2E-3</v>
      </c>
      <c r="CT35">
        <v>-8.952</v>
      </c>
      <c r="CU35">
        <v>-0.215</v>
      </c>
      <c r="CV35">
        <v>1800</v>
      </c>
      <c r="CW35">
        <v>9</v>
      </c>
      <c r="CX35">
        <v>0.13</v>
      </c>
      <c r="CY35">
        <v>0.03</v>
      </c>
      <c r="CZ35">
        <v>29.552849028121301</v>
      </c>
      <c r="DA35">
        <v>1.4648173013697099</v>
      </c>
      <c r="DB35">
        <v>0.15393670329452</v>
      </c>
      <c r="DC35">
        <v>1</v>
      </c>
      <c r="DD35">
        <v>1799.99523809524</v>
      </c>
      <c r="DE35">
        <v>0.23766233766588901</v>
      </c>
      <c r="DF35">
        <v>8.0924364899984905E-2</v>
      </c>
      <c r="DG35">
        <v>1</v>
      </c>
      <c r="DH35">
        <v>1800.0105000000001</v>
      </c>
      <c r="DI35">
        <v>-0.239115945954291</v>
      </c>
      <c r="DJ35">
        <v>9.3780328427643694E-2</v>
      </c>
      <c r="DK35">
        <v>-1</v>
      </c>
      <c r="DL35">
        <v>2</v>
      </c>
      <c r="DM35">
        <v>2</v>
      </c>
      <c r="DN35" t="s">
        <v>355</v>
      </c>
      <c r="DO35">
        <v>3.1620400000000002</v>
      </c>
      <c r="DP35">
        <v>2.7783600000000002</v>
      </c>
      <c r="DQ35">
        <v>0.25331100000000001</v>
      </c>
      <c r="DR35">
        <v>0.25595099999999998</v>
      </c>
      <c r="DS35">
        <v>7.0786799999999997E-2</v>
      </c>
      <c r="DT35">
        <v>5.78754E-2</v>
      </c>
      <c r="DU35">
        <v>23958.5</v>
      </c>
      <c r="DV35">
        <v>24868.1</v>
      </c>
      <c r="DW35">
        <v>29768.5</v>
      </c>
      <c r="DX35">
        <v>31115.7</v>
      </c>
      <c r="DY35">
        <v>36247.800000000003</v>
      </c>
      <c r="DZ35">
        <v>38397.300000000003</v>
      </c>
      <c r="EA35">
        <v>40835.5</v>
      </c>
      <c r="EB35">
        <v>43099.9</v>
      </c>
      <c r="EC35">
        <v>2.3288000000000002</v>
      </c>
      <c r="ED35">
        <v>2.0377800000000001</v>
      </c>
      <c r="EE35">
        <v>0.15189900000000001</v>
      </c>
      <c r="EF35">
        <v>0</v>
      </c>
      <c r="EG35">
        <v>14.459899999999999</v>
      </c>
      <c r="EH35">
        <v>999.9</v>
      </c>
      <c r="EI35">
        <v>47.478999999999999</v>
      </c>
      <c r="EJ35">
        <v>19.213000000000001</v>
      </c>
      <c r="EK35">
        <v>10.627800000000001</v>
      </c>
      <c r="EL35">
        <v>61.106999999999999</v>
      </c>
      <c r="EM35">
        <v>22.1755</v>
      </c>
      <c r="EN35">
        <v>1</v>
      </c>
      <c r="EO35">
        <v>-0.61930399999999997</v>
      </c>
      <c r="EP35">
        <v>1.6971499999999999</v>
      </c>
      <c r="EQ35">
        <v>20.278600000000001</v>
      </c>
      <c r="ER35">
        <v>5.2433500000000004</v>
      </c>
      <c r="ES35">
        <v>11.825200000000001</v>
      </c>
      <c r="ET35">
        <v>4.98325</v>
      </c>
      <c r="EU35">
        <v>3.2989999999999999</v>
      </c>
      <c r="EV35">
        <v>5220.1000000000004</v>
      </c>
      <c r="EW35">
        <v>191.9</v>
      </c>
      <c r="EX35">
        <v>9999</v>
      </c>
      <c r="EY35">
        <v>76.7</v>
      </c>
      <c r="EZ35">
        <v>1.8731500000000001</v>
      </c>
      <c r="FA35">
        <v>1.8788100000000001</v>
      </c>
      <c r="FB35">
        <v>1.8791199999999999</v>
      </c>
      <c r="FC35">
        <v>1.8797200000000001</v>
      </c>
      <c r="FD35">
        <v>1.8774200000000001</v>
      </c>
      <c r="FE35">
        <v>1.8767400000000001</v>
      </c>
      <c r="FF35">
        <v>1.8772599999999999</v>
      </c>
      <c r="FG35">
        <v>1.8748499999999999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-8.9700000000000006</v>
      </c>
      <c r="FV35">
        <v>-0.2147</v>
      </c>
      <c r="FW35">
        <v>-9.0201121170347296</v>
      </c>
      <c r="FX35">
        <v>1.4527828764109799E-4</v>
      </c>
      <c r="FY35">
        <v>-4.3579519040863002E-7</v>
      </c>
      <c r="FZ35">
        <v>2.0799061152897499E-10</v>
      </c>
      <c r="GA35">
        <v>-0.21469272727272701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0.5</v>
      </c>
      <c r="GJ35">
        <v>0.7</v>
      </c>
      <c r="GK35">
        <v>3.4716800000000001</v>
      </c>
      <c r="GL35">
        <v>2.49512</v>
      </c>
      <c r="GM35">
        <v>1.54541</v>
      </c>
      <c r="GN35">
        <v>2.3046899999999999</v>
      </c>
      <c r="GO35">
        <v>1.5979000000000001</v>
      </c>
      <c r="GP35">
        <v>2.2351100000000002</v>
      </c>
      <c r="GQ35">
        <v>23.0303</v>
      </c>
      <c r="GR35">
        <v>16.0321</v>
      </c>
      <c r="GS35">
        <v>18</v>
      </c>
      <c r="GT35">
        <v>624.58299999999997</v>
      </c>
      <c r="GU35">
        <v>415.887</v>
      </c>
      <c r="GV35">
        <v>14.4918</v>
      </c>
      <c r="GW35">
        <v>18.414200000000001</v>
      </c>
      <c r="GX35">
        <v>30.0001</v>
      </c>
      <c r="GY35">
        <v>18.5138</v>
      </c>
      <c r="GZ35">
        <v>18.482099999999999</v>
      </c>
      <c r="HA35">
        <v>69.513099999999994</v>
      </c>
      <c r="HB35">
        <v>20</v>
      </c>
      <c r="HC35">
        <v>-30</v>
      </c>
      <c r="HD35">
        <v>14.4938</v>
      </c>
      <c r="HE35">
        <v>1800</v>
      </c>
      <c r="HF35">
        <v>0</v>
      </c>
      <c r="HG35">
        <v>101.32</v>
      </c>
      <c r="HH35">
        <v>99.952299999999994</v>
      </c>
    </row>
    <row r="36" spans="1:216" x14ac:dyDescent="0.2">
      <c r="A36">
        <v>18</v>
      </c>
      <c r="B36">
        <v>1689897637</v>
      </c>
      <c r="C36">
        <v>1633.9000000953699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1689897637</v>
      </c>
      <c r="M36">
        <f t="shared" si="0"/>
        <v>2.5109247588226392E-3</v>
      </c>
      <c r="N36">
        <f t="shared" si="1"/>
        <v>2.5109247588226391</v>
      </c>
      <c r="O36">
        <f t="shared" si="2"/>
        <v>18.790107378952907</v>
      </c>
      <c r="P36">
        <f t="shared" si="3"/>
        <v>380.23</v>
      </c>
      <c r="Q36">
        <f t="shared" si="4"/>
        <v>276.85597567008261</v>
      </c>
      <c r="R36">
        <f t="shared" si="5"/>
        <v>27.652801318872775</v>
      </c>
      <c r="S36">
        <f t="shared" si="6"/>
        <v>37.977958106292007</v>
      </c>
      <c r="T36">
        <f t="shared" si="7"/>
        <v>0.31931330464433672</v>
      </c>
      <c r="U36">
        <f t="shared" si="8"/>
        <v>2.9225845010345899</v>
      </c>
      <c r="V36">
        <f t="shared" si="9"/>
        <v>0.30112041266669393</v>
      </c>
      <c r="W36">
        <f t="shared" si="10"/>
        <v>0.18974838436050623</v>
      </c>
      <c r="X36">
        <f t="shared" si="11"/>
        <v>297.70315800000003</v>
      </c>
      <c r="Y36">
        <f t="shared" si="12"/>
        <v>18.160412995830409</v>
      </c>
      <c r="Z36">
        <f t="shared" si="13"/>
        <v>16.973800000000001</v>
      </c>
      <c r="AA36">
        <f t="shared" si="14"/>
        <v>1.9413343634156679</v>
      </c>
      <c r="AB36">
        <f t="shared" si="15"/>
        <v>57.484719261220206</v>
      </c>
      <c r="AC36">
        <f t="shared" si="16"/>
        <v>1.1212302199142401</v>
      </c>
      <c r="AD36">
        <f t="shared" si="17"/>
        <v>1.9504839448187645</v>
      </c>
      <c r="AE36">
        <f t="shared" si="18"/>
        <v>0.8201041435014278</v>
      </c>
      <c r="AF36">
        <f t="shared" si="19"/>
        <v>-110.73178186407839</v>
      </c>
      <c r="AG36">
        <f t="shared" si="20"/>
        <v>11.691128270987061</v>
      </c>
      <c r="AH36">
        <f t="shared" si="21"/>
        <v>0.77990827222877257</v>
      </c>
      <c r="AI36">
        <f t="shared" si="22"/>
        <v>199.4424126791375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54479.727626514257</v>
      </c>
      <c r="AO36">
        <f t="shared" si="26"/>
        <v>1800</v>
      </c>
      <c r="AP36">
        <f t="shared" si="27"/>
        <v>1517.4005999999999</v>
      </c>
      <c r="AQ36">
        <f t="shared" si="28"/>
        <v>0.84300033333333335</v>
      </c>
      <c r="AR36">
        <f t="shared" si="29"/>
        <v>0.16539064333333334</v>
      </c>
      <c r="AS36">
        <v>1689897637</v>
      </c>
      <c r="AT36">
        <v>380.23</v>
      </c>
      <c r="AU36">
        <v>399.97</v>
      </c>
      <c r="AV36">
        <v>11.2256</v>
      </c>
      <c r="AW36">
        <v>8.7434700000000003</v>
      </c>
      <c r="AX36">
        <v>385.31299999999999</v>
      </c>
      <c r="AY36">
        <v>11.4427</v>
      </c>
      <c r="AZ36">
        <v>600.14700000000005</v>
      </c>
      <c r="BA36">
        <v>99.834299999999999</v>
      </c>
      <c r="BB36">
        <v>4.7240400000000002E-2</v>
      </c>
      <c r="BC36">
        <v>17.047999999999998</v>
      </c>
      <c r="BD36">
        <v>16.973800000000001</v>
      </c>
      <c r="BE36">
        <v>999.9</v>
      </c>
      <c r="BF36">
        <v>0</v>
      </c>
      <c r="BG36">
        <v>0</v>
      </c>
      <c r="BH36">
        <v>9976.8799999999992</v>
      </c>
      <c r="BI36">
        <v>0</v>
      </c>
      <c r="BJ36">
        <v>46.203400000000002</v>
      </c>
      <c r="BK36">
        <v>-19.739899999999999</v>
      </c>
      <c r="BL36">
        <v>384.54700000000003</v>
      </c>
      <c r="BM36">
        <v>403.49799999999999</v>
      </c>
      <c r="BN36">
        <v>2.4820899999999999</v>
      </c>
      <c r="BO36">
        <v>399.97</v>
      </c>
      <c r="BP36">
        <v>8.7434700000000003</v>
      </c>
      <c r="BQ36">
        <v>1.1207</v>
      </c>
      <c r="BR36">
        <v>0.87289799999999995</v>
      </c>
      <c r="BS36">
        <v>8.5878099999999993</v>
      </c>
      <c r="BT36">
        <v>4.9515099999999999</v>
      </c>
      <c r="BU36">
        <v>1800</v>
      </c>
      <c r="BV36">
        <v>0.89998900000000004</v>
      </c>
      <c r="BW36">
        <v>0.100011</v>
      </c>
      <c r="BX36">
        <v>0</v>
      </c>
      <c r="BY36">
        <v>2.3673999999999999</v>
      </c>
      <c r="BZ36">
        <v>0</v>
      </c>
      <c r="CA36">
        <v>12063.5</v>
      </c>
      <c r="CB36">
        <v>17199.599999999999</v>
      </c>
      <c r="CC36">
        <v>40</v>
      </c>
      <c r="CD36">
        <v>41.436999999999998</v>
      </c>
      <c r="CE36">
        <v>41.436999999999998</v>
      </c>
      <c r="CF36">
        <v>39.686999999999998</v>
      </c>
      <c r="CG36">
        <v>38.75</v>
      </c>
      <c r="CH36">
        <v>1619.98</v>
      </c>
      <c r="CI36">
        <v>180.02</v>
      </c>
      <c r="CJ36">
        <v>0</v>
      </c>
      <c r="CK36">
        <v>1689897642.4000001</v>
      </c>
      <c r="CL36">
        <v>0</v>
      </c>
      <c r="CM36">
        <v>1689897608</v>
      </c>
      <c r="CN36" t="s">
        <v>409</v>
      </c>
      <c r="CO36">
        <v>1689897601</v>
      </c>
      <c r="CP36">
        <v>1689897608</v>
      </c>
      <c r="CQ36">
        <v>46</v>
      </c>
      <c r="CR36">
        <v>3.9340000000000002</v>
      </c>
      <c r="CS36">
        <v>-2E-3</v>
      </c>
      <c r="CT36">
        <v>-5.085</v>
      </c>
      <c r="CU36">
        <v>-0.217</v>
      </c>
      <c r="CV36">
        <v>400</v>
      </c>
      <c r="CW36">
        <v>9</v>
      </c>
      <c r="CX36">
        <v>0.09</v>
      </c>
      <c r="CY36">
        <v>0.03</v>
      </c>
      <c r="CZ36">
        <v>18.6556730066476</v>
      </c>
      <c r="DA36">
        <v>0.62959033444001999</v>
      </c>
      <c r="DB36">
        <v>6.8386735295971002E-2</v>
      </c>
      <c r="DC36">
        <v>1</v>
      </c>
      <c r="DD36">
        <v>399.95014285714302</v>
      </c>
      <c r="DE36">
        <v>0.31535064935018198</v>
      </c>
      <c r="DF36">
        <v>3.9823761409354598E-2</v>
      </c>
      <c r="DG36">
        <v>1</v>
      </c>
      <c r="DH36">
        <v>1800.001</v>
      </c>
      <c r="DI36">
        <v>5.4313532181952196E-3</v>
      </c>
      <c r="DJ36">
        <v>6.9999999999936302E-3</v>
      </c>
      <c r="DK36">
        <v>-1</v>
      </c>
      <c r="DL36">
        <v>2</v>
      </c>
      <c r="DM36">
        <v>2</v>
      </c>
      <c r="DN36" t="s">
        <v>355</v>
      </c>
      <c r="DO36">
        <v>3.1618300000000001</v>
      </c>
      <c r="DP36">
        <v>2.7788499999999998</v>
      </c>
      <c r="DQ36">
        <v>9.2419500000000002E-2</v>
      </c>
      <c r="DR36">
        <v>9.5399300000000006E-2</v>
      </c>
      <c r="DS36">
        <v>7.0270399999999997E-2</v>
      </c>
      <c r="DT36">
        <v>5.7537900000000003E-2</v>
      </c>
      <c r="DU36">
        <v>29104.5</v>
      </c>
      <c r="DV36">
        <v>30217</v>
      </c>
      <c r="DW36">
        <v>29767.599999999999</v>
      </c>
      <c r="DX36">
        <v>31115.1</v>
      </c>
      <c r="DY36">
        <v>36250.400000000001</v>
      </c>
      <c r="DZ36">
        <v>38392.400000000001</v>
      </c>
      <c r="EA36">
        <v>40833.9</v>
      </c>
      <c r="EB36">
        <v>43098.400000000001</v>
      </c>
      <c r="EC36">
        <v>2.3286500000000001</v>
      </c>
      <c r="ED36">
        <v>2.03233</v>
      </c>
      <c r="EE36">
        <v>0.15584799999999999</v>
      </c>
      <c r="EF36">
        <v>0</v>
      </c>
      <c r="EG36">
        <v>14.376899999999999</v>
      </c>
      <c r="EH36">
        <v>999.9</v>
      </c>
      <c r="EI36">
        <v>47.478999999999999</v>
      </c>
      <c r="EJ36">
        <v>19.244</v>
      </c>
      <c r="EK36">
        <v>10.648</v>
      </c>
      <c r="EL36">
        <v>61.747</v>
      </c>
      <c r="EM36">
        <v>22.732399999999998</v>
      </c>
      <c r="EN36">
        <v>1</v>
      </c>
      <c r="EO36">
        <v>-0.61932200000000004</v>
      </c>
      <c r="EP36">
        <v>1.47001</v>
      </c>
      <c r="EQ36">
        <v>20.2805</v>
      </c>
      <c r="ER36">
        <v>5.2418500000000003</v>
      </c>
      <c r="ES36">
        <v>11.825799999999999</v>
      </c>
      <c r="ET36">
        <v>4.9824000000000002</v>
      </c>
      <c r="EU36">
        <v>3.2989999999999999</v>
      </c>
      <c r="EV36">
        <v>5222.3999999999996</v>
      </c>
      <c r="EW36">
        <v>191.9</v>
      </c>
      <c r="EX36">
        <v>9999</v>
      </c>
      <c r="EY36">
        <v>76.8</v>
      </c>
      <c r="EZ36">
        <v>1.8731500000000001</v>
      </c>
      <c r="FA36">
        <v>1.8788100000000001</v>
      </c>
      <c r="FB36">
        <v>1.8791199999999999</v>
      </c>
      <c r="FC36">
        <v>1.8797200000000001</v>
      </c>
      <c r="FD36">
        <v>1.87737</v>
      </c>
      <c r="FE36">
        <v>1.8766799999999999</v>
      </c>
      <c r="FF36">
        <v>1.87721</v>
      </c>
      <c r="FG36">
        <v>1.8748499999999999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-5.0830000000000002</v>
      </c>
      <c r="FV36">
        <v>-0.21709999999999999</v>
      </c>
      <c r="FW36">
        <v>-5.0859991059015801</v>
      </c>
      <c r="FX36">
        <v>1.4527828764109799E-4</v>
      </c>
      <c r="FY36">
        <v>-4.3579519040863002E-7</v>
      </c>
      <c r="FZ36">
        <v>2.0799061152897499E-10</v>
      </c>
      <c r="GA36">
        <v>-0.21715599999999899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0.6</v>
      </c>
      <c r="GJ36">
        <v>0.5</v>
      </c>
      <c r="GK36">
        <v>1.02661</v>
      </c>
      <c r="GL36">
        <v>2.50366</v>
      </c>
      <c r="GM36">
        <v>1.54541</v>
      </c>
      <c r="GN36">
        <v>2.3046899999999999</v>
      </c>
      <c r="GO36">
        <v>1.5979000000000001</v>
      </c>
      <c r="GP36">
        <v>2.3852500000000001</v>
      </c>
      <c r="GQ36">
        <v>23.070699999999999</v>
      </c>
      <c r="GR36">
        <v>16.040800000000001</v>
      </c>
      <c r="GS36">
        <v>18</v>
      </c>
      <c r="GT36">
        <v>624.54</v>
      </c>
      <c r="GU36">
        <v>412.82799999999997</v>
      </c>
      <c r="GV36">
        <v>14.6677</v>
      </c>
      <c r="GW36">
        <v>18.415800000000001</v>
      </c>
      <c r="GX36">
        <v>30.0001</v>
      </c>
      <c r="GY36">
        <v>18.5184</v>
      </c>
      <c r="GZ36">
        <v>18.486999999999998</v>
      </c>
      <c r="HA36">
        <v>20.602699999999999</v>
      </c>
      <c r="HB36">
        <v>20</v>
      </c>
      <c r="HC36">
        <v>-30</v>
      </c>
      <c r="HD36">
        <v>14.685</v>
      </c>
      <c r="HE36">
        <v>400</v>
      </c>
      <c r="HF36">
        <v>0</v>
      </c>
      <c r="HG36">
        <v>101.316</v>
      </c>
      <c r="HH36">
        <v>99.949399999999997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2023-07-20T16:00:42Z</dcterms:created>
  <dcterms:modified xsi:type="dcterms:W3CDTF">2023-07-21T04:48:07Z</dcterms:modified>
</cp:coreProperties>
</file>