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148E0060-6BDD-1340-9541-B9821C60C15A}" xr6:coauthVersionLast="47" xr6:coauthVersionMax="47" xr10:uidLastSave="{00000000-0000-0000-0000-000000000000}"/>
  <bookViews>
    <workbookView xWindow="240" yWindow="760" windowWidth="21420" windowHeight="150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P36" i="1"/>
  <c r="AO36" i="1"/>
  <c r="AN36" i="1"/>
  <c r="AL36" i="1"/>
  <c r="P36" i="1" s="1"/>
  <c r="AD36" i="1"/>
  <c r="AC36" i="1"/>
  <c r="AB36" i="1"/>
  <c r="X36" i="1"/>
  <c r="U36" i="1"/>
  <c r="S36" i="1"/>
  <c r="AR35" i="1"/>
  <c r="AQ35" i="1"/>
  <c r="AO35" i="1"/>
  <c r="AP35" i="1" s="1"/>
  <c r="AN35" i="1"/>
  <c r="AL35" i="1" s="1"/>
  <c r="AD35" i="1"/>
  <c r="AB35" i="1" s="1"/>
  <c r="AC35" i="1"/>
  <c r="U35" i="1"/>
  <c r="AR34" i="1"/>
  <c r="AQ34" i="1"/>
  <c r="AO34" i="1"/>
  <c r="AP34" i="1" s="1"/>
  <c r="AN34" i="1"/>
  <c r="AL34" i="1"/>
  <c r="N34" i="1" s="1"/>
  <c r="M34" i="1" s="1"/>
  <c r="AD34" i="1"/>
  <c r="AC34" i="1"/>
  <c r="AB34" i="1"/>
  <c r="U34" i="1"/>
  <c r="P34" i="1"/>
  <c r="O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P32" i="1"/>
  <c r="AO32" i="1"/>
  <c r="AN32" i="1"/>
  <c r="AL32" i="1"/>
  <c r="P32" i="1" s="1"/>
  <c r="AD32" i="1"/>
  <c r="AC32" i="1"/>
  <c r="AB32" i="1"/>
  <c r="X32" i="1"/>
  <c r="U32" i="1"/>
  <c r="S32" i="1"/>
  <c r="AR31" i="1"/>
  <c r="AQ31" i="1"/>
  <c r="AO31" i="1"/>
  <c r="AP31" i="1" s="1"/>
  <c r="AN31" i="1"/>
  <c r="AL31" i="1" s="1"/>
  <c r="AD31" i="1"/>
  <c r="AB31" i="1" s="1"/>
  <c r="AC31" i="1"/>
  <c r="U31" i="1"/>
  <c r="AR30" i="1"/>
  <c r="AQ30" i="1"/>
  <c r="AO30" i="1"/>
  <c r="AP30" i="1" s="1"/>
  <c r="AN30" i="1"/>
  <c r="AL30" i="1"/>
  <c r="N30" i="1" s="1"/>
  <c r="M30" i="1" s="1"/>
  <c r="AD30" i="1"/>
  <c r="AC30" i="1"/>
  <c r="AB30" i="1"/>
  <c r="U30" i="1"/>
  <c r="P30" i="1"/>
  <c r="O30" i="1"/>
  <c r="AR29" i="1"/>
  <c r="AQ29" i="1"/>
  <c r="AO29" i="1"/>
  <c r="AP29" i="1" s="1"/>
  <c r="AN29" i="1"/>
  <c r="AL29" i="1" s="1"/>
  <c r="AD29" i="1"/>
  <c r="AC29" i="1"/>
  <c r="AB29" i="1" s="1"/>
  <c r="U29" i="1"/>
  <c r="AR28" i="1"/>
  <c r="AQ28" i="1"/>
  <c r="AP28" i="1"/>
  <c r="AO28" i="1"/>
  <c r="AN28" i="1"/>
  <c r="AL28" i="1"/>
  <c r="P28" i="1" s="1"/>
  <c r="AD28" i="1"/>
  <c r="AC28" i="1"/>
  <c r="AB28" i="1"/>
  <c r="X28" i="1"/>
  <c r="U28" i="1"/>
  <c r="S28" i="1"/>
  <c r="AR27" i="1"/>
  <c r="AQ27" i="1"/>
  <c r="AO27" i="1"/>
  <c r="AP27" i="1" s="1"/>
  <c r="AN27" i="1"/>
  <c r="AL27" i="1" s="1"/>
  <c r="AD27" i="1"/>
  <c r="AB27" i="1" s="1"/>
  <c r="AC27" i="1"/>
  <c r="U27" i="1"/>
  <c r="AR26" i="1"/>
  <c r="AQ26" i="1"/>
  <c r="AO26" i="1"/>
  <c r="AN26" i="1"/>
  <c r="AL26" i="1"/>
  <c r="N26" i="1" s="1"/>
  <c r="M26" i="1" s="1"/>
  <c r="AD26" i="1"/>
  <c r="AC26" i="1"/>
  <c r="AB26" i="1"/>
  <c r="U26" i="1"/>
  <c r="P26" i="1"/>
  <c r="O26" i="1"/>
  <c r="AR25" i="1"/>
  <c r="AQ25" i="1"/>
  <c r="AO25" i="1"/>
  <c r="AP25" i="1" s="1"/>
  <c r="AN25" i="1"/>
  <c r="AL25" i="1" s="1"/>
  <c r="AM25" i="1"/>
  <c r="AD25" i="1"/>
  <c r="AC25" i="1"/>
  <c r="AB25" i="1" s="1"/>
  <c r="U25" i="1"/>
  <c r="AR24" i="1"/>
  <c r="AQ24" i="1"/>
  <c r="AP24" i="1"/>
  <c r="AO24" i="1"/>
  <c r="AN24" i="1"/>
  <c r="AL24" i="1"/>
  <c r="P24" i="1" s="1"/>
  <c r="AD24" i="1"/>
  <c r="AC24" i="1"/>
  <c r="AB24" i="1"/>
  <c r="X24" i="1"/>
  <c r="U24" i="1"/>
  <c r="S24" i="1"/>
  <c r="AR23" i="1"/>
  <c r="AQ23" i="1"/>
  <c r="AO23" i="1"/>
  <c r="AP23" i="1" s="1"/>
  <c r="AN23" i="1"/>
  <c r="AL23" i="1" s="1"/>
  <c r="AD23" i="1"/>
  <c r="AB23" i="1" s="1"/>
  <c r="AC23" i="1"/>
  <c r="U23" i="1"/>
  <c r="AR22" i="1"/>
  <c r="AQ22" i="1"/>
  <c r="AO22" i="1"/>
  <c r="AN22" i="1"/>
  <c r="AL22" i="1"/>
  <c r="N22" i="1" s="1"/>
  <c r="M22" i="1" s="1"/>
  <c r="AD22" i="1"/>
  <c r="AC22" i="1"/>
  <c r="AB22" i="1"/>
  <c r="U22" i="1"/>
  <c r="P22" i="1"/>
  <c r="O22" i="1"/>
  <c r="AR21" i="1"/>
  <c r="AQ21" i="1"/>
  <c r="AO21" i="1"/>
  <c r="AP21" i="1" s="1"/>
  <c r="AN21" i="1"/>
  <c r="AL21" i="1" s="1"/>
  <c r="AD21" i="1"/>
  <c r="AC21" i="1"/>
  <c r="AB21" i="1" s="1"/>
  <c r="U21" i="1"/>
  <c r="AR20" i="1"/>
  <c r="AQ20" i="1"/>
  <c r="AP20" i="1"/>
  <c r="AO20" i="1"/>
  <c r="AN20" i="1"/>
  <c r="AL20" i="1"/>
  <c r="P20" i="1" s="1"/>
  <c r="AD20" i="1"/>
  <c r="AC20" i="1"/>
  <c r="AB20" i="1"/>
  <c r="X20" i="1"/>
  <c r="U20" i="1"/>
  <c r="S20" i="1"/>
  <c r="AR19" i="1"/>
  <c r="AQ19" i="1"/>
  <c r="AO19" i="1"/>
  <c r="AP19" i="1" s="1"/>
  <c r="AN19" i="1"/>
  <c r="AL19" i="1" s="1"/>
  <c r="AD19" i="1"/>
  <c r="AB19" i="1" s="1"/>
  <c r="AC19" i="1"/>
  <c r="U19" i="1"/>
  <c r="S21" i="1" l="1"/>
  <c r="O21" i="1"/>
  <c r="P21" i="1"/>
  <c r="N21" i="1"/>
  <c r="M21" i="1" s="1"/>
  <c r="P19" i="1"/>
  <c r="N19" i="1"/>
  <c r="M19" i="1" s="1"/>
  <c r="O19" i="1"/>
  <c r="S19" i="1"/>
  <c r="AM19" i="1"/>
  <c r="AP26" i="1"/>
  <c r="X26" i="1"/>
  <c r="Y24" i="1"/>
  <c r="Z24" i="1" s="1"/>
  <c r="P27" i="1"/>
  <c r="O27" i="1"/>
  <c r="S27" i="1"/>
  <c r="N27" i="1"/>
  <c r="M27" i="1" s="1"/>
  <c r="AM27" i="1"/>
  <c r="P35" i="1"/>
  <c r="O35" i="1"/>
  <c r="N35" i="1"/>
  <c r="M35" i="1" s="1"/>
  <c r="AM35" i="1"/>
  <c r="S35" i="1"/>
  <c r="Y32" i="1"/>
  <c r="Z32" i="1" s="1"/>
  <c r="AG32" i="1" s="1"/>
  <c r="AF34" i="1"/>
  <c r="S29" i="1"/>
  <c r="AM29" i="1"/>
  <c r="O29" i="1"/>
  <c r="P29" i="1"/>
  <c r="N29" i="1"/>
  <c r="M29" i="1" s="1"/>
  <c r="AF26" i="1"/>
  <c r="AF30" i="1"/>
  <c r="P31" i="1"/>
  <c r="O31" i="1"/>
  <c r="N31" i="1"/>
  <c r="M31" i="1" s="1"/>
  <c r="AM31" i="1"/>
  <c r="S31" i="1"/>
  <c r="AF22" i="1"/>
  <c r="AG20" i="1"/>
  <c r="AP22" i="1"/>
  <c r="X22" i="1"/>
  <c r="S25" i="1"/>
  <c r="N25" i="1"/>
  <c r="M25" i="1" s="1"/>
  <c r="P25" i="1"/>
  <c r="O25" i="1"/>
  <c r="S33" i="1"/>
  <c r="N33" i="1"/>
  <c r="M33" i="1" s="1"/>
  <c r="P33" i="1"/>
  <c r="AM33" i="1"/>
  <c r="O33" i="1"/>
  <c r="Y36" i="1"/>
  <c r="Z36" i="1" s="1"/>
  <c r="Y20" i="1"/>
  <c r="Z20" i="1" s="1"/>
  <c r="AM21" i="1"/>
  <c r="P23" i="1"/>
  <c r="O23" i="1"/>
  <c r="N23" i="1"/>
  <c r="M23" i="1" s="1"/>
  <c r="AM23" i="1"/>
  <c r="S23" i="1"/>
  <c r="X30" i="1"/>
  <c r="AM20" i="1"/>
  <c r="AM28" i="1"/>
  <c r="AM32" i="1"/>
  <c r="AM36" i="1"/>
  <c r="AM24" i="1"/>
  <c r="N20" i="1"/>
  <c r="M20" i="1" s="1"/>
  <c r="X21" i="1"/>
  <c r="N24" i="1"/>
  <c r="M24" i="1" s="1"/>
  <c r="X25" i="1"/>
  <c r="N28" i="1"/>
  <c r="M28" i="1" s="1"/>
  <c r="X29" i="1"/>
  <c r="N32" i="1"/>
  <c r="M32" i="1" s="1"/>
  <c r="X33" i="1"/>
  <c r="N36" i="1"/>
  <c r="M36" i="1" s="1"/>
  <c r="O20" i="1"/>
  <c r="S22" i="1"/>
  <c r="O24" i="1"/>
  <c r="S26" i="1"/>
  <c r="O28" i="1"/>
  <c r="S30" i="1"/>
  <c r="O32" i="1"/>
  <c r="S34" i="1"/>
  <c r="O36" i="1"/>
  <c r="AM22" i="1"/>
  <c r="AM30" i="1"/>
  <c r="AM34" i="1"/>
  <c r="X34" i="1"/>
  <c r="AM26" i="1"/>
  <c r="X19" i="1"/>
  <c r="X23" i="1"/>
  <c r="X27" i="1"/>
  <c r="X31" i="1"/>
  <c r="X35" i="1"/>
  <c r="AF28" i="1" l="1"/>
  <c r="Y25" i="1"/>
  <c r="Z25" i="1" s="1"/>
  <c r="AH24" i="1"/>
  <c r="AA24" i="1"/>
  <c r="AE24" i="1" s="1"/>
  <c r="Y34" i="1"/>
  <c r="Z34" i="1" s="1"/>
  <c r="Y29" i="1"/>
  <c r="Z29" i="1" s="1"/>
  <c r="V29" i="1" s="1"/>
  <c r="T29" i="1" s="1"/>
  <c r="W29" i="1" s="1"/>
  <c r="Q29" i="1" s="1"/>
  <c r="R29" i="1" s="1"/>
  <c r="AF35" i="1"/>
  <c r="Y35" i="1"/>
  <c r="Z35" i="1" s="1"/>
  <c r="AH20" i="1"/>
  <c r="AA20" i="1"/>
  <c r="AE20" i="1" s="1"/>
  <c r="Y31" i="1"/>
  <c r="Z31" i="1" s="1"/>
  <c r="AF24" i="1"/>
  <c r="V24" i="1"/>
  <c r="T24" i="1" s="1"/>
  <c r="W24" i="1" s="1"/>
  <c r="Q24" i="1" s="1"/>
  <c r="R24" i="1" s="1"/>
  <c r="Y30" i="1"/>
  <c r="Z30" i="1" s="1"/>
  <c r="AH36" i="1"/>
  <c r="AA36" i="1"/>
  <c r="AE36" i="1" s="1"/>
  <c r="Y28" i="1"/>
  <c r="Z28" i="1" s="1"/>
  <c r="V28" i="1" s="1"/>
  <c r="T28" i="1" s="1"/>
  <c r="W28" i="1" s="1"/>
  <c r="Q28" i="1" s="1"/>
  <c r="R28" i="1" s="1"/>
  <c r="Y26" i="1"/>
  <c r="Z26" i="1" s="1"/>
  <c r="Y27" i="1"/>
  <c r="Z27" i="1" s="1"/>
  <c r="V27" i="1" s="1"/>
  <c r="T27" i="1" s="1"/>
  <c r="W27" i="1" s="1"/>
  <c r="Q27" i="1" s="1"/>
  <c r="R27" i="1" s="1"/>
  <c r="Y21" i="1"/>
  <c r="Z21" i="1" s="1"/>
  <c r="AF25" i="1"/>
  <c r="V25" i="1"/>
  <c r="T25" i="1" s="1"/>
  <c r="W25" i="1" s="1"/>
  <c r="Q25" i="1" s="1"/>
  <c r="R25" i="1" s="1"/>
  <c r="AG36" i="1"/>
  <c r="AF19" i="1"/>
  <c r="Y23" i="1"/>
  <c r="Z23" i="1" s="1"/>
  <c r="AF36" i="1"/>
  <c r="V36" i="1"/>
  <c r="T36" i="1" s="1"/>
  <c r="W36" i="1" s="1"/>
  <c r="Q36" i="1" s="1"/>
  <c r="R36" i="1" s="1"/>
  <c r="AF20" i="1"/>
  <c r="V20" i="1"/>
  <c r="T20" i="1" s="1"/>
  <c r="W20" i="1" s="1"/>
  <c r="Q20" i="1" s="1"/>
  <c r="R20" i="1" s="1"/>
  <c r="AG24" i="1"/>
  <c r="Y19" i="1"/>
  <c r="Z19" i="1" s="1"/>
  <c r="Y33" i="1"/>
  <c r="Z33" i="1" s="1"/>
  <c r="V33" i="1" s="1"/>
  <c r="T33" i="1" s="1"/>
  <c r="W33" i="1" s="1"/>
  <c r="Q33" i="1" s="1"/>
  <c r="R33" i="1" s="1"/>
  <c r="AF23" i="1"/>
  <c r="Y22" i="1"/>
  <c r="Z22" i="1" s="1"/>
  <c r="AF31" i="1"/>
  <c r="V31" i="1"/>
  <c r="T31" i="1" s="1"/>
  <c r="W31" i="1" s="1"/>
  <c r="Q31" i="1" s="1"/>
  <c r="R31" i="1" s="1"/>
  <c r="AH32" i="1"/>
  <c r="AI32" i="1" s="1"/>
  <c r="AA32" i="1"/>
  <c r="AE32" i="1" s="1"/>
  <c r="AF27" i="1"/>
  <c r="AF21" i="1"/>
  <c r="AF32" i="1"/>
  <c r="V32" i="1"/>
  <c r="T32" i="1" s="1"/>
  <c r="W32" i="1" s="1"/>
  <c r="Q32" i="1" s="1"/>
  <c r="R32" i="1" s="1"/>
  <c r="AF33" i="1"/>
  <c r="AF29" i="1"/>
  <c r="AI20" i="1" l="1"/>
  <c r="AI36" i="1"/>
  <c r="AH23" i="1"/>
  <c r="AA23" i="1"/>
  <c r="AE23" i="1" s="1"/>
  <c r="AG23" i="1"/>
  <c r="AA30" i="1"/>
  <c r="AE30" i="1" s="1"/>
  <c r="AG30" i="1"/>
  <c r="AH30" i="1"/>
  <c r="AI30" i="1" s="1"/>
  <c r="V30" i="1"/>
  <c r="T30" i="1" s="1"/>
  <c r="W30" i="1" s="1"/>
  <c r="Q30" i="1" s="1"/>
  <c r="R30" i="1" s="1"/>
  <c r="AA19" i="1"/>
  <c r="AE19" i="1" s="1"/>
  <c r="AH19" i="1"/>
  <c r="AG19" i="1"/>
  <c r="AH27" i="1"/>
  <c r="AA27" i="1"/>
  <c r="AE27" i="1" s="1"/>
  <c r="AG27" i="1"/>
  <c r="AH35" i="1"/>
  <c r="AG35" i="1"/>
  <c r="AA35" i="1"/>
  <c r="AE35" i="1" s="1"/>
  <c r="AI24" i="1"/>
  <c r="V19" i="1"/>
  <c r="T19" i="1" s="1"/>
  <c r="W19" i="1" s="1"/>
  <c r="Q19" i="1" s="1"/>
  <c r="R19" i="1" s="1"/>
  <c r="V35" i="1"/>
  <c r="T35" i="1" s="1"/>
  <c r="W35" i="1" s="1"/>
  <c r="Q35" i="1" s="1"/>
  <c r="R35" i="1" s="1"/>
  <c r="AH25" i="1"/>
  <c r="AA25" i="1"/>
  <c r="AE25" i="1" s="1"/>
  <c r="AG25" i="1"/>
  <c r="AA21" i="1"/>
  <c r="AE21" i="1" s="1"/>
  <c r="AH21" i="1"/>
  <c r="AG21" i="1"/>
  <c r="V21" i="1"/>
  <c r="T21" i="1" s="1"/>
  <c r="W21" i="1" s="1"/>
  <c r="Q21" i="1" s="1"/>
  <c r="R21" i="1" s="1"/>
  <c r="AG26" i="1"/>
  <c r="AA26" i="1"/>
  <c r="AE26" i="1" s="1"/>
  <c r="AH26" i="1"/>
  <c r="V26" i="1"/>
  <c r="T26" i="1" s="1"/>
  <c r="W26" i="1" s="1"/>
  <c r="Q26" i="1" s="1"/>
  <c r="R26" i="1" s="1"/>
  <c r="AA34" i="1"/>
  <c r="AE34" i="1" s="1"/>
  <c r="AH34" i="1"/>
  <c r="AG34" i="1"/>
  <c r="V34" i="1"/>
  <c r="T34" i="1" s="1"/>
  <c r="W34" i="1" s="1"/>
  <c r="Q34" i="1" s="1"/>
  <c r="R34" i="1" s="1"/>
  <c r="AA33" i="1"/>
  <c r="AE33" i="1" s="1"/>
  <c r="AH33" i="1"/>
  <c r="AG33" i="1"/>
  <c r="AA22" i="1"/>
  <c r="AE22" i="1" s="1"/>
  <c r="AH22" i="1"/>
  <c r="AI22" i="1" s="1"/>
  <c r="AG22" i="1"/>
  <c r="V22" i="1"/>
  <c r="T22" i="1" s="1"/>
  <c r="W22" i="1" s="1"/>
  <c r="Q22" i="1" s="1"/>
  <c r="R22" i="1" s="1"/>
  <c r="AA29" i="1"/>
  <c r="AE29" i="1" s="1"/>
  <c r="AH29" i="1"/>
  <c r="AG29" i="1"/>
  <c r="V23" i="1"/>
  <c r="T23" i="1" s="1"/>
  <c r="W23" i="1" s="1"/>
  <c r="Q23" i="1" s="1"/>
  <c r="R23" i="1" s="1"/>
  <c r="AH28" i="1"/>
  <c r="AI28" i="1" s="1"/>
  <c r="AA28" i="1"/>
  <c r="AE28" i="1" s="1"/>
  <c r="AG28" i="1"/>
  <c r="AG31" i="1"/>
  <c r="AA31" i="1"/>
  <c r="AE31" i="1" s="1"/>
  <c r="AH31" i="1"/>
  <c r="AI31" i="1" s="1"/>
  <c r="AI33" i="1" l="1"/>
  <c r="AI29" i="1"/>
  <c r="AI27" i="1"/>
  <c r="AI35" i="1"/>
  <c r="AI26" i="1"/>
  <c r="AI25" i="1"/>
  <c r="AI19" i="1"/>
  <c r="AI23" i="1"/>
  <c r="AI34" i="1"/>
  <c r="AI21" i="1"/>
</calcChain>
</file>

<file path=xl/sharedStrings.xml><?xml version="1.0" encoding="utf-8"?>
<sst xmlns="http://schemas.openxmlformats.org/spreadsheetml/2006/main" count="980" uniqueCount="406">
  <si>
    <t>File opened</t>
  </si>
  <si>
    <t>2023-07-20 10:50:26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</si>
  <si>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</si>
  <si>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</si>
  <si>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</si>
  <si>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</si>
  <si>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</si>
  <si>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</si>
  <si>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</si>
  <si>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</si>
  <si>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</si>
  <si>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</si>
  <si>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</si>
  <si>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{"tazero": "-0.061388", "h2obspan1": "1.00295", "flowbzero": "0.30054", "co2bspan2a": "0.304297", "co2bspanconc2": "299.3", "co2bspanconc1": "2491", "h2oaspan2": "0", "h2oaspan2a": "0.0719315", "h2obspanconc2": "0", "co2bspan2": "-0.0338567", "co2bspan2b": "0.301941", "h2obzero": "1.01733", "flowazero": "0.29276", "flowmeterzero": "1.00306", "h2oaspanconc2": "0", "h2oazero": "1.01368", "h2obspan2a": "0.0707451", "h2obspanconc1": "12.12", "co2aspan2a": "0.305485", "tbzero": "0.0309811", "co2aspan2": "-0.033707", "co2aspanconc2": "299.3", "h2oaspan1": "1.00972", "co2azero": "0.93247", "chamberpressurezero": "2.69073", "co2aspanconc1": "2491", "ssa_ref": "31724", "oxygen": "21", "h2obspan2b": "0.0709538", "co2bspan1": "1.00256", "h2oaspanconc1": "12.13", "co2aspan1": "1.00275", "ssb_ref": "35739", "co2aspan2b": "0.303179", "h2obspan2": "0", "co2bzero": "0.935154", "h2oaspan2b": "0.0726308"}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</si>
  <si>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</si>
  <si>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</si>
  <si>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</si>
  <si>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</si>
  <si>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</si>
  <si>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</si>
  <si>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</si>
  <si>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</si>
  <si>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</si>
  <si>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</si>
  <si>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</si>
  <si>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</si>
  <si>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</si>
  <si>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10:50:26</t>
  </si>
  <si>
    <t>Stability Definition:	CO2_r (Meas): Std&lt;0.75 Per=20	Qin (LeafQ): Per=20	A (GasEx): Std&lt;0.2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</si>
  <si>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</si>
  <si>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</si>
  <si>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</si>
  <si>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</si>
  <si>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</si>
  <si>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</si>
  <si>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</si>
  <si>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</si>
  <si>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</si>
  <si>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</si>
  <si>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</si>
  <si>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</si>
  <si>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</si>
  <si>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</si>
  <si>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</si>
  <si>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</si>
  <si>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</si>
  <si>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</si>
  <si>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</si>
  <si>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</si>
  <si>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</si>
  <si>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</si>
  <si>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</si>
  <si>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</si>
  <si>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</si>
  <si>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</si>
  <si>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</si>
  <si>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</si>
  <si>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</si>
  <si>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</si>
  <si>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</si>
  <si>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</si>
  <si>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</si>
  <si>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</si>
  <si>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</si>
  <si>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</si>
  <si>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</si>
  <si>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</si>
  <si>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</si>
  <si>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</si>
  <si>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</si>
  <si>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</si>
  <si>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</si>
  <si>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</si>
  <si>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</si>
  <si>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</si>
  <si>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</si>
  <si>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</si>
  <si>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</si>
  <si>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</si>
  <si>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</si>
  <si>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</si>
  <si>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</si>
  <si>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</si>
  <si>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</si>
  <si>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</si>
  <si>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</si>
  <si>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</si>
  <si>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0.695546 87.0346 371.943 606.482 851.802 1062.36 1284.86 1455.19</t>
  </si>
  <si>
    <t>Fs_true</t>
  </si>
  <si>
    <t>0.243234 103.577 403.818 600.87 802.751 1001.11 1204.49 1400.99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</si>
  <si>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</si>
  <si>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</si>
  <si>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</si>
  <si>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</si>
  <si>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</si>
  <si>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</si>
  <si>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</si>
  <si>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</si>
  <si>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</si>
  <si>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</si>
  <si>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</si>
  <si>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</si>
  <si>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</si>
  <si>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</si>
  <si>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</si>
  <si>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</si>
  <si>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</si>
  <si>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</si>
  <si>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</si>
  <si>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</si>
  <si>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</si>
  <si>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</si>
  <si>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</si>
  <si>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</si>
  <si>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</si>
  <si>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</si>
  <si>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</si>
  <si>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</si>
  <si>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</si>
  <si>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</si>
  <si>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</si>
  <si>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</si>
  <si>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</si>
  <si>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</si>
  <si>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</si>
  <si>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</si>
  <si>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</si>
  <si>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</si>
  <si>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</si>
  <si>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</si>
  <si>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</si>
  <si>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</si>
  <si>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</si>
  <si>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</si>
  <si>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</si>
  <si>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</si>
  <si>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</si>
  <si>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</si>
  <si>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</si>
  <si>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</si>
  <si>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</si>
  <si>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</si>
  <si>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</si>
  <si>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</si>
  <si>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</si>
  <si>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</si>
  <si>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</si>
  <si>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</si>
  <si>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</si>
  <si>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</si>
  <si>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</si>
  <si>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</si>
  <si>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</si>
  <si>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</si>
  <si>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</si>
  <si>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</si>
  <si>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</si>
  <si>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</si>
  <si>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</si>
  <si>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</si>
  <si>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</si>
  <si>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</si>
  <si>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</si>
  <si>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</si>
  <si>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</si>
  <si>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</si>
  <si>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</si>
  <si>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</si>
  <si>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</si>
  <si>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</si>
  <si>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</si>
  <si>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</si>
  <si>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</si>
  <si>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</si>
  <si>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</si>
  <si>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</si>
  <si>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</si>
  <si>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</si>
  <si>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</si>
  <si>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</si>
  <si>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</si>
  <si>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</si>
  <si>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</si>
  <si>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</si>
  <si>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</si>
  <si>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</si>
  <si>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</si>
  <si>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</si>
  <si>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</si>
  <si>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</si>
  <si>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</si>
  <si>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</si>
  <si>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</si>
  <si>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</si>
  <si>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</si>
  <si>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</si>
  <si>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</si>
  <si>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</si>
  <si>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</si>
  <si>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</si>
  <si>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</si>
  <si>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</si>
  <si>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</si>
  <si>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</si>
  <si>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</si>
  <si>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</si>
  <si>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</si>
  <si>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</si>
  <si>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</si>
  <si>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</si>
  <si>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</si>
  <si>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</si>
  <si>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</si>
  <si>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</si>
  <si>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</si>
  <si>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</si>
  <si>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</si>
  <si>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</si>
  <si>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</si>
  <si>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</si>
  <si>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</si>
  <si>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</si>
  <si>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</si>
  <si>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</si>
  <si>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</si>
  <si>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</si>
  <si>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</si>
  <si>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</si>
  <si>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</si>
  <si>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</si>
  <si>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</si>
  <si>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</si>
  <si>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</si>
  <si>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</si>
  <si>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</si>
  <si>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</si>
  <si>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</si>
  <si>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</si>
  <si>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</si>
  <si>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</si>
  <si>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</si>
  <si>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</si>
  <si>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</si>
  <si>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</si>
  <si>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</si>
  <si>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</si>
  <si>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</si>
  <si>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</si>
  <si>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</si>
  <si>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</si>
  <si>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</si>
  <si>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</si>
  <si>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</si>
  <si>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</si>
  <si>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</si>
  <si>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</si>
  <si>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</si>
  <si>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</si>
  <si>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</si>
  <si>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</si>
  <si>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</si>
  <si>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</si>
  <si>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</si>
  <si>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</si>
  <si>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</si>
  <si>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</si>
  <si>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</si>
  <si>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</si>
  <si>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</si>
  <si>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</si>
  <si>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</si>
  <si>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</si>
  <si>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</si>
  <si>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</si>
  <si>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</si>
  <si>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</si>
  <si>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</si>
  <si>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</si>
  <si>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</si>
  <si>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</si>
  <si>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</si>
  <si>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</si>
  <si>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</si>
  <si>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</si>
  <si>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</si>
  <si>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</si>
  <si>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</si>
  <si>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</si>
  <si>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</si>
  <si>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</si>
  <si>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</si>
  <si>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</si>
  <si>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</si>
  <si>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</si>
  <si>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</si>
  <si>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</si>
  <si>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</si>
  <si>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</si>
  <si>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</si>
  <si>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</si>
  <si>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</si>
  <si>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</si>
  <si>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</si>
  <si>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</si>
  <si>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</si>
  <si>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</si>
  <si>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</si>
  <si>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</si>
  <si>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</si>
  <si>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</si>
  <si>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</si>
  <si>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</si>
  <si>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</si>
  <si>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</si>
  <si>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</si>
  <si>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</si>
  <si>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</si>
  <si>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</si>
  <si>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</si>
  <si>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</si>
  <si>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</si>
  <si>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</si>
  <si>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</si>
  <si>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</si>
  <si>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</si>
  <si>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</si>
  <si>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</si>
  <si>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</si>
  <si>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</si>
  <si>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</si>
  <si>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</si>
  <si>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</si>
  <si>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</si>
  <si>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</si>
  <si>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</si>
  <si>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</si>
  <si>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</si>
  <si>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</si>
  <si>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</si>
  <si>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</si>
  <si>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</si>
  <si>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</si>
  <si>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20230720 11:16:33</t>
  </si>
  <si>
    <t>11:16:33</t>
  </si>
  <si>
    <t>none</t>
  </si>
  <si>
    <t>20230720</t>
  </si>
  <si>
    <t>kse</t>
  </si>
  <si>
    <t>unconfirmed</t>
  </si>
  <si>
    <t>BNL21861</t>
  </si>
  <si>
    <t>11:16:05</t>
  </si>
  <si>
    <t>2/2</t>
  </si>
  <si>
    <t>00000000</t>
  </si>
  <si>
    <t>iiiiiiii</t>
  </si>
  <si>
    <t>off</t>
  </si>
  <si>
    <t>20230720 11:18:06</t>
  </si>
  <si>
    <t>11:18:06</t>
  </si>
  <si>
    <t>11:17:37</t>
  </si>
  <si>
    <t>20230720 11:19:40</t>
  </si>
  <si>
    <t>11:19:40</t>
  </si>
  <si>
    <t>11:19:10</t>
  </si>
  <si>
    <t>20230720 11:21:09</t>
  </si>
  <si>
    <t>11:21:09</t>
  </si>
  <si>
    <t>11:20:41</t>
  </si>
  <si>
    <t>20230720 11:22:41</t>
  </si>
  <si>
    <t>11:22:41</t>
  </si>
  <si>
    <t>11:22:13</t>
  </si>
  <si>
    <t>20230720 11:24:11</t>
  </si>
  <si>
    <t>11:24:11</t>
  </si>
  <si>
    <t>11:23:45</t>
  </si>
  <si>
    <t>20230720 11:25:39</t>
  </si>
  <si>
    <t>11:25:39</t>
  </si>
  <si>
    <t>11:25:15</t>
  </si>
  <si>
    <t>20230720 11:27:13</t>
  </si>
  <si>
    <t>11:27:13</t>
  </si>
  <si>
    <t>11:26:45</t>
  </si>
  <si>
    <t>20230720 11:28:41</t>
  </si>
  <si>
    <t>11:28:41</t>
  </si>
  <si>
    <t>11:28:13</t>
  </si>
  <si>
    <t>20230720 11:30:08</t>
  </si>
  <si>
    <t>11:30:08</t>
  </si>
  <si>
    <t>11:29:38</t>
  </si>
  <si>
    <t>20230720 11:31:41</t>
  </si>
  <si>
    <t>11:31:41</t>
  </si>
  <si>
    <t>11:31:13</t>
  </si>
  <si>
    <t>20230720 11:33:12</t>
  </si>
  <si>
    <t>11:33:12</t>
  </si>
  <si>
    <t>11:32:42</t>
  </si>
  <si>
    <t>20230720 11:34:55</t>
  </si>
  <si>
    <t>11:34:55</t>
  </si>
  <si>
    <t>11:34:27</t>
  </si>
  <si>
    <t>20230720 11:36:31</t>
  </si>
  <si>
    <t>11:36:31</t>
  </si>
  <si>
    <t>11:36:03</t>
  </si>
  <si>
    <t>20230720 11:38:03</t>
  </si>
  <si>
    <t>11:38:03</t>
  </si>
  <si>
    <t>11:37:35</t>
  </si>
  <si>
    <t>20230720 11:39:55</t>
  </si>
  <si>
    <t>11:39:55</t>
  </si>
  <si>
    <t>11:39:18</t>
  </si>
  <si>
    <t>20230720 11:41:31</t>
  </si>
  <si>
    <t>11:41:31</t>
  </si>
  <si>
    <t>11:41:01</t>
  </si>
  <si>
    <t>20230720 11:43:11</t>
  </si>
  <si>
    <t>11:43:11</t>
  </si>
  <si>
    <t>11:42:41</t>
  </si>
  <si>
    <t>Mikaela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</si>
</sst>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B7" sqref="B7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5.673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340</v>
      </c>
      <c r="EX18" t="s">
        <v>340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1689880593</v>
      </c>
      <c r="C19">
        <v>0</v>
      </c>
      <c r="D19" t="s">
        <v>342</v>
      </c>
      <c r="E19" t="s">
        <v>343</v>
      </c>
      <c r="F19" t="s">
        <v>344</v>
      </c>
      <c r="G19" t="s">
        <v>405</v>
      </c>
      <c r="H19" t="s">
        <v>345</v>
      </c>
      <c r="I19" t="s">
        <v>346</v>
      </c>
      <c r="J19" t="s">
        <v>347</v>
      </c>
      <c r="K19" t="s">
        <v>348</v>
      </c>
      <c r="L19">
        <v>1689880593</v>
      </c>
      <c r="M19">
        <f t="shared" ref="M19:M36" si="0">(N19)/1000</f>
        <v>2.0511324242076822E-3</v>
      </c>
      <c r="N19">
        <f t="shared" ref="N19:N36" si="1">1000*AZ19*AL19*(AV19-AW19)/(100*$B$7*(1000-AL19*AV19))</f>
        <v>2.0511324242076823</v>
      </c>
      <c r="O19">
        <f t="shared" ref="O19:O36" si="2">AZ19*AL19*(AU19-AT19*(1000-AL19*AW19)/(1000-AL19*AV19))/(100*$B$7)</f>
        <v>13.555172077041689</v>
      </c>
      <c r="P19">
        <f t="shared" ref="P19:P36" si="3">AT19 - IF(AL19&gt;1, O19*$B$7*100/(AN19*BH19), 0)</f>
        <v>386.39499999999998</v>
      </c>
      <c r="Q19">
        <f t="shared" ref="Q19:Q36" si="4">((W19-M19/2)*P19-O19)/(W19+M19/2)</f>
        <v>276.26050400135279</v>
      </c>
      <c r="R19">
        <f t="shared" ref="R19:R36" si="5">Q19*(BA19+BB19)/1000</f>
        <v>27.649765706840768</v>
      </c>
      <c r="S19">
        <f t="shared" ref="S19:S36" si="6">(AT19 - IF(AL19&gt;1, O19*$B$7*100/(AN19*BH19), 0))*(BA19+BB19)/1000</f>
        <v>38.672669692379998</v>
      </c>
      <c r="T19">
        <f t="shared" ref="T19:T36" si="7">2/((1/V19-1/U19)+SIGN(V19)*SQRT((1/V19-1/U19)*(1/V19-1/U19) + 4*$C$7/(($C$7+1)*($C$7+1))*(2*1/V19*1/U19-1/U19*1/U19)))</f>
        <v>0.21381520138773202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2.9896367756360211</v>
      </c>
      <c r="V19">
        <f t="shared" ref="V19:V36" si="9">M19*(1000-(1000*0.61365*EXP(17.502*Z19/(240.97+Z19))/(BA19+BB19)+AV19)/2)/(1000*0.61365*EXP(17.502*Z19/(240.97+Z19))/(BA19+BB19)-AV19)</f>
        <v>0.20566861480266824</v>
      </c>
      <c r="W19">
        <f t="shared" ref="W19:W36" si="10">1/(($C$7+1)/(T19/1.6)+1/(U19/1.37)) + $C$7/(($C$7+1)/(T19/1.6) + $C$7/(U19/1.37))</f>
        <v>0.12924896094666799</v>
      </c>
      <c r="X19">
        <f t="shared" ref="X19:X36" si="11">(AO19*AR19)</f>
        <v>297.70998000000003</v>
      </c>
      <c r="Y19">
        <f t="shared" ref="Y19:Y36" si="12">(BC19+(X19+2*0.95*0.0000000567*(((BC19+$B$9)+273)^4-(BC19+273)^4)-44100*M19)/(1.84*29.3*U19+8*0.95*0.0000000567*(BC19+273)^3))</f>
        <v>18.53451722602367</v>
      </c>
      <c r="Z19">
        <f t="shared" ref="Z19:Z36" si="13">($C$9*BD19+$D$9*BE19+$E$9*Y19)</f>
        <v>16.9908</v>
      </c>
      <c r="AA19">
        <f t="shared" ref="AA19:AA36" si="14">0.61365*EXP(17.502*Z19/(240.97+Z19))</f>
        <v>1.9434272953807308</v>
      </c>
      <c r="AB19">
        <f t="shared" ref="AB19:AB36" si="15">(AC19/AD19*100)</f>
        <v>48.342673254143477</v>
      </c>
      <c r="AC19">
        <f t="shared" ref="AC19:AC36" si="16">AV19*(BA19+BB19)/1000</f>
        <v>0.95974817957699998</v>
      </c>
      <c r="AD19">
        <f t="shared" ref="AD19:AD36" si="17">0.61365*EXP(17.502*BC19/(240.97+BC19))</f>
        <v>1.9853022494877017</v>
      </c>
      <c r="AE19">
        <f t="shared" ref="AE19:AE36" si="18">(AA19-AV19*(BA19+BB19)/1000)</f>
        <v>0.9836791158037308</v>
      </c>
      <c r="AF19">
        <f t="shared" ref="AF19:AF36" si="19">(-M19*44100)</f>
        <v>-90.454939907558781</v>
      </c>
      <c r="AG19">
        <f t="shared" ref="AG19:AG36" si="20">2*29.3*U19*0.92*(BC19-Z19)</f>
        <v>54.284513915236474</v>
      </c>
      <c r="AH19">
        <f t="shared" ref="AH19:AH36" si="21">2*0.95*0.0000000567*(((BC19+$B$9)+273)^4-(Z19+273)^4)</f>
        <v>3.5455034786628294</v>
      </c>
      <c r="AI19">
        <f t="shared" ref="AI19:AI36" si="22">X19+AH19+AF19+AG19</f>
        <v>265.08505748634059</v>
      </c>
      <c r="AJ19">
        <v>10</v>
      </c>
      <c r="AK19">
        <v>2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54588.433519349572</v>
      </c>
      <c r="AO19">
        <f t="shared" ref="AO19:AO36" si="26">$B$13*BI19+$C$13*BJ19+$F$13*BU19*(1-BX19)</f>
        <v>1800.05</v>
      </c>
      <c r="AP19">
        <f t="shared" ref="AP19:AP36" si="27">AO19*AQ19</f>
        <v>1517.442</v>
      </c>
      <c r="AQ19">
        <f t="shared" ref="AQ19:AQ36" si="28">($B$13*$D$11+$C$13*$D$11+$F$13*((CH19+BZ19)/MAX(CH19+BZ19+CI19, 0.1)*$I$11+CI19/MAX(CH19+BZ19+CI19, 0.1)*$J$11))/($B$13+$C$13+$F$13)</f>
        <v>0.84299991666898144</v>
      </c>
      <c r="AR19">
        <f t="shared" ref="AR19:AR36" si="29">($B$13*$K$11+$C$13*$K$11+$F$13*((CH19+BZ19)/MAX(CH19+BZ19+CI19, 0.1)*$P$11+CI19/MAX(CH19+BZ19+CI19, 0.1)*$Q$11))/($B$13+$C$13+$F$13)</f>
        <v>0.16538983917113415</v>
      </c>
      <c r="AS19">
        <v>1689880593</v>
      </c>
      <c r="AT19">
        <v>386.39499999999998</v>
      </c>
      <c r="AU19">
        <v>399.96</v>
      </c>
      <c r="AV19">
        <v>9.5892499999999998</v>
      </c>
      <c r="AW19">
        <v>7.6686100000000001</v>
      </c>
      <c r="AX19">
        <v>390.80500000000001</v>
      </c>
      <c r="AY19">
        <v>9.8413799999999991</v>
      </c>
      <c r="AZ19">
        <v>600.03399999999999</v>
      </c>
      <c r="BA19">
        <v>99.985699999999994</v>
      </c>
      <c r="BB19">
        <v>0.100144</v>
      </c>
      <c r="BC19">
        <v>17.3276</v>
      </c>
      <c r="BD19">
        <v>16.9908</v>
      </c>
      <c r="BE19">
        <v>999.9</v>
      </c>
      <c r="BF19">
        <v>0</v>
      </c>
      <c r="BG19">
        <v>0</v>
      </c>
      <c r="BH19">
        <v>9991.8799999999992</v>
      </c>
      <c r="BI19">
        <v>0</v>
      </c>
      <c r="BJ19">
        <v>0.53184100000000001</v>
      </c>
      <c r="BK19">
        <v>-13.564399999999999</v>
      </c>
      <c r="BL19">
        <v>390.13600000000002</v>
      </c>
      <c r="BM19">
        <v>403.05099999999999</v>
      </c>
      <c r="BN19">
        <v>1.9206399999999999</v>
      </c>
      <c r="BO19">
        <v>399.96</v>
      </c>
      <c r="BP19">
        <v>7.6686100000000001</v>
      </c>
      <c r="BQ19">
        <v>0.95878799999999997</v>
      </c>
      <c r="BR19">
        <v>0.76675199999999999</v>
      </c>
      <c r="BS19">
        <v>6.3047199999999997</v>
      </c>
      <c r="BT19">
        <v>3.10622</v>
      </c>
      <c r="BU19">
        <v>1800.05</v>
      </c>
      <c r="BV19">
        <v>0.90000100000000005</v>
      </c>
      <c r="BW19">
        <v>9.9998900000000002E-2</v>
      </c>
      <c r="BX19">
        <v>0</v>
      </c>
      <c r="BY19">
        <v>2.2048000000000001</v>
      </c>
      <c r="BZ19">
        <v>0</v>
      </c>
      <c r="CA19">
        <v>12797.9</v>
      </c>
      <c r="CB19">
        <v>13895.3</v>
      </c>
      <c r="CC19">
        <v>38.5</v>
      </c>
      <c r="CD19">
        <v>40.25</v>
      </c>
      <c r="CE19">
        <v>39.811999999999998</v>
      </c>
      <c r="CF19">
        <v>38.186999999999998</v>
      </c>
      <c r="CG19">
        <v>37.5</v>
      </c>
      <c r="CH19">
        <v>1620.05</v>
      </c>
      <c r="CI19">
        <v>180</v>
      </c>
      <c r="CJ19">
        <v>0</v>
      </c>
      <c r="CK19">
        <v>1689880603</v>
      </c>
      <c r="CL19">
        <v>0</v>
      </c>
      <c r="CM19">
        <v>1689880565</v>
      </c>
      <c r="CN19" t="s">
        <v>349</v>
      </c>
      <c r="CO19">
        <v>1689880561</v>
      </c>
      <c r="CP19">
        <v>1689880565</v>
      </c>
      <c r="CQ19">
        <v>3</v>
      </c>
      <c r="CR19">
        <v>5.0000000000000001E-3</v>
      </c>
      <c r="CS19">
        <v>-1E-3</v>
      </c>
      <c r="CT19">
        <v>-4.4089999999999998</v>
      </c>
      <c r="CU19">
        <v>-0.252</v>
      </c>
      <c r="CV19">
        <v>400</v>
      </c>
      <c r="CW19">
        <v>8</v>
      </c>
      <c r="CX19">
        <v>0.1</v>
      </c>
      <c r="CY19">
        <v>0.04</v>
      </c>
      <c r="CZ19">
        <v>12.8380570615147</v>
      </c>
      <c r="DA19">
        <v>0.22225065493941101</v>
      </c>
      <c r="DB19">
        <v>3.81093479284908E-2</v>
      </c>
      <c r="DC19">
        <v>1</v>
      </c>
      <c r="DD19">
        <v>399.96809523809497</v>
      </c>
      <c r="DE19">
        <v>0.104493506493504</v>
      </c>
      <c r="DF19">
        <v>3.2466693207045101E-2</v>
      </c>
      <c r="DG19">
        <v>1</v>
      </c>
      <c r="DH19">
        <v>1799.9655</v>
      </c>
      <c r="DI19">
        <v>-0.118253570000573</v>
      </c>
      <c r="DJ19">
        <v>0.15461161017203301</v>
      </c>
      <c r="DK19">
        <v>-1</v>
      </c>
      <c r="DL19">
        <v>2</v>
      </c>
      <c r="DM19">
        <v>2</v>
      </c>
      <c r="DN19" t="s">
        <v>350</v>
      </c>
      <c r="DO19">
        <v>3.2452299999999998</v>
      </c>
      <c r="DP19">
        <v>2.8402699999999999</v>
      </c>
      <c r="DQ19">
        <v>9.6563999999999997E-2</v>
      </c>
      <c r="DR19">
        <v>9.7803500000000002E-2</v>
      </c>
      <c r="DS19">
        <v>6.4202200000000001E-2</v>
      </c>
      <c r="DT19">
        <v>5.2301E-2</v>
      </c>
      <c r="DU19">
        <v>26665.5</v>
      </c>
      <c r="DV19">
        <v>28045.200000000001</v>
      </c>
      <c r="DW19">
        <v>27592.1</v>
      </c>
      <c r="DX19">
        <v>29142.6</v>
      </c>
      <c r="DY19">
        <v>34051.4</v>
      </c>
      <c r="DZ19">
        <v>36794.800000000003</v>
      </c>
      <c r="EA19">
        <v>36901</v>
      </c>
      <c r="EB19">
        <v>39517.300000000003</v>
      </c>
      <c r="EC19">
        <v>2.3635999999999999</v>
      </c>
      <c r="ED19">
        <v>1.88192</v>
      </c>
      <c r="EE19">
        <v>0.128612</v>
      </c>
      <c r="EF19">
        <v>0</v>
      </c>
      <c r="EG19">
        <v>14.848599999999999</v>
      </c>
      <c r="EH19">
        <v>999.9</v>
      </c>
      <c r="EI19">
        <v>46.777000000000001</v>
      </c>
      <c r="EJ19">
        <v>17.36</v>
      </c>
      <c r="EK19">
        <v>9.3065499999999997</v>
      </c>
      <c r="EL19">
        <v>62.413800000000002</v>
      </c>
      <c r="EM19">
        <v>36.3782</v>
      </c>
      <c r="EN19">
        <v>1</v>
      </c>
      <c r="EO19">
        <v>-0.84116400000000002</v>
      </c>
      <c r="EP19">
        <v>0.83022600000000002</v>
      </c>
      <c r="EQ19">
        <v>19.946000000000002</v>
      </c>
      <c r="ER19">
        <v>5.2231300000000003</v>
      </c>
      <c r="ES19">
        <v>11.914099999999999</v>
      </c>
      <c r="ET19">
        <v>4.9549000000000003</v>
      </c>
      <c r="EU19">
        <v>3.2977799999999999</v>
      </c>
      <c r="EV19">
        <v>72.099999999999994</v>
      </c>
      <c r="EW19">
        <v>9999</v>
      </c>
      <c r="EX19">
        <v>4951.3</v>
      </c>
      <c r="EY19">
        <v>144.4</v>
      </c>
      <c r="EZ19">
        <v>1.8597399999999999</v>
      </c>
      <c r="FA19">
        <v>1.85883</v>
      </c>
      <c r="FB19">
        <v>1.8649199999999999</v>
      </c>
      <c r="FC19">
        <v>1.8690199999999999</v>
      </c>
      <c r="FD19">
        <v>1.8635299999999999</v>
      </c>
      <c r="FE19">
        <v>1.8636999999999999</v>
      </c>
      <c r="FF19">
        <v>1.86364</v>
      </c>
      <c r="FG19">
        <v>1.8633999999999999</v>
      </c>
      <c r="FH19">
        <v>0</v>
      </c>
      <c r="FI19">
        <v>0</v>
      </c>
      <c r="FJ19">
        <v>0</v>
      </c>
      <c r="FK19">
        <v>0</v>
      </c>
      <c r="FL19" t="s">
        <v>351</v>
      </c>
      <c r="FM19" t="s">
        <v>352</v>
      </c>
      <c r="FN19" t="s">
        <v>353</v>
      </c>
      <c r="FO19" t="s">
        <v>353</v>
      </c>
      <c r="FP19" t="s">
        <v>353</v>
      </c>
      <c r="FQ19" t="s">
        <v>353</v>
      </c>
      <c r="FR19">
        <v>0</v>
      </c>
      <c r="FS19">
        <v>100</v>
      </c>
      <c r="FT19">
        <v>100</v>
      </c>
      <c r="FU19">
        <v>-4.41</v>
      </c>
      <c r="FV19">
        <v>-0.25209999999999999</v>
      </c>
      <c r="FW19">
        <v>-4.40939999999995</v>
      </c>
      <c r="FX19">
        <v>0</v>
      </c>
      <c r="FY19">
        <v>0</v>
      </c>
      <c r="FZ19">
        <v>0</v>
      </c>
      <c r="GA19">
        <v>-0.252133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0.5</v>
      </c>
      <c r="GJ19">
        <v>0.5</v>
      </c>
      <c r="GK19">
        <v>1.02539</v>
      </c>
      <c r="GL19">
        <v>2.5109900000000001</v>
      </c>
      <c r="GM19">
        <v>1.4489700000000001</v>
      </c>
      <c r="GN19">
        <v>2.34375</v>
      </c>
      <c r="GO19">
        <v>1.5466299999999999</v>
      </c>
      <c r="GP19">
        <v>2.4182100000000002</v>
      </c>
      <c r="GQ19">
        <v>20.1752</v>
      </c>
      <c r="GR19">
        <v>15.646800000000001</v>
      </c>
      <c r="GS19">
        <v>18</v>
      </c>
      <c r="GT19">
        <v>593.46500000000003</v>
      </c>
      <c r="GU19">
        <v>417.08300000000003</v>
      </c>
      <c r="GV19">
        <v>14.282999999999999</v>
      </c>
      <c r="GW19">
        <v>16.3019</v>
      </c>
      <c r="GX19">
        <v>30.000399999999999</v>
      </c>
      <c r="GY19">
        <v>16.131900000000002</v>
      </c>
      <c r="GZ19">
        <v>16.087700000000002</v>
      </c>
      <c r="HA19">
        <v>20.523800000000001</v>
      </c>
      <c r="HB19">
        <v>20</v>
      </c>
      <c r="HC19">
        <v>-30</v>
      </c>
      <c r="HD19">
        <v>14.2812</v>
      </c>
      <c r="HE19">
        <v>400</v>
      </c>
      <c r="HF19">
        <v>0</v>
      </c>
      <c r="HG19">
        <v>101.64700000000001</v>
      </c>
      <c r="HH19">
        <v>96.057400000000001</v>
      </c>
    </row>
    <row r="20" spans="1:216" x14ac:dyDescent="0.2">
      <c r="A20">
        <v>2</v>
      </c>
      <c r="B20">
        <v>1689880686</v>
      </c>
      <c r="C20">
        <v>93</v>
      </c>
      <c r="D20" t="s">
        <v>354</v>
      </c>
      <c r="E20" t="s">
        <v>355</v>
      </c>
      <c r="F20" t="s">
        <v>344</v>
      </c>
      <c r="G20" t="s">
        <v>405</v>
      </c>
      <c r="H20" t="s">
        <v>345</v>
      </c>
      <c r="I20" t="s">
        <v>346</v>
      </c>
      <c r="J20" t="s">
        <v>347</v>
      </c>
      <c r="K20" t="s">
        <v>348</v>
      </c>
      <c r="L20">
        <v>1689880686</v>
      </c>
      <c r="M20">
        <f t="shared" si="0"/>
        <v>2.0463315011449703E-3</v>
      </c>
      <c r="N20">
        <f t="shared" si="1"/>
        <v>2.0463315011449703</v>
      </c>
      <c r="O20">
        <f t="shared" si="2"/>
        <v>10.256286829812545</v>
      </c>
      <c r="P20">
        <f t="shared" si="3"/>
        <v>289.76</v>
      </c>
      <c r="Q20">
        <f t="shared" si="4"/>
        <v>206.08497570191</v>
      </c>
      <c r="R20">
        <f t="shared" si="5"/>
        <v>20.62642207886314</v>
      </c>
      <c r="S20">
        <f t="shared" si="6"/>
        <v>29.001202252687996</v>
      </c>
      <c r="T20">
        <f t="shared" si="7"/>
        <v>0.21276612825796282</v>
      </c>
      <c r="U20">
        <f t="shared" si="8"/>
        <v>2.9900001271667227</v>
      </c>
      <c r="V20">
        <f t="shared" si="9"/>
        <v>0.20469860528166284</v>
      </c>
      <c r="W20">
        <f t="shared" si="10"/>
        <v>0.12863597610918029</v>
      </c>
      <c r="X20">
        <f t="shared" si="11"/>
        <v>297.69836999999995</v>
      </c>
      <c r="Y20">
        <f t="shared" si="12"/>
        <v>18.546736160716524</v>
      </c>
      <c r="Z20">
        <f t="shared" si="13"/>
        <v>17.0152</v>
      </c>
      <c r="AA20">
        <f t="shared" si="14"/>
        <v>1.9464347292813673</v>
      </c>
      <c r="AB20">
        <f t="shared" si="15"/>
        <v>48.342004967953152</v>
      </c>
      <c r="AC20">
        <f t="shared" si="16"/>
        <v>0.96041460717953997</v>
      </c>
      <c r="AD20">
        <f t="shared" si="17"/>
        <v>1.9867082629614088</v>
      </c>
      <c r="AE20">
        <f t="shared" si="18"/>
        <v>0.98602012210182732</v>
      </c>
      <c r="AF20">
        <f t="shared" si="19"/>
        <v>-90.243219200493186</v>
      </c>
      <c r="AG20">
        <f t="shared" si="20"/>
        <v>52.163312586540727</v>
      </c>
      <c r="AH20">
        <f t="shared" si="21"/>
        <v>3.4071735719260801</v>
      </c>
      <c r="AI20">
        <f t="shared" si="22"/>
        <v>263.02563695797357</v>
      </c>
      <c r="AJ20">
        <v>10</v>
      </c>
      <c r="AK20">
        <v>2</v>
      </c>
      <c r="AL20">
        <f t="shared" si="23"/>
        <v>1</v>
      </c>
      <c r="AM20">
        <f t="shared" si="24"/>
        <v>0</v>
      </c>
      <c r="AN20">
        <f t="shared" si="25"/>
        <v>54596.837703966616</v>
      </c>
      <c r="AO20">
        <f t="shared" si="26"/>
        <v>1799.97</v>
      </c>
      <c r="AP20">
        <f t="shared" si="27"/>
        <v>1517.3753999999999</v>
      </c>
      <c r="AQ20">
        <f t="shared" si="28"/>
        <v>0.84300038333972227</v>
      </c>
      <c r="AR20">
        <f t="shared" si="29"/>
        <v>0.16539073984566408</v>
      </c>
      <c r="AS20">
        <v>1689880686</v>
      </c>
      <c r="AT20">
        <v>289.76</v>
      </c>
      <c r="AU20">
        <v>300.01799999999997</v>
      </c>
      <c r="AV20">
        <v>9.5958000000000006</v>
      </c>
      <c r="AW20">
        <v>7.6795499999999999</v>
      </c>
      <c r="AX20">
        <v>293.928</v>
      </c>
      <c r="AY20">
        <v>9.8465699999999998</v>
      </c>
      <c r="AZ20">
        <v>599.99699999999996</v>
      </c>
      <c r="BA20">
        <v>99.986999999999995</v>
      </c>
      <c r="BB20">
        <v>9.9976300000000004E-2</v>
      </c>
      <c r="BC20">
        <v>17.338799999999999</v>
      </c>
      <c r="BD20">
        <v>17.0152</v>
      </c>
      <c r="BE20">
        <v>999.9</v>
      </c>
      <c r="BF20">
        <v>0</v>
      </c>
      <c r="BG20">
        <v>0</v>
      </c>
      <c r="BH20">
        <v>9993.75</v>
      </c>
      <c r="BI20">
        <v>0</v>
      </c>
      <c r="BJ20">
        <v>0.53184100000000001</v>
      </c>
      <c r="BK20">
        <v>-10.2582</v>
      </c>
      <c r="BL20">
        <v>292.56700000000001</v>
      </c>
      <c r="BM20">
        <v>302.33999999999997</v>
      </c>
      <c r="BN20">
        <v>1.9162399999999999</v>
      </c>
      <c r="BO20">
        <v>300.01799999999997</v>
      </c>
      <c r="BP20">
        <v>7.6795499999999999</v>
      </c>
      <c r="BQ20">
        <v>0.95945499999999995</v>
      </c>
      <c r="BR20">
        <v>0.76785599999999998</v>
      </c>
      <c r="BS20">
        <v>6.3148099999999996</v>
      </c>
      <c r="BT20">
        <v>3.1265499999999999</v>
      </c>
      <c r="BU20">
        <v>1799.97</v>
      </c>
      <c r="BV20">
        <v>0.89998699999999998</v>
      </c>
      <c r="BW20">
        <v>0.100013</v>
      </c>
      <c r="BX20">
        <v>0</v>
      </c>
      <c r="BY20">
        <v>2.6086</v>
      </c>
      <c r="BZ20">
        <v>0</v>
      </c>
      <c r="CA20">
        <v>12471.5</v>
      </c>
      <c r="CB20">
        <v>13894.6</v>
      </c>
      <c r="CC20">
        <v>38.625</v>
      </c>
      <c r="CD20">
        <v>40.436999999999998</v>
      </c>
      <c r="CE20">
        <v>40</v>
      </c>
      <c r="CF20">
        <v>38.375</v>
      </c>
      <c r="CG20">
        <v>37.686999999999998</v>
      </c>
      <c r="CH20">
        <v>1619.95</v>
      </c>
      <c r="CI20">
        <v>180.02</v>
      </c>
      <c r="CJ20">
        <v>0</v>
      </c>
      <c r="CK20">
        <v>1689880696</v>
      </c>
      <c r="CL20">
        <v>0</v>
      </c>
      <c r="CM20">
        <v>1689880657</v>
      </c>
      <c r="CN20" t="s">
        <v>356</v>
      </c>
      <c r="CO20">
        <v>1689880655</v>
      </c>
      <c r="CP20">
        <v>1689880657</v>
      </c>
      <c r="CQ20">
        <v>4</v>
      </c>
      <c r="CR20">
        <v>0.24099999999999999</v>
      </c>
      <c r="CS20">
        <v>1E-3</v>
      </c>
      <c r="CT20">
        <v>-4.1680000000000001</v>
      </c>
      <c r="CU20">
        <v>-0.251</v>
      </c>
      <c r="CV20">
        <v>300</v>
      </c>
      <c r="CW20">
        <v>8</v>
      </c>
      <c r="CX20">
        <v>0.22</v>
      </c>
      <c r="CY20">
        <v>0.03</v>
      </c>
      <c r="CZ20">
        <v>9.6937973226485497</v>
      </c>
      <c r="DA20">
        <v>-0.13014335415931799</v>
      </c>
      <c r="DB20">
        <v>3.0273600545950099E-2</v>
      </c>
      <c r="DC20">
        <v>1</v>
      </c>
      <c r="DD20">
        <v>299.96260000000001</v>
      </c>
      <c r="DE20">
        <v>0.24342857142881399</v>
      </c>
      <c r="DF20">
        <v>2.7225723130896901E-2</v>
      </c>
      <c r="DG20">
        <v>1</v>
      </c>
      <c r="DH20">
        <v>1799.99714285714</v>
      </c>
      <c r="DI20">
        <v>-6.7155734436139702E-2</v>
      </c>
      <c r="DJ20">
        <v>9.1710873694116707E-2</v>
      </c>
      <c r="DK20">
        <v>-1</v>
      </c>
      <c r="DL20">
        <v>2</v>
      </c>
      <c r="DM20">
        <v>2</v>
      </c>
      <c r="DN20" t="s">
        <v>350</v>
      </c>
      <c r="DO20">
        <v>3.2450899999999998</v>
      </c>
      <c r="DP20">
        <v>2.8401100000000001</v>
      </c>
      <c r="DQ20">
        <v>7.7104900000000004E-2</v>
      </c>
      <c r="DR20">
        <v>7.8021699999999999E-2</v>
      </c>
      <c r="DS20">
        <v>6.4217899999999994E-2</v>
      </c>
      <c r="DT20">
        <v>5.2350399999999998E-2</v>
      </c>
      <c r="DU20">
        <v>27237.200000000001</v>
      </c>
      <c r="DV20">
        <v>28657.5</v>
      </c>
      <c r="DW20">
        <v>27590.5</v>
      </c>
      <c r="DX20">
        <v>29141.1</v>
      </c>
      <c r="DY20">
        <v>34048.300000000003</v>
      </c>
      <c r="DZ20">
        <v>36790.5</v>
      </c>
      <c r="EA20">
        <v>36898.199999999997</v>
      </c>
      <c r="EB20">
        <v>39514.800000000003</v>
      </c>
      <c r="EC20">
        <v>2.3628</v>
      </c>
      <c r="ED20">
        <v>1.8808499999999999</v>
      </c>
      <c r="EE20">
        <v>0.12959899999999999</v>
      </c>
      <c r="EF20">
        <v>0</v>
      </c>
      <c r="EG20">
        <v>14.8566</v>
      </c>
      <c r="EH20">
        <v>999.9</v>
      </c>
      <c r="EI20">
        <v>46.82</v>
      </c>
      <c r="EJ20">
        <v>17.36</v>
      </c>
      <c r="EK20">
        <v>9.3150300000000001</v>
      </c>
      <c r="EL20">
        <v>61.963799999999999</v>
      </c>
      <c r="EM20">
        <v>36.570500000000003</v>
      </c>
      <c r="EN20">
        <v>1</v>
      </c>
      <c r="EO20">
        <v>-0.83754799999999996</v>
      </c>
      <c r="EP20">
        <v>0.96440400000000004</v>
      </c>
      <c r="EQ20">
        <v>19.940999999999999</v>
      </c>
      <c r="ER20">
        <v>5.2231300000000003</v>
      </c>
      <c r="ES20">
        <v>11.914099999999999</v>
      </c>
      <c r="ET20">
        <v>4.9553000000000003</v>
      </c>
      <c r="EU20">
        <v>3.29793</v>
      </c>
      <c r="EV20">
        <v>72.099999999999994</v>
      </c>
      <c r="EW20">
        <v>9999</v>
      </c>
      <c r="EX20">
        <v>4953.1000000000004</v>
      </c>
      <c r="EY20">
        <v>144.4</v>
      </c>
      <c r="EZ20">
        <v>1.8597399999999999</v>
      </c>
      <c r="FA20">
        <v>1.8588199999999999</v>
      </c>
      <c r="FB20">
        <v>1.8649</v>
      </c>
      <c r="FC20">
        <v>1.8690199999999999</v>
      </c>
      <c r="FD20">
        <v>1.8635200000000001</v>
      </c>
      <c r="FE20">
        <v>1.86371</v>
      </c>
      <c r="FF20">
        <v>1.86365</v>
      </c>
      <c r="FG20">
        <v>1.8633999999999999</v>
      </c>
      <c r="FH20">
        <v>0</v>
      </c>
      <c r="FI20">
        <v>0</v>
      </c>
      <c r="FJ20">
        <v>0</v>
      </c>
      <c r="FK20">
        <v>0</v>
      </c>
      <c r="FL20" t="s">
        <v>351</v>
      </c>
      <c r="FM20" t="s">
        <v>352</v>
      </c>
      <c r="FN20" t="s">
        <v>353</v>
      </c>
      <c r="FO20" t="s">
        <v>353</v>
      </c>
      <c r="FP20" t="s">
        <v>353</v>
      </c>
      <c r="FQ20" t="s">
        <v>353</v>
      </c>
      <c r="FR20">
        <v>0</v>
      </c>
      <c r="FS20">
        <v>100</v>
      </c>
      <c r="FT20">
        <v>100</v>
      </c>
      <c r="FU20">
        <v>-4.1680000000000001</v>
      </c>
      <c r="FV20">
        <v>-0.25080000000000002</v>
      </c>
      <c r="FW20">
        <v>-4.1680999999999804</v>
      </c>
      <c r="FX20">
        <v>0</v>
      </c>
      <c r="FY20">
        <v>0</v>
      </c>
      <c r="FZ20">
        <v>0</v>
      </c>
      <c r="GA20">
        <v>-0.25077699999999897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0.5</v>
      </c>
      <c r="GJ20">
        <v>0.5</v>
      </c>
      <c r="GK20">
        <v>0.82153299999999996</v>
      </c>
      <c r="GL20">
        <v>2.5122100000000001</v>
      </c>
      <c r="GM20">
        <v>1.4489700000000001</v>
      </c>
      <c r="GN20">
        <v>2.34375</v>
      </c>
      <c r="GO20">
        <v>1.5466299999999999</v>
      </c>
      <c r="GP20">
        <v>2.3803700000000001</v>
      </c>
      <c r="GQ20">
        <v>20.1953</v>
      </c>
      <c r="GR20">
        <v>15.6205</v>
      </c>
      <c r="GS20">
        <v>18</v>
      </c>
      <c r="GT20">
        <v>593.76199999999994</v>
      </c>
      <c r="GU20">
        <v>417.04700000000003</v>
      </c>
      <c r="GV20">
        <v>14.1853</v>
      </c>
      <c r="GW20">
        <v>16.360600000000002</v>
      </c>
      <c r="GX20">
        <v>30.0002</v>
      </c>
      <c r="GY20">
        <v>16.1965</v>
      </c>
      <c r="GZ20">
        <v>16.153199999999998</v>
      </c>
      <c r="HA20">
        <v>16.4252</v>
      </c>
      <c r="HB20">
        <v>20</v>
      </c>
      <c r="HC20">
        <v>-30</v>
      </c>
      <c r="HD20">
        <v>14.1754</v>
      </c>
      <c r="HE20">
        <v>300</v>
      </c>
      <c r="HF20">
        <v>0</v>
      </c>
      <c r="HG20">
        <v>101.64</v>
      </c>
      <c r="HH20">
        <v>96.0518</v>
      </c>
    </row>
    <row r="21" spans="1:216" x14ac:dyDescent="0.2">
      <c r="A21">
        <v>3</v>
      </c>
      <c r="B21">
        <v>1689880780</v>
      </c>
      <c r="C21">
        <v>187</v>
      </c>
      <c r="D21" t="s">
        <v>357</v>
      </c>
      <c r="E21" t="s">
        <v>358</v>
      </c>
      <c r="F21" t="s">
        <v>344</v>
      </c>
      <c r="G21" t="s">
        <v>405</v>
      </c>
      <c r="H21" t="s">
        <v>345</v>
      </c>
      <c r="I21" t="s">
        <v>346</v>
      </c>
      <c r="J21" t="s">
        <v>347</v>
      </c>
      <c r="K21" t="s">
        <v>348</v>
      </c>
      <c r="L21">
        <v>1689880780</v>
      </c>
      <c r="M21">
        <f t="shared" si="0"/>
        <v>2.0386014422842037E-3</v>
      </c>
      <c r="N21">
        <f t="shared" si="1"/>
        <v>2.0386014422842038</v>
      </c>
      <c r="O21">
        <f t="shared" si="2"/>
        <v>8.3510177678544419</v>
      </c>
      <c r="P21">
        <f t="shared" si="3"/>
        <v>241.62200000000001</v>
      </c>
      <c r="Q21">
        <f t="shared" si="4"/>
        <v>173.31430065367729</v>
      </c>
      <c r="R21">
        <f t="shared" si="5"/>
        <v>17.346623212917351</v>
      </c>
      <c r="S21">
        <f t="shared" si="6"/>
        <v>24.183381164412801</v>
      </c>
      <c r="T21">
        <f t="shared" si="7"/>
        <v>0.21244411024221763</v>
      </c>
      <c r="U21">
        <f t="shared" si="8"/>
        <v>2.9900128378731816</v>
      </c>
      <c r="V21">
        <f t="shared" si="9"/>
        <v>0.20440052519773594</v>
      </c>
      <c r="W21">
        <f t="shared" si="10"/>
        <v>0.12844763800130976</v>
      </c>
      <c r="X21">
        <f t="shared" si="11"/>
        <v>297.728115</v>
      </c>
      <c r="Y21">
        <f t="shared" si="12"/>
        <v>18.530703412047821</v>
      </c>
      <c r="Z21">
        <f t="shared" si="13"/>
        <v>17.0059</v>
      </c>
      <c r="AA21">
        <f t="shared" si="14"/>
        <v>1.9452879718671303</v>
      </c>
      <c r="AB21">
        <f t="shared" si="15"/>
        <v>48.455028463609302</v>
      </c>
      <c r="AC21">
        <f t="shared" si="16"/>
        <v>0.96155318231966402</v>
      </c>
      <c r="AD21">
        <f t="shared" si="17"/>
        <v>1.9844239345392394</v>
      </c>
      <c r="AE21">
        <f t="shared" si="18"/>
        <v>0.98373478954746629</v>
      </c>
      <c r="AF21">
        <f t="shared" si="19"/>
        <v>-89.902323604733382</v>
      </c>
      <c r="AG21">
        <f t="shared" si="20"/>
        <v>50.728875944722098</v>
      </c>
      <c r="AH21">
        <f t="shared" si="21"/>
        <v>3.3129947118102292</v>
      </c>
      <c r="AI21">
        <f t="shared" si="22"/>
        <v>261.86766205179896</v>
      </c>
      <c r="AJ21">
        <v>10</v>
      </c>
      <c r="AK21">
        <v>2</v>
      </c>
      <c r="AL21">
        <f t="shared" si="23"/>
        <v>1</v>
      </c>
      <c r="AM21">
        <f t="shared" si="24"/>
        <v>0</v>
      </c>
      <c r="AN21">
        <f t="shared" si="25"/>
        <v>54600.642593924211</v>
      </c>
      <c r="AO21">
        <f t="shared" si="26"/>
        <v>1800.16</v>
      </c>
      <c r="AP21">
        <f t="shared" si="27"/>
        <v>1517.5346999999999</v>
      </c>
      <c r="AQ21">
        <f t="shared" si="28"/>
        <v>0.84299990000888803</v>
      </c>
      <c r="AR21">
        <f t="shared" si="29"/>
        <v>0.16538980701715403</v>
      </c>
      <c r="AS21">
        <v>1689880780</v>
      </c>
      <c r="AT21">
        <v>241.62200000000001</v>
      </c>
      <c r="AU21">
        <v>249.983</v>
      </c>
      <c r="AV21">
        <v>9.6071100000000005</v>
      </c>
      <c r="AW21">
        <v>7.6982699999999999</v>
      </c>
      <c r="AX21">
        <v>245.58600000000001</v>
      </c>
      <c r="AY21">
        <v>9.8557799999999993</v>
      </c>
      <c r="AZ21">
        <v>600.04399999999998</v>
      </c>
      <c r="BA21">
        <v>99.987700000000004</v>
      </c>
      <c r="BB21">
        <v>9.9962400000000007E-2</v>
      </c>
      <c r="BC21">
        <v>17.320599999999999</v>
      </c>
      <c r="BD21">
        <v>17.0059</v>
      </c>
      <c r="BE21">
        <v>999.9</v>
      </c>
      <c r="BF21">
        <v>0</v>
      </c>
      <c r="BG21">
        <v>0</v>
      </c>
      <c r="BH21">
        <v>9993.75</v>
      </c>
      <c r="BI21">
        <v>0</v>
      </c>
      <c r="BJ21">
        <v>0.59093399999999996</v>
      </c>
      <c r="BK21">
        <v>-8.3605699999999992</v>
      </c>
      <c r="BL21">
        <v>243.96600000000001</v>
      </c>
      <c r="BM21">
        <v>251.922</v>
      </c>
      <c r="BN21">
        <v>1.9088400000000001</v>
      </c>
      <c r="BO21">
        <v>249.983</v>
      </c>
      <c r="BP21">
        <v>7.6982699999999999</v>
      </c>
      <c r="BQ21">
        <v>0.960592</v>
      </c>
      <c r="BR21">
        <v>0.76973199999999997</v>
      </c>
      <c r="BS21">
        <v>6.3319799999999997</v>
      </c>
      <c r="BT21">
        <v>3.1610299999999998</v>
      </c>
      <c r="BU21">
        <v>1800.16</v>
      </c>
      <c r="BV21">
        <v>0.90000400000000003</v>
      </c>
      <c r="BW21">
        <v>9.9996100000000004E-2</v>
      </c>
      <c r="BX21">
        <v>0</v>
      </c>
      <c r="BY21">
        <v>2.1089000000000002</v>
      </c>
      <c r="BZ21">
        <v>0</v>
      </c>
      <c r="CA21">
        <v>12343.6</v>
      </c>
      <c r="CB21">
        <v>13896.2</v>
      </c>
      <c r="CC21">
        <v>38.811999999999998</v>
      </c>
      <c r="CD21">
        <v>40.625</v>
      </c>
      <c r="CE21">
        <v>40.25</v>
      </c>
      <c r="CF21">
        <v>38.561999999999998</v>
      </c>
      <c r="CG21">
        <v>37.811999999999998</v>
      </c>
      <c r="CH21">
        <v>1620.15</v>
      </c>
      <c r="CI21">
        <v>180.01</v>
      </c>
      <c r="CJ21">
        <v>0</v>
      </c>
      <c r="CK21">
        <v>1689880790.2</v>
      </c>
      <c r="CL21">
        <v>0</v>
      </c>
      <c r="CM21">
        <v>1689880750</v>
      </c>
      <c r="CN21" t="s">
        <v>359</v>
      </c>
      <c r="CO21">
        <v>1689880745</v>
      </c>
      <c r="CP21">
        <v>1689880750</v>
      </c>
      <c r="CQ21">
        <v>5</v>
      </c>
      <c r="CR21">
        <v>0.20499999999999999</v>
      </c>
      <c r="CS21">
        <v>2E-3</v>
      </c>
      <c r="CT21">
        <v>-3.9630000000000001</v>
      </c>
      <c r="CU21">
        <v>-0.249</v>
      </c>
      <c r="CV21">
        <v>250</v>
      </c>
      <c r="CW21">
        <v>8</v>
      </c>
      <c r="CX21">
        <v>0.14000000000000001</v>
      </c>
      <c r="CY21">
        <v>0.05</v>
      </c>
      <c r="CZ21">
        <v>7.9141499941538198</v>
      </c>
      <c r="DA21">
        <v>2.45885703510955E-2</v>
      </c>
      <c r="DB21">
        <v>3.0251728634213201E-2</v>
      </c>
      <c r="DC21">
        <v>1</v>
      </c>
      <c r="DD21">
        <v>249.98355000000001</v>
      </c>
      <c r="DE21">
        <v>0.142601503759309</v>
      </c>
      <c r="DF21">
        <v>3.1916257612695197E-2</v>
      </c>
      <c r="DG21">
        <v>1</v>
      </c>
      <c r="DH21">
        <v>1800.0070000000001</v>
      </c>
      <c r="DI21">
        <v>-0.76899300804757498</v>
      </c>
      <c r="DJ21">
        <v>0.16078246173018901</v>
      </c>
      <c r="DK21">
        <v>-1</v>
      </c>
      <c r="DL21">
        <v>2</v>
      </c>
      <c r="DM21">
        <v>2</v>
      </c>
      <c r="DN21" t="s">
        <v>350</v>
      </c>
      <c r="DO21">
        <v>3.2451400000000001</v>
      </c>
      <c r="DP21">
        <v>2.8401000000000001</v>
      </c>
      <c r="DQ21">
        <v>6.6387500000000002E-2</v>
      </c>
      <c r="DR21">
        <v>6.7065200000000005E-2</v>
      </c>
      <c r="DS21">
        <v>6.4254099999999995E-2</v>
      </c>
      <c r="DT21">
        <v>5.24412E-2</v>
      </c>
      <c r="DU21">
        <v>27552.799999999999</v>
      </c>
      <c r="DV21">
        <v>28995.7</v>
      </c>
      <c r="DW21">
        <v>27590.2</v>
      </c>
      <c r="DX21">
        <v>29139.3</v>
      </c>
      <c r="DY21">
        <v>34046.9</v>
      </c>
      <c r="DZ21">
        <v>36784.9</v>
      </c>
      <c r="EA21">
        <v>36898.1</v>
      </c>
      <c r="EB21">
        <v>39512.5</v>
      </c>
      <c r="EC21">
        <v>2.3621699999999999</v>
      </c>
      <c r="ED21">
        <v>1.8798699999999999</v>
      </c>
      <c r="EE21">
        <v>0.12828000000000001</v>
      </c>
      <c r="EF21">
        <v>0</v>
      </c>
      <c r="EG21">
        <v>14.869300000000001</v>
      </c>
      <c r="EH21">
        <v>999.9</v>
      </c>
      <c r="EI21">
        <v>46.887</v>
      </c>
      <c r="EJ21">
        <v>17.37</v>
      </c>
      <c r="EK21">
        <v>9.3351000000000006</v>
      </c>
      <c r="EL21">
        <v>62.373800000000003</v>
      </c>
      <c r="EM21">
        <v>36.310099999999998</v>
      </c>
      <c r="EN21">
        <v>1</v>
      </c>
      <c r="EO21">
        <v>-0.83371700000000004</v>
      </c>
      <c r="EP21">
        <v>1.0792999999999999</v>
      </c>
      <c r="EQ21">
        <v>19.937100000000001</v>
      </c>
      <c r="ER21">
        <v>5.2228300000000001</v>
      </c>
      <c r="ES21">
        <v>11.914099999999999</v>
      </c>
      <c r="ET21">
        <v>4.9550000000000001</v>
      </c>
      <c r="EU21">
        <v>3.29793</v>
      </c>
      <c r="EV21">
        <v>72.099999999999994</v>
      </c>
      <c r="EW21">
        <v>9999</v>
      </c>
      <c r="EX21">
        <v>4955.1000000000004</v>
      </c>
      <c r="EY21">
        <v>144.4</v>
      </c>
      <c r="EZ21">
        <v>1.8597399999999999</v>
      </c>
      <c r="FA21">
        <v>1.85883</v>
      </c>
      <c r="FB21">
        <v>1.8649199999999999</v>
      </c>
      <c r="FC21">
        <v>1.8690100000000001</v>
      </c>
      <c r="FD21">
        <v>1.86354</v>
      </c>
      <c r="FE21">
        <v>1.86371</v>
      </c>
      <c r="FF21">
        <v>1.8636699999999999</v>
      </c>
      <c r="FG21">
        <v>1.8633999999999999</v>
      </c>
      <c r="FH21">
        <v>0</v>
      </c>
      <c r="FI21">
        <v>0</v>
      </c>
      <c r="FJ21">
        <v>0</v>
      </c>
      <c r="FK21">
        <v>0</v>
      </c>
      <c r="FL21" t="s">
        <v>351</v>
      </c>
      <c r="FM21" t="s">
        <v>352</v>
      </c>
      <c r="FN21" t="s">
        <v>353</v>
      </c>
      <c r="FO21" t="s">
        <v>353</v>
      </c>
      <c r="FP21" t="s">
        <v>353</v>
      </c>
      <c r="FQ21" t="s">
        <v>353</v>
      </c>
      <c r="FR21">
        <v>0</v>
      </c>
      <c r="FS21">
        <v>100</v>
      </c>
      <c r="FT21">
        <v>100</v>
      </c>
      <c r="FU21">
        <v>-3.964</v>
      </c>
      <c r="FV21">
        <v>-0.2487</v>
      </c>
      <c r="FW21">
        <v>-3.9632727272727899</v>
      </c>
      <c r="FX21">
        <v>0</v>
      </c>
      <c r="FY21">
        <v>0</v>
      </c>
      <c r="FZ21">
        <v>0</v>
      </c>
      <c r="GA21">
        <v>-0.248669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0.6</v>
      </c>
      <c r="GJ21">
        <v>0.5</v>
      </c>
      <c r="GK21">
        <v>0.71533199999999997</v>
      </c>
      <c r="GL21">
        <v>2.52319</v>
      </c>
      <c r="GM21">
        <v>1.4489700000000001</v>
      </c>
      <c r="GN21">
        <v>2.34375</v>
      </c>
      <c r="GO21">
        <v>1.5466299999999999</v>
      </c>
      <c r="GP21">
        <v>2.3974600000000001</v>
      </c>
      <c r="GQ21">
        <v>20.235399999999998</v>
      </c>
      <c r="GR21">
        <v>15.5943</v>
      </c>
      <c r="GS21">
        <v>18</v>
      </c>
      <c r="GT21">
        <v>594.11</v>
      </c>
      <c r="GU21">
        <v>417.02499999999998</v>
      </c>
      <c r="GV21">
        <v>14.0616</v>
      </c>
      <c r="GW21">
        <v>16.414200000000001</v>
      </c>
      <c r="GX21">
        <v>30.000299999999999</v>
      </c>
      <c r="GY21">
        <v>16.2562</v>
      </c>
      <c r="GZ21">
        <v>16.213899999999999</v>
      </c>
      <c r="HA21">
        <v>14.310700000000001</v>
      </c>
      <c r="HB21">
        <v>20</v>
      </c>
      <c r="HC21">
        <v>-30</v>
      </c>
      <c r="HD21">
        <v>14.048</v>
      </c>
      <c r="HE21">
        <v>250</v>
      </c>
      <c r="HF21">
        <v>0</v>
      </c>
      <c r="HG21">
        <v>101.64</v>
      </c>
      <c r="HH21">
        <v>96.046099999999996</v>
      </c>
    </row>
    <row r="22" spans="1:216" x14ac:dyDescent="0.2">
      <c r="A22">
        <v>4</v>
      </c>
      <c r="B22">
        <v>1689880869</v>
      </c>
      <c r="C22">
        <v>276</v>
      </c>
      <c r="D22" t="s">
        <v>360</v>
      </c>
      <c r="E22" t="s">
        <v>361</v>
      </c>
      <c r="F22" t="s">
        <v>344</v>
      </c>
      <c r="G22" t="s">
        <v>405</v>
      </c>
      <c r="H22" t="s">
        <v>345</v>
      </c>
      <c r="I22" t="s">
        <v>346</v>
      </c>
      <c r="J22" t="s">
        <v>347</v>
      </c>
      <c r="K22" t="s">
        <v>348</v>
      </c>
      <c r="L22">
        <v>1689880869</v>
      </c>
      <c r="M22">
        <f t="shared" si="0"/>
        <v>2.0316942655446337E-3</v>
      </c>
      <c r="N22">
        <f t="shared" si="1"/>
        <v>2.0316942655446337</v>
      </c>
      <c r="O22">
        <f t="shared" si="2"/>
        <v>5.4333325506701744</v>
      </c>
      <c r="P22">
        <f t="shared" si="3"/>
        <v>169.499</v>
      </c>
      <c r="Q22">
        <f t="shared" si="4"/>
        <v>124.76937801134096</v>
      </c>
      <c r="R22">
        <f t="shared" si="5"/>
        <v>12.488072008319886</v>
      </c>
      <c r="S22">
        <f t="shared" si="6"/>
        <v>16.965025802611702</v>
      </c>
      <c r="T22">
        <f t="shared" si="7"/>
        <v>0.21193366628409338</v>
      </c>
      <c r="U22">
        <f t="shared" si="8"/>
        <v>2.9933372940127456</v>
      </c>
      <c r="V22">
        <f t="shared" si="9"/>
        <v>0.20393643484894367</v>
      </c>
      <c r="W22">
        <f t="shared" si="10"/>
        <v>0.12815364816165764</v>
      </c>
      <c r="X22">
        <f t="shared" si="11"/>
        <v>297.72332700000004</v>
      </c>
      <c r="Y22">
        <f t="shared" si="12"/>
        <v>18.522192711920749</v>
      </c>
      <c r="Z22">
        <f t="shared" si="13"/>
        <v>17.003699999999998</v>
      </c>
      <c r="AA22">
        <f t="shared" si="14"/>
        <v>1.9450167826628968</v>
      </c>
      <c r="AB22">
        <f t="shared" si="15"/>
        <v>48.523843082567311</v>
      </c>
      <c r="AC22">
        <f t="shared" si="16"/>
        <v>0.96237103785547917</v>
      </c>
      <c r="AD22">
        <f t="shared" si="17"/>
        <v>1.9832951735045503</v>
      </c>
      <c r="AE22">
        <f t="shared" si="18"/>
        <v>0.98264574480741762</v>
      </c>
      <c r="AF22">
        <f t="shared" si="19"/>
        <v>-89.597717110518346</v>
      </c>
      <c r="AG22">
        <f t="shared" si="20"/>
        <v>49.687916779983595</v>
      </c>
      <c r="AH22">
        <f t="shared" si="21"/>
        <v>3.2412202083545494</v>
      </c>
      <c r="AI22">
        <f t="shared" si="22"/>
        <v>261.05474687781987</v>
      </c>
      <c r="AJ22">
        <v>9</v>
      </c>
      <c r="AK22">
        <v>2</v>
      </c>
      <c r="AL22">
        <f t="shared" si="23"/>
        <v>1</v>
      </c>
      <c r="AM22">
        <f t="shared" si="24"/>
        <v>0</v>
      </c>
      <c r="AN22">
        <f t="shared" si="25"/>
        <v>54698.312342292862</v>
      </c>
      <c r="AO22">
        <f t="shared" si="26"/>
        <v>1800.13</v>
      </c>
      <c r="AP22">
        <f t="shared" si="27"/>
        <v>1517.5095000000001</v>
      </c>
      <c r="AQ22">
        <f t="shared" si="28"/>
        <v>0.84299995000361083</v>
      </c>
      <c r="AR22">
        <f t="shared" si="29"/>
        <v>0.16538990350696894</v>
      </c>
      <c r="AS22">
        <v>1689880869</v>
      </c>
      <c r="AT22">
        <v>169.499</v>
      </c>
      <c r="AU22">
        <v>174.96199999999999</v>
      </c>
      <c r="AV22">
        <v>9.6151300000000006</v>
      </c>
      <c r="AW22">
        <v>7.7125700000000004</v>
      </c>
      <c r="AX22">
        <v>173.16300000000001</v>
      </c>
      <c r="AY22">
        <v>9.8656900000000007</v>
      </c>
      <c r="AZ22">
        <v>599.98</v>
      </c>
      <c r="BA22">
        <v>99.9893</v>
      </c>
      <c r="BB22">
        <v>9.9938299999999994E-2</v>
      </c>
      <c r="BC22">
        <v>17.311599999999999</v>
      </c>
      <c r="BD22">
        <v>17.003699999999998</v>
      </c>
      <c r="BE22">
        <v>999.9</v>
      </c>
      <c r="BF22">
        <v>0</v>
      </c>
      <c r="BG22">
        <v>0</v>
      </c>
      <c r="BH22">
        <v>10011.9</v>
      </c>
      <c r="BI22">
        <v>0</v>
      </c>
      <c r="BJ22">
        <v>0.709121</v>
      </c>
      <c r="BK22">
        <v>-5.4629399999999997</v>
      </c>
      <c r="BL22">
        <v>171.14400000000001</v>
      </c>
      <c r="BM22">
        <v>176.322</v>
      </c>
      <c r="BN22">
        <v>1.90255</v>
      </c>
      <c r="BO22">
        <v>174.96199999999999</v>
      </c>
      <c r="BP22">
        <v>7.7125700000000004</v>
      </c>
      <c r="BQ22">
        <v>0.96140999999999999</v>
      </c>
      <c r="BR22">
        <v>0.77117500000000005</v>
      </c>
      <c r="BS22">
        <v>6.3443100000000001</v>
      </c>
      <c r="BT22">
        <v>3.1875</v>
      </c>
      <c r="BU22">
        <v>1800.13</v>
      </c>
      <c r="BV22">
        <v>0.90000400000000003</v>
      </c>
      <c r="BW22">
        <v>9.9996100000000004E-2</v>
      </c>
      <c r="BX22">
        <v>0</v>
      </c>
      <c r="BY22">
        <v>2.2477</v>
      </c>
      <c r="BZ22">
        <v>0</v>
      </c>
      <c r="CA22">
        <v>12275.6</v>
      </c>
      <c r="CB22">
        <v>13896</v>
      </c>
      <c r="CC22">
        <v>38.936999999999998</v>
      </c>
      <c r="CD22">
        <v>40.75</v>
      </c>
      <c r="CE22">
        <v>40.375</v>
      </c>
      <c r="CF22">
        <v>38.625</v>
      </c>
      <c r="CG22">
        <v>37.936999999999998</v>
      </c>
      <c r="CH22">
        <v>1620.12</v>
      </c>
      <c r="CI22">
        <v>180.01</v>
      </c>
      <c r="CJ22">
        <v>0</v>
      </c>
      <c r="CK22">
        <v>1689880879</v>
      </c>
      <c r="CL22">
        <v>0</v>
      </c>
      <c r="CM22">
        <v>1689880841</v>
      </c>
      <c r="CN22" t="s">
        <v>362</v>
      </c>
      <c r="CO22">
        <v>1689880840</v>
      </c>
      <c r="CP22">
        <v>1689880841</v>
      </c>
      <c r="CQ22">
        <v>6</v>
      </c>
      <c r="CR22">
        <v>0.29899999999999999</v>
      </c>
      <c r="CS22">
        <v>-2E-3</v>
      </c>
      <c r="CT22">
        <v>-3.6640000000000001</v>
      </c>
      <c r="CU22">
        <v>-0.251</v>
      </c>
      <c r="CV22">
        <v>175</v>
      </c>
      <c r="CW22">
        <v>8</v>
      </c>
      <c r="CX22">
        <v>0.21</v>
      </c>
      <c r="CY22">
        <v>0.04</v>
      </c>
      <c r="CZ22">
        <v>5.1802025406157197</v>
      </c>
      <c r="DA22">
        <v>-7.3385221161157699E-2</v>
      </c>
      <c r="DB22">
        <v>2.9324596327747199E-2</v>
      </c>
      <c r="DC22">
        <v>1</v>
      </c>
      <c r="DD22">
        <v>174.967952380952</v>
      </c>
      <c r="DE22">
        <v>0.22963636363637699</v>
      </c>
      <c r="DF22">
        <v>3.0933840601047501E-2</v>
      </c>
      <c r="DG22">
        <v>1</v>
      </c>
      <c r="DH22">
        <v>1799.972</v>
      </c>
      <c r="DI22">
        <v>-2.1368038599816799E-2</v>
      </c>
      <c r="DJ22">
        <v>0.147227714782318</v>
      </c>
      <c r="DK22">
        <v>-1</v>
      </c>
      <c r="DL22">
        <v>2</v>
      </c>
      <c r="DM22">
        <v>2</v>
      </c>
      <c r="DN22" t="s">
        <v>350</v>
      </c>
      <c r="DO22">
        <v>3.2449699999999999</v>
      </c>
      <c r="DP22">
        <v>2.84023</v>
      </c>
      <c r="DQ22">
        <v>4.8840599999999998E-2</v>
      </c>
      <c r="DR22">
        <v>4.9056799999999998E-2</v>
      </c>
      <c r="DS22">
        <v>6.4296800000000001E-2</v>
      </c>
      <c r="DT22">
        <v>5.2511000000000002E-2</v>
      </c>
      <c r="DU22">
        <v>28070.5</v>
      </c>
      <c r="DV22">
        <v>29554.3</v>
      </c>
      <c r="DW22">
        <v>27590.5</v>
      </c>
      <c r="DX22">
        <v>29138.6</v>
      </c>
      <c r="DY22">
        <v>34045.699999999997</v>
      </c>
      <c r="DZ22">
        <v>36780.9</v>
      </c>
      <c r="EA22">
        <v>36898.5</v>
      </c>
      <c r="EB22">
        <v>39511.199999999997</v>
      </c>
      <c r="EC22">
        <v>2.3616799999999998</v>
      </c>
      <c r="ED22">
        <v>1.8790199999999999</v>
      </c>
      <c r="EE22">
        <v>0.12759499999999999</v>
      </c>
      <c r="EF22">
        <v>0</v>
      </c>
      <c r="EG22">
        <v>14.878500000000001</v>
      </c>
      <c r="EH22">
        <v>999.9</v>
      </c>
      <c r="EI22">
        <v>46.954000000000001</v>
      </c>
      <c r="EJ22">
        <v>17.37</v>
      </c>
      <c r="EK22">
        <v>9.3479299999999999</v>
      </c>
      <c r="EL22">
        <v>61.9938</v>
      </c>
      <c r="EM22">
        <v>36.370199999999997</v>
      </c>
      <c r="EN22">
        <v>1</v>
      </c>
      <c r="EO22">
        <v>-0.83097100000000002</v>
      </c>
      <c r="EP22">
        <v>1.0648200000000001</v>
      </c>
      <c r="EQ22">
        <v>19.938099999999999</v>
      </c>
      <c r="ER22">
        <v>5.2216300000000002</v>
      </c>
      <c r="ES22">
        <v>11.914099999999999</v>
      </c>
      <c r="ET22">
        <v>4.9553000000000003</v>
      </c>
      <c r="EU22">
        <v>3.2977799999999999</v>
      </c>
      <c r="EV22">
        <v>72.2</v>
      </c>
      <c r="EW22">
        <v>9999</v>
      </c>
      <c r="EX22">
        <v>4957</v>
      </c>
      <c r="EY22">
        <v>144.4</v>
      </c>
      <c r="EZ22">
        <v>1.8597399999999999</v>
      </c>
      <c r="FA22">
        <v>1.85883</v>
      </c>
      <c r="FB22">
        <v>1.8649199999999999</v>
      </c>
      <c r="FC22">
        <v>1.86904</v>
      </c>
      <c r="FD22">
        <v>1.86354</v>
      </c>
      <c r="FE22">
        <v>1.8636900000000001</v>
      </c>
      <c r="FF22">
        <v>1.86364</v>
      </c>
      <c r="FG22">
        <v>1.8633999999999999</v>
      </c>
      <c r="FH22">
        <v>0</v>
      </c>
      <c r="FI22">
        <v>0</v>
      </c>
      <c r="FJ22">
        <v>0</v>
      </c>
      <c r="FK22">
        <v>0</v>
      </c>
      <c r="FL22" t="s">
        <v>351</v>
      </c>
      <c r="FM22" t="s">
        <v>352</v>
      </c>
      <c r="FN22" t="s">
        <v>353</v>
      </c>
      <c r="FO22" t="s">
        <v>353</v>
      </c>
      <c r="FP22" t="s">
        <v>353</v>
      </c>
      <c r="FQ22" t="s">
        <v>353</v>
      </c>
      <c r="FR22">
        <v>0</v>
      </c>
      <c r="FS22">
        <v>100</v>
      </c>
      <c r="FT22">
        <v>100</v>
      </c>
      <c r="FU22">
        <v>-3.6640000000000001</v>
      </c>
      <c r="FV22">
        <v>-0.25059999999999999</v>
      </c>
      <c r="FW22">
        <v>-3.6643000000000501</v>
      </c>
      <c r="FX22">
        <v>0</v>
      </c>
      <c r="FY22">
        <v>0</v>
      </c>
      <c r="FZ22">
        <v>0</v>
      </c>
      <c r="GA22">
        <v>-0.25056636363636398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0.5</v>
      </c>
      <c r="GJ22">
        <v>0.5</v>
      </c>
      <c r="GK22">
        <v>0.55175799999999997</v>
      </c>
      <c r="GL22">
        <v>2.5305200000000001</v>
      </c>
      <c r="GM22">
        <v>1.4489700000000001</v>
      </c>
      <c r="GN22">
        <v>2.34375</v>
      </c>
      <c r="GO22">
        <v>1.5466299999999999</v>
      </c>
      <c r="GP22">
        <v>2.32666</v>
      </c>
      <c r="GQ22">
        <v>20.255400000000002</v>
      </c>
      <c r="GR22">
        <v>15.568</v>
      </c>
      <c r="GS22">
        <v>18</v>
      </c>
      <c r="GT22">
        <v>594.35799999999995</v>
      </c>
      <c r="GU22">
        <v>416.94799999999998</v>
      </c>
      <c r="GV22">
        <v>14.019</v>
      </c>
      <c r="GW22">
        <v>16.4511</v>
      </c>
      <c r="GX22">
        <v>30.000299999999999</v>
      </c>
      <c r="GY22">
        <v>16.301600000000001</v>
      </c>
      <c r="GZ22">
        <v>16.2607</v>
      </c>
      <c r="HA22">
        <v>11.042199999999999</v>
      </c>
      <c r="HB22">
        <v>20</v>
      </c>
      <c r="HC22">
        <v>-30</v>
      </c>
      <c r="HD22">
        <v>14.0129</v>
      </c>
      <c r="HE22">
        <v>175</v>
      </c>
      <c r="HF22">
        <v>0</v>
      </c>
      <c r="HG22">
        <v>101.64100000000001</v>
      </c>
      <c r="HH22">
        <v>96.043300000000002</v>
      </c>
    </row>
    <row r="23" spans="1:216" x14ac:dyDescent="0.2">
      <c r="A23">
        <v>5</v>
      </c>
      <c r="B23">
        <v>1689880961</v>
      </c>
      <c r="C23">
        <v>368</v>
      </c>
      <c r="D23" t="s">
        <v>363</v>
      </c>
      <c r="E23" t="s">
        <v>364</v>
      </c>
      <c r="F23" t="s">
        <v>344</v>
      </c>
      <c r="G23" t="s">
        <v>405</v>
      </c>
      <c r="H23" t="s">
        <v>345</v>
      </c>
      <c r="I23" t="s">
        <v>346</v>
      </c>
      <c r="J23" t="s">
        <v>347</v>
      </c>
      <c r="K23" t="s">
        <v>348</v>
      </c>
      <c r="L23">
        <v>1689880961</v>
      </c>
      <c r="M23">
        <f t="shared" si="0"/>
        <v>2.0229732748575269E-3</v>
      </c>
      <c r="N23">
        <f t="shared" si="1"/>
        <v>2.0229732748575269</v>
      </c>
      <c r="O23">
        <f t="shared" si="2"/>
        <v>3.6203387904777475</v>
      </c>
      <c r="P23">
        <f t="shared" si="3"/>
        <v>121.34099999999999</v>
      </c>
      <c r="Q23">
        <f t="shared" si="4"/>
        <v>91.266116365478453</v>
      </c>
      <c r="R23">
        <f t="shared" si="5"/>
        <v>9.1348808942872548</v>
      </c>
      <c r="S23">
        <f t="shared" si="6"/>
        <v>12.145094222646</v>
      </c>
      <c r="T23">
        <f t="shared" si="7"/>
        <v>0.21087050461132228</v>
      </c>
      <c r="U23">
        <f t="shared" si="8"/>
        <v>2.9907466898636117</v>
      </c>
      <c r="V23">
        <f t="shared" si="9"/>
        <v>0.20294511345461869</v>
      </c>
      <c r="W23">
        <f t="shared" si="10"/>
        <v>0.12752794306080797</v>
      </c>
      <c r="X23">
        <f t="shared" si="11"/>
        <v>297.66369600000002</v>
      </c>
      <c r="Y23">
        <f t="shared" si="12"/>
        <v>18.532363094658947</v>
      </c>
      <c r="Z23">
        <f t="shared" si="13"/>
        <v>17.0198</v>
      </c>
      <c r="AA23">
        <f t="shared" si="14"/>
        <v>1.9470021619055025</v>
      </c>
      <c r="AB23">
        <f t="shared" si="15"/>
        <v>48.573393843005043</v>
      </c>
      <c r="AC23">
        <f t="shared" si="16"/>
        <v>0.96379846873155994</v>
      </c>
      <c r="AD23">
        <f t="shared" si="17"/>
        <v>1.9842106809474147</v>
      </c>
      <c r="AE23">
        <f t="shared" si="18"/>
        <v>0.98320369317394252</v>
      </c>
      <c r="AF23">
        <f t="shared" si="19"/>
        <v>-89.21312142121694</v>
      </c>
      <c r="AG23">
        <f t="shared" si="20"/>
        <v>48.226027241188461</v>
      </c>
      <c r="AH23">
        <f t="shared" si="21"/>
        <v>3.1489646854499749</v>
      </c>
      <c r="AI23">
        <f t="shared" si="22"/>
        <v>259.82556650542153</v>
      </c>
      <c r="AJ23">
        <v>9</v>
      </c>
      <c r="AK23">
        <v>1</v>
      </c>
      <c r="AL23">
        <f t="shared" si="23"/>
        <v>1</v>
      </c>
      <c r="AM23">
        <f t="shared" si="24"/>
        <v>0</v>
      </c>
      <c r="AN23">
        <f t="shared" si="25"/>
        <v>54622.199275304156</v>
      </c>
      <c r="AO23">
        <f t="shared" si="26"/>
        <v>1799.76</v>
      </c>
      <c r="AP23">
        <f t="shared" si="27"/>
        <v>1517.1984</v>
      </c>
      <c r="AQ23">
        <f t="shared" si="28"/>
        <v>0.84300040005334043</v>
      </c>
      <c r="AR23">
        <f t="shared" si="29"/>
        <v>0.16539077210294706</v>
      </c>
      <c r="AS23">
        <v>1689880961</v>
      </c>
      <c r="AT23">
        <v>121.34099999999999</v>
      </c>
      <c r="AU23">
        <v>124.996</v>
      </c>
      <c r="AV23">
        <v>9.6292600000000004</v>
      </c>
      <c r="AW23">
        <v>7.7350199999999996</v>
      </c>
      <c r="AX23">
        <v>124.99</v>
      </c>
      <c r="AY23">
        <v>9.8815600000000003</v>
      </c>
      <c r="AZ23">
        <v>600.02</v>
      </c>
      <c r="BA23">
        <v>99.990600000000001</v>
      </c>
      <c r="BB23">
        <v>0.100006</v>
      </c>
      <c r="BC23">
        <v>17.318899999999999</v>
      </c>
      <c r="BD23">
        <v>17.0198</v>
      </c>
      <c r="BE23">
        <v>999.9</v>
      </c>
      <c r="BF23">
        <v>0</v>
      </c>
      <c r="BG23">
        <v>0</v>
      </c>
      <c r="BH23">
        <v>9997.5</v>
      </c>
      <c r="BI23">
        <v>0</v>
      </c>
      <c r="BJ23">
        <v>0.59093399999999996</v>
      </c>
      <c r="BK23">
        <v>-3.65516</v>
      </c>
      <c r="BL23">
        <v>122.521</v>
      </c>
      <c r="BM23">
        <v>125.97</v>
      </c>
      <c r="BN23">
        <v>1.8942399999999999</v>
      </c>
      <c r="BO23">
        <v>124.996</v>
      </c>
      <c r="BP23">
        <v>7.7350199999999996</v>
      </c>
      <c r="BQ23">
        <v>0.96283600000000003</v>
      </c>
      <c r="BR23">
        <v>0.77342999999999995</v>
      </c>
      <c r="BS23">
        <v>6.3658099999999997</v>
      </c>
      <c r="BT23">
        <v>3.22878</v>
      </c>
      <c r="BU23">
        <v>1799.76</v>
      </c>
      <c r="BV23">
        <v>0.89998699999999998</v>
      </c>
      <c r="BW23">
        <v>0.100013</v>
      </c>
      <c r="BX23">
        <v>0</v>
      </c>
      <c r="BY23">
        <v>1.9480999999999999</v>
      </c>
      <c r="BZ23">
        <v>0</v>
      </c>
      <c r="CA23">
        <v>12234</v>
      </c>
      <c r="CB23">
        <v>13893.1</v>
      </c>
      <c r="CC23">
        <v>39.061999999999998</v>
      </c>
      <c r="CD23">
        <v>40.936999999999998</v>
      </c>
      <c r="CE23">
        <v>40.5</v>
      </c>
      <c r="CF23">
        <v>38.75</v>
      </c>
      <c r="CG23">
        <v>38.061999999999998</v>
      </c>
      <c r="CH23">
        <v>1619.76</v>
      </c>
      <c r="CI23">
        <v>180</v>
      </c>
      <c r="CJ23">
        <v>0</v>
      </c>
      <c r="CK23">
        <v>1689880971.4000001</v>
      </c>
      <c r="CL23">
        <v>0</v>
      </c>
      <c r="CM23">
        <v>1689880933</v>
      </c>
      <c r="CN23" t="s">
        <v>365</v>
      </c>
      <c r="CO23">
        <v>1689880927</v>
      </c>
      <c r="CP23">
        <v>1689880933</v>
      </c>
      <c r="CQ23">
        <v>7</v>
      </c>
      <c r="CR23">
        <v>1.4999999999999999E-2</v>
      </c>
      <c r="CS23">
        <v>-2E-3</v>
      </c>
      <c r="CT23">
        <v>-3.649</v>
      </c>
      <c r="CU23">
        <v>-0.252</v>
      </c>
      <c r="CV23">
        <v>125</v>
      </c>
      <c r="CW23">
        <v>8</v>
      </c>
      <c r="CX23">
        <v>0.18</v>
      </c>
      <c r="CY23">
        <v>0.03</v>
      </c>
      <c r="CZ23">
        <v>3.43021334376306</v>
      </c>
      <c r="DA23">
        <v>2.95552809356469E-2</v>
      </c>
      <c r="DB23">
        <v>3.1575263158485502E-2</v>
      </c>
      <c r="DC23">
        <v>1</v>
      </c>
      <c r="DD23">
        <v>124.972047619048</v>
      </c>
      <c r="DE23">
        <v>0.34028571428558502</v>
      </c>
      <c r="DF23">
        <v>3.95407880915708E-2</v>
      </c>
      <c r="DG23">
        <v>1</v>
      </c>
      <c r="DH23">
        <v>1800.0033333333299</v>
      </c>
      <c r="DI23">
        <v>-0.22678248694136399</v>
      </c>
      <c r="DJ23">
        <v>0.126239882511445</v>
      </c>
      <c r="DK23">
        <v>-1</v>
      </c>
      <c r="DL23">
        <v>2</v>
      </c>
      <c r="DM23">
        <v>2</v>
      </c>
      <c r="DN23" t="s">
        <v>350</v>
      </c>
      <c r="DO23">
        <v>3.2450199999999998</v>
      </c>
      <c r="DP23">
        <v>2.8401700000000001</v>
      </c>
      <c r="DQ23">
        <v>3.6089400000000001E-2</v>
      </c>
      <c r="DR23">
        <v>3.5908700000000002E-2</v>
      </c>
      <c r="DS23">
        <v>6.4368800000000004E-2</v>
      </c>
      <c r="DT23">
        <v>5.2623499999999997E-2</v>
      </c>
      <c r="DU23">
        <v>28445.1</v>
      </c>
      <c r="DV23">
        <v>29961.599999999999</v>
      </c>
      <c r="DW23">
        <v>27588.799999999999</v>
      </c>
      <c r="DX23">
        <v>29137.5</v>
      </c>
      <c r="DY23">
        <v>34041.1</v>
      </c>
      <c r="DZ23">
        <v>36774.800000000003</v>
      </c>
      <c r="EA23">
        <v>36896.400000000001</v>
      </c>
      <c r="EB23">
        <v>39509.199999999997</v>
      </c>
      <c r="EC23">
        <v>2.3611200000000001</v>
      </c>
      <c r="ED23">
        <v>1.8775500000000001</v>
      </c>
      <c r="EE23">
        <v>0.128001</v>
      </c>
      <c r="EF23">
        <v>0</v>
      </c>
      <c r="EG23">
        <v>14.8879</v>
      </c>
      <c r="EH23">
        <v>999.9</v>
      </c>
      <c r="EI23">
        <v>47.045999999999999</v>
      </c>
      <c r="EJ23">
        <v>17.36</v>
      </c>
      <c r="EK23">
        <v>9.3592899999999997</v>
      </c>
      <c r="EL23">
        <v>62.303800000000003</v>
      </c>
      <c r="EM23">
        <v>36.358199999999997</v>
      </c>
      <c r="EN23">
        <v>1</v>
      </c>
      <c r="EO23">
        <v>-0.82813000000000003</v>
      </c>
      <c r="EP23">
        <v>1.1484799999999999</v>
      </c>
      <c r="EQ23">
        <v>19.9343</v>
      </c>
      <c r="ER23">
        <v>5.2184900000000001</v>
      </c>
      <c r="ES23">
        <v>11.914099999999999</v>
      </c>
      <c r="ET23">
        <v>4.9551999999999996</v>
      </c>
      <c r="EU23">
        <v>3.2978299999999998</v>
      </c>
      <c r="EV23">
        <v>72.2</v>
      </c>
      <c r="EW23">
        <v>9999</v>
      </c>
      <c r="EX23">
        <v>4958.8</v>
      </c>
      <c r="EY23">
        <v>144.4</v>
      </c>
      <c r="EZ23">
        <v>1.8597399999999999</v>
      </c>
      <c r="FA23">
        <v>1.85883</v>
      </c>
      <c r="FB23">
        <v>1.8649199999999999</v>
      </c>
      <c r="FC23">
        <v>1.86904</v>
      </c>
      <c r="FD23">
        <v>1.86355</v>
      </c>
      <c r="FE23">
        <v>1.8636900000000001</v>
      </c>
      <c r="FF23">
        <v>1.8636699999999999</v>
      </c>
      <c r="FG23">
        <v>1.8633999999999999</v>
      </c>
      <c r="FH23">
        <v>0</v>
      </c>
      <c r="FI23">
        <v>0</v>
      </c>
      <c r="FJ23">
        <v>0</v>
      </c>
      <c r="FK23">
        <v>0</v>
      </c>
      <c r="FL23" t="s">
        <v>351</v>
      </c>
      <c r="FM23" t="s">
        <v>352</v>
      </c>
      <c r="FN23" t="s">
        <v>353</v>
      </c>
      <c r="FO23" t="s">
        <v>353</v>
      </c>
      <c r="FP23" t="s">
        <v>353</v>
      </c>
      <c r="FQ23" t="s">
        <v>353</v>
      </c>
      <c r="FR23">
        <v>0</v>
      </c>
      <c r="FS23">
        <v>100</v>
      </c>
      <c r="FT23">
        <v>100</v>
      </c>
      <c r="FU23">
        <v>-3.649</v>
      </c>
      <c r="FV23">
        <v>-0.25230000000000002</v>
      </c>
      <c r="FW23">
        <v>-3.6493000000000002</v>
      </c>
      <c r="FX23">
        <v>0</v>
      </c>
      <c r="FY23">
        <v>0</v>
      </c>
      <c r="FZ23">
        <v>0</v>
      </c>
      <c r="GA23">
        <v>-0.25229599999999902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0.6</v>
      </c>
      <c r="GJ23">
        <v>0.5</v>
      </c>
      <c r="GK23">
        <v>0.44067400000000001</v>
      </c>
      <c r="GL23">
        <v>2.5354000000000001</v>
      </c>
      <c r="GM23">
        <v>1.4489700000000001</v>
      </c>
      <c r="GN23">
        <v>2.34375</v>
      </c>
      <c r="GO23">
        <v>1.5466299999999999</v>
      </c>
      <c r="GP23">
        <v>2.3791500000000001</v>
      </c>
      <c r="GQ23">
        <v>20.275500000000001</v>
      </c>
      <c r="GR23">
        <v>15.559200000000001</v>
      </c>
      <c r="GS23">
        <v>18</v>
      </c>
      <c r="GT23">
        <v>594.577</v>
      </c>
      <c r="GU23">
        <v>416.49200000000002</v>
      </c>
      <c r="GV23">
        <v>14.0176</v>
      </c>
      <c r="GW23">
        <v>16.489999999999998</v>
      </c>
      <c r="GX23">
        <v>30.000299999999999</v>
      </c>
      <c r="GY23">
        <v>16.347300000000001</v>
      </c>
      <c r="GZ23">
        <v>16.308199999999999</v>
      </c>
      <c r="HA23">
        <v>8.8163099999999996</v>
      </c>
      <c r="HB23">
        <v>20</v>
      </c>
      <c r="HC23">
        <v>-30</v>
      </c>
      <c r="HD23">
        <v>13.9975</v>
      </c>
      <c r="HE23">
        <v>125</v>
      </c>
      <c r="HF23">
        <v>0</v>
      </c>
      <c r="HG23">
        <v>101.63500000000001</v>
      </c>
      <c r="HH23">
        <v>96.039000000000001</v>
      </c>
    </row>
    <row r="24" spans="1:216" x14ac:dyDescent="0.2">
      <c r="A24">
        <v>6</v>
      </c>
      <c r="B24">
        <v>1689881051</v>
      </c>
      <c r="C24">
        <v>458</v>
      </c>
      <c r="D24" t="s">
        <v>366</v>
      </c>
      <c r="E24" t="s">
        <v>367</v>
      </c>
      <c r="F24" t="s">
        <v>344</v>
      </c>
      <c r="G24" t="s">
        <v>405</v>
      </c>
      <c r="H24" t="s">
        <v>345</v>
      </c>
      <c r="I24" t="s">
        <v>346</v>
      </c>
      <c r="J24" t="s">
        <v>347</v>
      </c>
      <c r="K24" t="s">
        <v>348</v>
      </c>
      <c r="L24">
        <v>1689881051</v>
      </c>
      <c r="M24">
        <f t="shared" si="0"/>
        <v>2.0171018201218418E-3</v>
      </c>
      <c r="N24">
        <f t="shared" si="1"/>
        <v>2.0171018201218418</v>
      </c>
      <c r="O24">
        <f t="shared" si="2"/>
        <v>1.396422665623412</v>
      </c>
      <c r="P24">
        <f t="shared" si="3"/>
        <v>68.530500000000004</v>
      </c>
      <c r="Q24">
        <f t="shared" si="4"/>
        <v>56.592995087209573</v>
      </c>
      <c r="R24">
        <f t="shared" si="5"/>
        <v>5.6644253230428898</v>
      </c>
      <c r="S24">
        <f t="shared" si="6"/>
        <v>6.8592570335356502</v>
      </c>
      <c r="T24">
        <f t="shared" si="7"/>
        <v>0.21090023328786425</v>
      </c>
      <c r="U24">
        <f t="shared" si="8"/>
        <v>2.9933609138592359</v>
      </c>
      <c r="V24">
        <f t="shared" si="9"/>
        <v>0.20297929627458863</v>
      </c>
      <c r="W24">
        <f t="shared" si="10"/>
        <v>0.12754893854177296</v>
      </c>
      <c r="X24">
        <f t="shared" si="11"/>
        <v>297.69982499999998</v>
      </c>
      <c r="Y24">
        <f t="shared" si="12"/>
        <v>18.528488105104415</v>
      </c>
      <c r="Z24">
        <f t="shared" si="13"/>
        <v>17.0136</v>
      </c>
      <c r="AA24">
        <f t="shared" si="14"/>
        <v>1.9462373954364451</v>
      </c>
      <c r="AB24">
        <f t="shared" si="15"/>
        <v>48.70154101758515</v>
      </c>
      <c r="AC24">
        <f t="shared" si="16"/>
        <v>0.96606020081133792</v>
      </c>
      <c r="AD24">
        <f t="shared" si="17"/>
        <v>1.9836337426417636</v>
      </c>
      <c r="AE24">
        <f t="shared" si="18"/>
        <v>0.98017719462510722</v>
      </c>
      <c r="AF24">
        <f t="shared" si="19"/>
        <v>-88.954190267373221</v>
      </c>
      <c r="AG24">
        <f t="shared" si="20"/>
        <v>48.526386727905184</v>
      </c>
      <c r="AH24">
        <f t="shared" si="21"/>
        <v>3.1656329656871729</v>
      </c>
      <c r="AI24">
        <f t="shared" si="22"/>
        <v>260.43765442621907</v>
      </c>
      <c r="AJ24">
        <v>9</v>
      </c>
      <c r="AK24">
        <v>1</v>
      </c>
      <c r="AL24">
        <f t="shared" si="23"/>
        <v>1</v>
      </c>
      <c r="AM24">
        <f t="shared" si="24"/>
        <v>0</v>
      </c>
      <c r="AN24">
        <f t="shared" si="25"/>
        <v>54698.514781018595</v>
      </c>
      <c r="AO24">
        <f t="shared" si="26"/>
        <v>1799.99</v>
      </c>
      <c r="AP24">
        <f t="shared" si="27"/>
        <v>1517.3913</v>
      </c>
      <c r="AQ24">
        <f t="shared" si="28"/>
        <v>0.84299984999916666</v>
      </c>
      <c r="AR24">
        <f t="shared" si="29"/>
        <v>0.16538971049839166</v>
      </c>
      <c r="AS24">
        <v>1689881051</v>
      </c>
      <c r="AT24">
        <v>68.530500000000004</v>
      </c>
      <c r="AU24">
        <v>69.981499999999997</v>
      </c>
      <c r="AV24">
        <v>9.6518599999999992</v>
      </c>
      <c r="AW24">
        <v>7.7631199999999998</v>
      </c>
      <c r="AX24">
        <v>72.120099999999994</v>
      </c>
      <c r="AY24">
        <v>9.9037900000000008</v>
      </c>
      <c r="AZ24">
        <v>600.00699999999995</v>
      </c>
      <c r="BA24">
        <v>99.990600000000001</v>
      </c>
      <c r="BB24">
        <v>9.9973300000000001E-2</v>
      </c>
      <c r="BC24">
        <v>17.314299999999999</v>
      </c>
      <c r="BD24">
        <v>17.0136</v>
      </c>
      <c r="BE24">
        <v>999.9</v>
      </c>
      <c r="BF24">
        <v>0</v>
      </c>
      <c r="BG24">
        <v>0</v>
      </c>
      <c r="BH24">
        <v>10011.9</v>
      </c>
      <c r="BI24">
        <v>0</v>
      </c>
      <c r="BJ24">
        <v>0.59093399999999996</v>
      </c>
      <c r="BK24">
        <v>-1.4510000000000001</v>
      </c>
      <c r="BL24">
        <v>69.198400000000007</v>
      </c>
      <c r="BM24">
        <v>70.528999999999996</v>
      </c>
      <c r="BN24">
        <v>1.8887400000000001</v>
      </c>
      <c r="BO24">
        <v>69.981499999999997</v>
      </c>
      <c r="BP24">
        <v>7.7631199999999998</v>
      </c>
      <c r="BQ24">
        <v>0.96509599999999995</v>
      </c>
      <c r="BR24">
        <v>0.77623900000000001</v>
      </c>
      <c r="BS24">
        <v>6.3998200000000001</v>
      </c>
      <c r="BT24">
        <v>3.2800600000000002</v>
      </c>
      <c r="BU24">
        <v>1799.99</v>
      </c>
      <c r="BV24">
        <v>0.90000400000000003</v>
      </c>
      <c r="BW24">
        <v>9.9996100000000004E-2</v>
      </c>
      <c r="BX24">
        <v>0</v>
      </c>
      <c r="BY24">
        <v>2.2961999999999998</v>
      </c>
      <c r="BZ24">
        <v>0</v>
      </c>
      <c r="CA24">
        <v>12252.8</v>
      </c>
      <c r="CB24">
        <v>13894.9</v>
      </c>
      <c r="CC24">
        <v>39.186999999999998</v>
      </c>
      <c r="CD24">
        <v>41.061999999999998</v>
      </c>
      <c r="CE24">
        <v>40.625</v>
      </c>
      <c r="CF24">
        <v>38.936999999999998</v>
      </c>
      <c r="CG24">
        <v>38.125</v>
      </c>
      <c r="CH24">
        <v>1620</v>
      </c>
      <c r="CI24">
        <v>179.99</v>
      </c>
      <c r="CJ24">
        <v>0</v>
      </c>
      <c r="CK24">
        <v>1689881061.4000001</v>
      </c>
      <c r="CL24">
        <v>0</v>
      </c>
      <c r="CM24">
        <v>1689881025</v>
      </c>
      <c r="CN24" t="s">
        <v>368</v>
      </c>
      <c r="CO24">
        <v>1689881021</v>
      </c>
      <c r="CP24">
        <v>1689881025</v>
      </c>
      <c r="CQ24">
        <v>8</v>
      </c>
      <c r="CR24">
        <v>0.06</v>
      </c>
      <c r="CS24">
        <v>0</v>
      </c>
      <c r="CT24">
        <v>-3.59</v>
      </c>
      <c r="CU24">
        <v>-0.252</v>
      </c>
      <c r="CV24">
        <v>70</v>
      </c>
      <c r="CW24">
        <v>8</v>
      </c>
      <c r="CX24">
        <v>0.52</v>
      </c>
      <c r="CY24">
        <v>0.04</v>
      </c>
      <c r="CZ24">
        <v>1.3407883934918301</v>
      </c>
      <c r="DA24">
        <v>0.67907258305492002</v>
      </c>
      <c r="DB24">
        <v>0.15279574492452</v>
      </c>
      <c r="DC24">
        <v>1</v>
      </c>
      <c r="DD24">
        <v>69.939742857142903</v>
      </c>
      <c r="DE24">
        <v>0.53495064935055503</v>
      </c>
      <c r="DF24">
        <v>5.7997746848095798E-2</v>
      </c>
      <c r="DG24">
        <v>1</v>
      </c>
      <c r="DH24">
        <v>1800.0019047619001</v>
      </c>
      <c r="DI24">
        <v>-6.2468406845767897E-2</v>
      </c>
      <c r="DJ24">
        <v>8.5183541999914493E-3</v>
      </c>
      <c r="DK24">
        <v>-1</v>
      </c>
      <c r="DL24">
        <v>2</v>
      </c>
      <c r="DM24">
        <v>2</v>
      </c>
      <c r="DN24" t="s">
        <v>350</v>
      </c>
      <c r="DO24">
        <v>3.2449499999999998</v>
      </c>
      <c r="DP24">
        <v>2.8402699999999999</v>
      </c>
      <c r="DQ24">
        <v>2.11795E-2</v>
      </c>
      <c r="DR24">
        <v>2.0450900000000001E-2</v>
      </c>
      <c r="DS24">
        <v>6.4471299999999995E-2</v>
      </c>
      <c r="DT24">
        <v>5.2764699999999998E-2</v>
      </c>
      <c r="DU24">
        <v>28884.400000000001</v>
      </c>
      <c r="DV24">
        <v>30440.2</v>
      </c>
      <c r="DW24">
        <v>27588.1</v>
      </c>
      <c r="DX24">
        <v>29135.8</v>
      </c>
      <c r="DY24">
        <v>34036.1</v>
      </c>
      <c r="DZ24">
        <v>36766.9</v>
      </c>
      <c r="EA24">
        <v>36895</v>
      </c>
      <c r="EB24">
        <v>39506.699999999997</v>
      </c>
      <c r="EC24">
        <v>2.3604799999999999</v>
      </c>
      <c r="ED24">
        <v>1.87635</v>
      </c>
      <c r="EE24">
        <v>0.12826499999999999</v>
      </c>
      <c r="EF24">
        <v>0</v>
      </c>
      <c r="EG24">
        <v>14.8773</v>
      </c>
      <c r="EH24">
        <v>999.9</v>
      </c>
      <c r="EI24">
        <v>47.125</v>
      </c>
      <c r="EJ24">
        <v>17.36</v>
      </c>
      <c r="EK24">
        <v>9.3751700000000007</v>
      </c>
      <c r="EL24">
        <v>62.063800000000001</v>
      </c>
      <c r="EM24">
        <v>36.554499999999997</v>
      </c>
      <c r="EN24">
        <v>1</v>
      </c>
      <c r="EO24">
        <v>-0.824573</v>
      </c>
      <c r="EP24">
        <v>1.15612</v>
      </c>
      <c r="EQ24">
        <v>19.934899999999999</v>
      </c>
      <c r="ER24">
        <v>5.2217799999999999</v>
      </c>
      <c r="ES24">
        <v>11.914099999999999</v>
      </c>
      <c r="ET24">
        <v>4.95465</v>
      </c>
      <c r="EU24">
        <v>3.2977799999999999</v>
      </c>
      <c r="EV24">
        <v>72.2</v>
      </c>
      <c r="EW24">
        <v>9999</v>
      </c>
      <c r="EX24">
        <v>4960.7</v>
      </c>
      <c r="EY24">
        <v>144.4</v>
      </c>
      <c r="EZ24">
        <v>1.8597399999999999</v>
      </c>
      <c r="FA24">
        <v>1.85883</v>
      </c>
      <c r="FB24">
        <v>1.8649</v>
      </c>
      <c r="FC24">
        <v>1.8689800000000001</v>
      </c>
      <c r="FD24">
        <v>1.8635600000000001</v>
      </c>
      <c r="FE24">
        <v>1.8636900000000001</v>
      </c>
      <c r="FF24">
        <v>1.86364</v>
      </c>
      <c r="FG24">
        <v>1.8633900000000001</v>
      </c>
      <c r="FH24">
        <v>0</v>
      </c>
      <c r="FI24">
        <v>0</v>
      </c>
      <c r="FJ24">
        <v>0</v>
      </c>
      <c r="FK24">
        <v>0</v>
      </c>
      <c r="FL24" t="s">
        <v>351</v>
      </c>
      <c r="FM24" t="s">
        <v>352</v>
      </c>
      <c r="FN24" t="s">
        <v>353</v>
      </c>
      <c r="FO24" t="s">
        <v>353</v>
      </c>
      <c r="FP24" t="s">
        <v>353</v>
      </c>
      <c r="FQ24" t="s">
        <v>353</v>
      </c>
      <c r="FR24">
        <v>0</v>
      </c>
      <c r="FS24">
        <v>100</v>
      </c>
      <c r="FT24">
        <v>100</v>
      </c>
      <c r="FU24">
        <v>-3.59</v>
      </c>
      <c r="FV24">
        <v>-0.25190000000000001</v>
      </c>
      <c r="FW24">
        <v>-3.5896300000000001</v>
      </c>
      <c r="FX24">
        <v>0</v>
      </c>
      <c r="FY24">
        <v>0</v>
      </c>
      <c r="FZ24">
        <v>0</v>
      </c>
      <c r="GA24">
        <v>-0.25192699999999801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0.5</v>
      </c>
      <c r="GJ24">
        <v>0.4</v>
      </c>
      <c r="GK24">
        <v>0.318604</v>
      </c>
      <c r="GL24">
        <v>2.5561500000000001</v>
      </c>
      <c r="GM24">
        <v>1.4489700000000001</v>
      </c>
      <c r="GN24">
        <v>2.34375</v>
      </c>
      <c r="GO24">
        <v>1.5466299999999999</v>
      </c>
      <c r="GP24">
        <v>2.33765</v>
      </c>
      <c r="GQ24">
        <v>20.295500000000001</v>
      </c>
      <c r="GR24">
        <v>15.532999999999999</v>
      </c>
      <c r="GS24">
        <v>18</v>
      </c>
      <c r="GT24">
        <v>594.76</v>
      </c>
      <c r="GU24">
        <v>416.22300000000001</v>
      </c>
      <c r="GV24">
        <v>13.990399999999999</v>
      </c>
      <c r="GW24">
        <v>16.534700000000001</v>
      </c>
      <c r="GX24">
        <v>30.000299999999999</v>
      </c>
      <c r="GY24">
        <v>16.395299999999999</v>
      </c>
      <c r="GZ24">
        <v>16.357600000000001</v>
      </c>
      <c r="HA24">
        <v>6.3598299999999997</v>
      </c>
      <c r="HB24">
        <v>20</v>
      </c>
      <c r="HC24">
        <v>-30</v>
      </c>
      <c r="HD24">
        <v>13.9788</v>
      </c>
      <c r="HE24">
        <v>70</v>
      </c>
      <c r="HF24">
        <v>0</v>
      </c>
      <c r="HG24">
        <v>101.631</v>
      </c>
      <c r="HH24">
        <v>96.033100000000005</v>
      </c>
    </row>
    <row r="25" spans="1:216" x14ac:dyDescent="0.2">
      <c r="A25">
        <v>7</v>
      </c>
      <c r="B25">
        <v>1689881139</v>
      </c>
      <c r="C25">
        <v>546</v>
      </c>
      <c r="D25" t="s">
        <v>369</v>
      </c>
      <c r="E25" t="s">
        <v>370</v>
      </c>
      <c r="F25" t="s">
        <v>344</v>
      </c>
      <c r="G25" t="s">
        <v>405</v>
      </c>
      <c r="H25" t="s">
        <v>345</v>
      </c>
      <c r="I25" t="s">
        <v>346</v>
      </c>
      <c r="J25" t="s">
        <v>347</v>
      </c>
      <c r="K25" t="s">
        <v>348</v>
      </c>
      <c r="L25">
        <v>1689881139</v>
      </c>
      <c r="M25">
        <f t="shared" si="0"/>
        <v>2.011917061881076E-3</v>
      </c>
      <c r="N25">
        <f t="shared" si="1"/>
        <v>2.0119170618810762</v>
      </c>
      <c r="O25">
        <f t="shared" si="2"/>
        <v>0.63075604990423806</v>
      </c>
      <c r="P25">
        <f t="shared" si="3"/>
        <v>49.280900000000003</v>
      </c>
      <c r="Q25">
        <f t="shared" si="4"/>
        <v>43.608300630954439</v>
      </c>
      <c r="R25">
        <f t="shared" si="5"/>
        <v>4.3647989897215993</v>
      </c>
      <c r="S25">
        <f t="shared" si="6"/>
        <v>4.9325752074797897</v>
      </c>
      <c r="T25">
        <f t="shared" si="7"/>
        <v>0.21109164174054434</v>
      </c>
      <c r="U25">
        <f t="shared" si="8"/>
        <v>2.997109127846743</v>
      </c>
      <c r="V25">
        <f t="shared" si="9"/>
        <v>0.20316613425509494</v>
      </c>
      <c r="W25">
        <f t="shared" si="10"/>
        <v>0.12766611681816045</v>
      </c>
      <c r="X25">
        <f t="shared" si="11"/>
        <v>297.68647800000002</v>
      </c>
      <c r="Y25">
        <f t="shared" si="12"/>
        <v>18.523717029653103</v>
      </c>
      <c r="Z25">
        <f t="shared" si="13"/>
        <v>17.006399999999999</v>
      </c>
      <c r="AA25">
        <f t="shared" si="14"/>
        <v>1.9453496104051322</v>
      </c>
      <c r="AB25">
        <f t="shared" si="15"/>
        <v>48.843516357642791</v>
      </c>
      <c r="AC25">
        <f t="shared" si="16"/>
        <v>0.9685947465105339</v>
      </c>
      <c r="AD25">
        <f t="shared" si="17"/>
        <v>1.9830569515476193</v>
      </c>
      <c r="AE25">
        <f t="shared" si="18"/>
        <v>0.97675486389459831</v>
      </c>
      <c r="AF25">
        <f t="shared" si="19"/>
        <v>-88.72554242895545</v>
      </c>
      <c r="AG25">
        <f t="shared" si="20"/>
        <v>49.007258676233675</v>
      </c>
      <c r="AH25">
        <f t="shared" si="21"/>
        <v>3.1928098298948226</v>
      </c>
      <c r="AI25">
        <f t="shared" si="22"/>
        <v>261.16100407717306</v>
      </c>
      <c r="AJ25">
        <v>9</v>
      </c>
      <c r="AK25">
        <v>1</v>
      </c>
      <c r="AL25">
        <f t="shared" si="23"/>
        <v>1</v>
      </c>
      <c r="AM25">
        <f t="shared" si="24"/>
        <v>0</v>
      </c>
      <c r="AN25">
        <f t="shared" si="25"/>
        <v>54807.647220089151</v>
      </c>
      <c r="AO25">
        <f t="shared" si="26"/>
        <v>1799.91</v>
      </c>
      <c r="AP25">
        <f t="shared" si="27"/>
        <v>1517.3238000000001</v>
      </c>
      <c r="AQ25">
        <f t="shared" si="28"/>
        <v>0.84299981665749957</v>
      </c>
      <c r="AR25">
        <f t="shared" si="29"/>
        <v>0.16538964614897411</v>
      </c>
      <c r="AS25">
        <v>1689881139</v>
      </c>
      <c r="AT25">
        <v>49.280900000000003</v>
      </c>
      <c r="AU25">
        <v>49.970999999999997</v>
      </c>
      <c r="AV25">
        <v>9.6771399999999996</v>
      </c>
      <c r="AW25">
        <v>7.7933500000000002</v>
      </c>
      <c r="AX25">
        <v>52.865699999999997</v>
      </c>
      <c r="AY25">
        <v>9.9275599999999997</v>
      </c>
      <c r="AZ25">
        <v>600.02200000000005</v>
      </c>
      <c r="BA25">
        <v>99.991299999999995</v>
      </c>
      <c r="BB25">
        <v>9.9713099999999999E-2</v>
      </c>
      <c r="BC25">
        <v>17.309699999999999</v>
      </c>
      <c r="BD25">
        <v>17.006399999999999</v>
      </c>
      <c r="BE25">
        <v>999.9</v>
      </c>
      <c r="BF25">
        <v>0</v>
      </c>
      <c r="BG25">
        <v>0</v>
      </c>
      <c r="BH25">
        <v>10032.5</v>
      </c>
      <c r="BI25">
        <v>0</v>
      </c>
      <c r="BJ25">
        <v>0.53184100000000001</v>
      </c>
      <c r="BK25">
        <v>-0.69013599999999997</v>
      </c>
      <c r="BL25">
        <v>49.7624</v>
      </c>
      <c r="BM25">
        <v>50.363500000000002</v>
      </c>
      <c r="BN25">
        <v>1.8837900000000001</v>
      </c>
      <c r="BO25">
        <v>49.970999999999997</v>
      </c>
      <c r="BP25">
        <v>7.7933500000000002</v>
      </c>
      <c r="BQ25">
        <v>0.96762999999999999</v>
      </c>
      <c r="BR25">
        <v>0.77926700000000004</v>
      </c>
      <c r="BS25">
        <v>6.4378799999999998</v>
      </c>
      <c r="BT25">
        <v>3.3351299999999999</v>
      </c>
      <c r="BU25">
        <v>1799.91</v>
      </c>
      <c r="BV25">
        <v>0.90000400000000003</v>
      </c>
      <c r="BW25">
        <v>9.9996100000000004E-2</v>
      </c>
      <c r="BX25">
        <v>0</v>
      </c>
      <c r="BY25">
        <v>2.2728999999999999</v>
      </c>
      <c r="BZ25">
        <v>0</v>
      </c>
      <c r="CA25">
        <v>12263.9</v>
      </c>
      <c r="CB25">
        <v>13894.3</v>
      </c>
      <c r="CC25">
        <v>39.375</v>
      </c>
      <c r="CD25">
        <v>41.25</v>
      </c>
      <c r="CE25">
        <v>40.811999999999998</v>
      </c>
      <c r="CF25">
        <v>39.061999999999998</v>
      </c>
      <c r="CG25">
        <v>38.311999999999998</v>
      </c>
      <c r="CH25">
        <v>1619.93</v>
      </c>
      <c r="CI25">
        <v>179.98</v>
      </c>
      <c r="CJ25">
        <v>0</v>
      </c>
      <c r="CK25">
        <v>1689881149</v>
      </c>
      <c r="CL25">
        <v>0</v>
      </c>
      <c r="CM25">
        <v>1689881115</v>
      </c>
      <c r="CN25" t="s">
        <v>371</v>
      </c>
      <c r="CO25">
        <v>1689881105</v>
      </c>
      <c r="CP25">
        <v>1689881115</v>
      </c>
      <c r="CQ25">
        <v>9</v>
      </c>
      <c r="CR25">
        <v>5.0000000000000001E-3</v>
      </c>
      <c r="CS25">
        <v>2E-3</v>
      </c>
      <c r="CT25">
        <v>-3.585</v>
      </c>
      <c r="CU25">
        <v>-0.25</v>
      </c>
      <c r="CV25">
        <v>50</v>
      </c>
      <c r="CW25">
        <v>8</v>
      </c>
      <c r="CX25">
        <v>0.12</v>
      </c>
      <c r="CY25">
        <v>0.02</v>
      </c>
      <c r="CZ25">
        <v>0.57462492259180498</v>
      </c>
      <c r="DA25">
        <v>1.0184852806426099</v>
      </c>
      <c r="DB25">
        <v>0.16177486428670501</v>
      </c>
      <c r="DC25">
        <v>1</v>
      </c>
      <c r="DD25">
        <v>49.944428571428602</v>
      </c>
      <c r="DE25">
        <v>0.39957662337662098</v>
      </c>
      <c r="DF25">
        <v>4.4394038025898197E-2</v>
      </c>
      <c r="DG25">
        <v>1</v>
      </c>
      <c r="DH25">
        <v>1799.9414285714299</v>
      </c>
      <c r="DI25">
        <v>2.7412679306058401E-3</v>
      </c>
      <c r="DJ25">
        <v>1.31965775814652E-2</v>
      </c>
      <c r="DK25">
        <v>-1</v>
      </c>
      <c r="DL25">
        <v>2</v>
      </c>
      <c r="DM25">
        <v>2</v>
      </c>
      <c r="DN25" t="s">
        <v>350</v>
      </c>
      <c r="DO25">
        <v>3.2449300000000001</v>
      </c>
      <c r="DP25">
        <v>2.8401800000000001</v>
      </c>
      <c r="DQ25">
        <v>1.5568500000000001E-2</v>
      </c>
      <c r="DR25">
        <v>1.46397E-2</v>
      </c>
      <c r="DS25">
        <v>6.4581399999999997E-2</v>
      </c>
      <c r="DT25">
        <v>5.29173E-2</v>
      </c>
      <c r="DU25">
        <v>29047.599999999999</v>
      </c>
      <c r="DV25">
        <v>30620.1</v>
      </c>
      <c r="DW25">
        <v>27585.9</v>
      </c>
      <c r="DX25">
        <v>29135.200000000001</v>
      </c>
      <c r="DY25">
        <v>34029.4</v>
      </c>
      <c r="DZ25">
        <v>36760.1</v>
      </c>
      <c r="EA25">
        <v>36892.199999999997</v>
      </c>
      <c r="EB25">
        <v>39505.800000000003</v>
      </c>
      <c r="EC25">
        <v>2.3599199999999998</v>
      </c>
      <c r="ED25">
        <v>1.8748800000000001</v>
      </c>
      <c r="EE25">
        <v>0.12782199999999999</v>
      </c>
      <c r="EF25">
        <v>0</v>
      </c>
      <c r="EG25">
        <v>14.8774</v>
      </c>
      <c r="EH25">
        <v>999.9</v>
      </c>
      <c r="EI25">
        <v>47.253</v>
      </c>
      <c r="EJ25">
        <v>17.39</v>
      </c>
      <c r="EK25">
        <v>9.4185700000000008</v>
      </c>
      <c r="EL25">
        <v>61.843800000000002</v>
      </c>
      <c r="EM25">
        <v>36.306100000000001</v>
      </c>
      <c r="EN25">
        <v>1</v>
      </c>
      <c r="EO25">
        <v>-0.821052</v>
      </c>
      <c r="EP25">
        <v>1.1229899999999999</v>
      </c>
      <c r="EQ25">
        <v>19.936599999999999</v>
      </c>
      <c r="ER25">
        <v>5.2223800000000002</v>
      </c>
      <c r="ES25">
        <v>11.914099999999999</v>
      </c>
      <c r="ET25">
        <v>4.9550999999999998</v>
      </c>
      <c r="EU25">
        <v>3.2978000000000001</v>
      </c>
      <c r="EV25">
        <v>72.2</v>
      </c>
      <c r="EW25">
        <v>9999</v>
      </c>
      <c r="EX25">
        <v>4962.5</v>
      </c>
      <c r="EY25">
        <v>144.4</v>
      </c>
      <c r="EZ25">
        <v>1.8597399999999999</v>
      </c>
      <c r="FA25">
        <v>1.85883</v>
      </c>
      <c r="FB25">
        <v>1.8649199999999999</v>
      </c>
      <c r="FC25">
        <v>1.86904</v>
      </c>
      <c r="FD25">
        <v>1.8635600000000001</v>
      </c>
      <c r="FE25">
        <v>1.86371</v>
      </c>
      <c r="FF25">
        <v>1.86365</v>
      </c>
      <c r="FG25">
        <v>1.8633999999999999</v>
      </c>
      <c r="FH25">
        <v>0</v>
      </c>
      <c r="FI25">
        <v>0</v>
      </c>
      <c r="FJ25">
        <v>0</v>
      </c>
      <c r="FK25">
        <v>0</v>
      </c>
      <c r="FL25" t="s">
        <v>351</v>
      </c>
      <c r="FM25" t="s">
        <v>352</v>
      </c>
      <c r="FN25" t="s">
        <v>353</v>
      </c>
      <c r="FO25" t="s">
        <v>353</v>
      </c>
      <c r="FP25" t="s">
        <v>353</v>
      </c>
      <c r="FQ25" t="s">
        <v>353</v>
      </c>
      <c r="FR25">
        <v>0</v>
      </c>
      <c r="FS25">
        <v>100</v>
      </c>
      <c r="FT25">
        <v>100</v>
      </c>
      <c r="FU25">
        <v>-3.585</v>
      </c>
      <c r="FV25">
        <v>-0.25040000000000001</v>
      </c>
      <c r="FW25">
        <v>-3.5848100000000001</v>
      </c>
      <c r="FX25">
        <v>0</v>
      </c>
      <c r="FY25">
        <v>0</v>
      </c>
      <c r="FZ25">
        <v>0</v>
      </c>
      <c r="GA25">
        <v>-0.25042199999999898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0.6</v>
      </c>
      <c r="GJ25">
        <v>0.4</v>
      </c>
      <c r="GK25">
        <v>0.27343800000000001</v>
      </c>
      <c r="GL25">
        <v>2.5524900000000001</v>
      </c>
      <c r="GM25">
        <v>1.4489700000000001</v>
      </c>
      <c r="GN25">
        <v>2.34375</v>
      </c>
      <c r="GO25">
        <v>1.5466299999999999</v>
      </c>
      <c r="GP25">
        <v>2.3767100000000001</v>
      </c>
      <c r="GQ25">
        <v>20.355599999999999</v>
      </c>
      <c r="GR25">
        <v>15.5242</v>
      </c>
      <c r="GS25">
        <v>18</v>
      </c>
      <c r="GT25">
        <v>595.02599999999995</v>
      </c>
      <c r="GU25">
        <v>415.78199999999998</v>
      </c>
      <c r="GV25">
        <v>13.958299999999999</v>
      </c>
      <c r="GW25">
        <v>16.582699999999999</v>
      </c>
      <c r="GX25">
        <v>30.0002</v>
      </c>
      <c r="GY25">
        <v>16.444900000000001</v>
      </c>
      <c r="GZ25">
        <v>16.4068</v>
      </c>
      <c r="HA25">
        <v>5.4804000000000004</v>
      </c>
      <c r="HB25">
        <v>20</v>
      </c>
      <c r="HC25">
        <v>-30</v>
      </c>
      <c r="HD25">
        <v>13.961600000000001</v>
      </c>
      <c r="HE25">
        <v>50</v>
      </c>
      <c r="HF25">
        <v>0</v>
      </c>
      <c r="HG25">
        <v>101.623</v>
      </c>
      <c r="HH25">
        <v>96.030900000000003</v>
      </c>
    </row>
    <row r="26" spans="1:216" x14ac:dyDescent="0.2">
      <c r="A26">
        <v>8</v>
      </c>
      <c r="B26">
        <v>1689881233</v>
      </c>
      <c r="C26">
        <v>640</v>
      </c>
      <c r="D26" t="s">
        <v>372</v>
      </c>
      <c r="E26" t="s">
        <v>373</v>
      </c>
      <c r="F26" t="s">
        <v>344</v>
      </c>
      <c r="G26" t="s">
        <v>405</v>
      </c>
      <c r="H26" t="s">
        <v>345</v>
      </c>
      <c r="I26" t="s">
        <v>346</v>
      </c>
      <c r="J26" t="s">
        <v>347</v>
      </c>
      <c r="K26" t="s">
        <v>348</v>
      </c>
      <c r="L26">
        <v>1689881233</v>
      </c>
      <c r="M26">
        <f t="shared" si="0"/>
        <v>2.0075231890326487E-3</v>
      </c>
      <c r="N26">
        <f t="shared" si="1"/>
        <v>2.0075231890326486</v>
      </c>
      <c r="O26">
        <f t="shared" si="2"/>
        <v>11.918714498293202</v>
      </c>
      <c r="P26">
        <f t="shared" si="3"/>
        <v>387.99299999999999</v>
      </c>
      <c r="Q26">
        <f t="shared" si="4"/>
        <v>289.40949476333782</v>
      </c>
      <c r="R26">
        <f t="shared" si="5"/>
        <v>28.968063238964927</v>
      </c>
      <c r="S26">
        <f t="shared" si="6"/>
        <v>38.835649706194495</v>
      </c>
      <c r="T26">
        <f t="shared" si="7"/>
        <v>0.21132376744164541</v>
      </c>
      <c r="U26">
        <f t="shared" si="8"/>
        <v>2.9934208710222068</v>
      </c>
      <c r="V26">
        <f t="shared" si="9"/>
        <v>0.2033717825099785</v>
      </c>
      <c r="W26">
        <f t="shared" si="10"/>
        <v>0.12779688728171601</v>
      </c>
      <c r="X26">
        <f t="shared" si="11"/>
        <v>297.72965310257302</v>
      </c>
      <c r="Y26">
        <f t="shared" si="12"/>
        <v>18.544085730939219</v>
      </c>
      <c r="Z26">
        <f t="shared" si="13"/>
        <v>17.0046</v>
      </c>
      <c r="AA26">
        <f t="shared" si="14"/>
        <v>1.9451277196902175</v>
      </c>
      <c r="AB26">
        <f t="shared" si="15"/>
        <v>48.934448935379713</v>
      </c>
      <c r="AC26">
        <f t="shared" si="16"/>
        <v>0.97147829212618497</v>
      </c>
      <c r="AD26">
        <f t="shared" si="17"/>
        <v>1.985264600423045</v>
      </c>
      <c r="AE26">
        <f t="shared" si="18"/>
        <v>0.9736494275640325</v>
      </c>
      <c r="AF26">
        <f t="shared" si="19"/>
        <v>-88.531772636339809</v>
      </c>
      <c r="AG26">
        <f t="shared" si="20"/>
        <v>52.077747445732008</v>
      </c>
      <c r="AH26">
        <f t="shared" si="21"/>
        <v>3.397309355970461</v>
      </c>
      <c r="AI26">
        <f t="shared" si="22"/>
        <v>264.67293726793565</v>
      </c>
      <c r="AJ26">
        <v>8</v>
      </c>
      <c r="AK26">
        <v>1</v>
      </c>
      <c r="AL26">
        <f t="shared" si="23"/>
        <v>1</v>
      </c>
      <c r="AM26">
        <f t="shared" si="24"/>
        <v>0</v>
      </c>
      <c r="AN26">
        <f t="shared" si="25"/>
        <v>54697.870682738743</v>
      </c>
      <c r="AO26">
        <f t="shared" si="26"/>
        <v>1800.17</v>
      </c>
      <c r="AP26">
        <f t="shared" si="27"/>
        <v>1517.543070001333</v>
      </c>
      <c r="AQ26">
        <f t="shared" si="28"/>
        <v>0.8429998666799986</v>
      </c>
      <c r="AR26">
        <f t="shared" si="29"/>
        <v>0.1653897426923974</v>
      </c>
      <c r="AS26">
        <v>1689881233</v>
      </c>
      <c r="AT26">
        <v>387.99299999999999</v>
      </c>
      <c r="AU26">
        <v>400</v>
      </c>
      <c r="AV26">
        <v>9.7056900000000006</v>
      </c>
      <c r="AW26">
        <v>7.82578</v>
      </c>
      <c r="AX26">
        <v>392.30599999999998</v>
      </c>
      <c r="AY26">
        <v>9.9555699999999998</v>
      </c>
      <c r="AZ26">
        <v>599.92999999999995</v>
      </c>
      <c r="BA26">
        <v>99.993899999999996</v>
      </c>
      <c r="BB26">
        <v>9.97865E-2</v>
      </c>
      <c r="BC26">
        <v>17.327300000000001</v>
      </c>
      <c r="BD26">
        <v>17.0046</v>
      </c>
      <c r="BE26">
        <v>999.9</v>
      </c>
      <c r="BF26">
        <v>0</v>
      </c>
      <c r="BG26">
        <v>0</v>
      </c>
      <c r="BH26">
        <v>10011.9</v>
      </c>
      <c r="BI26">
        <v>0</v>
      </c>
      <c r="BJ26">
        <v>0.53184100000000001</v>
      </c>
      <c r="BK26">
        <v>-12.007300000000001</v>
      </c>
      <c r="BL26">
        <v>391.79599999999999</v>
      </c>
      <c r="BM26">
        <v>403.15499999999997</v>
      </c>
      <c r="BN26">
        <v>1.8798999999999999</v>
      </c>
      <c r="BO26">
        <v>400</v>
      </c>
      <c r="BP26">
        <v>7.82578</v>
      </c>
      <c r="BQ26">
        <v>0.97050899999999996</v>
      </c>
      <c r="BR26">
        <v>0.78252999999999995</v>
      </c>
      <c r="BS26">
        <v>6.4809999999999999</v>
      </c>
      <c r="BT26">
        <v>3.3942899999999998</v>
      </c>
      <c r="BU26">
        <v>1800.17</v>
      </c>
      <c r="BV26">
        <v>0.900007</v>
      </c>
      <c r="BW26">
        <v>9.9993499999999999E-2</v>
      </c>
      <c r="BX26">
        <v>0</v>
      </c>
      <c r="BY26">
        <v>1.8623000000000001</v>
      </c>
      <c r="BZ26">
        <v>0</v>
      </c>
      <c r="CA26">
        <v>12302.9</v>
      </c>
      <c r="CB26">
        <v>13896.3</v>
      </c>
      <c r="CC26">
        <v>39.5</v>
      </c>
      <c r="CD26">
        <v>41.436999999999998</v>
      </c>
      <c r="CE26">
        <v>41</v>
      </c>
      <c r="CF26">
        <v>39.25</v>
      </c>
      <c r="CG26">
        <v>38.436999999999998</v>
      </c>
      <c r="CH26">
        <v>1620.17</v>
      </c>
      <c r="CI26">
        <v>180.01</v>
      </c>
      <c r="CJ26">
        <v>0</v>
      </c>
      <c r="CK26">
        <v>1689881243.2</v>
      </c>
      <c r="CL26">
        <v>0</v>
      </c>
      <c r="CM26">
        <v>1689881205</v>
      </c>
      <c r="CN26" t="s">
        <v>374</v>
      </c>
      <c r="CO26">
        <v>1689881197</v>
      </c>
      <c r="CP26">
        <v>1689881205</v>
      </c>
      <c r="CQ26">
        <v>10</v>
      </c>
      <c r="CR26">
        <v>-0.72799999999999998</v>
      </c>
      <c r="CS26">
        <v>1E-3</v>
      </c>
      <c r="CT26">
        <v>-4.3129999999999997</v>
      </c>
      <c r="CU26">
        <v>-0.25</v>
      </c>
      <c r="CV26">
        <v>401</v>
      </c>
      <c r="CW26">
        <v>8</v>
      </c>
      <c r="CX26">
        <v>0.1</v>
      </c>
      <c r="CY26">
        <v>0.02</v>
      </c>
      <c r="CZ26">
        <v>11.0756505634962</v>
      </c>
      <c r="DA26">
        <v>0.33164242190005</v>
      </c>
      <c r="DB26">
        <v>7.1606186900102495E-2</v>
      </c>
      <c r="DC26">
        <v>1</v>
      </c>
      <c r="DD26">
        <v>400.08057142857098</v>
      </c>
      <c r="DE26">
        <v>-0.93825974025947001</v>
      </c>
      <c r="DF26">
        <v>0.114705241889845</v>
      </c>
      <c r="DG26">
        <v>1</v>
      </c>
      <c r="DH26">
        <v>1799.98</v>
      </c>
      <c r="DI26">
        <v>-5.9971102977789403E-2</v>
      </c>
      <c r="DJ26">
        <v>0.151525575399033</v>
      </c>
      <c r="DK26">
        <v>-1</v>
      </c>
      <c r="DL26">
        <v>2</v>
      </c>
      <c r="DM26">
        <v>2</v>
      </c>
      <c r="DN26" t="s">
        <v>350</v>
      </c>
      <c r="DO26">
        <v>3.2446799999999998</v>
      </c>
      <c r="DP26">
        <v>2.8400799999999999</v>
      </c>
      <c r="DQ26">
        <v>9.6761799999999995E-2</v>
      </c>
      <c r="DR26">
        <v>9.7724099999999994E-2</v>
      </c>
      <c r="DS26">
        <v>6.4712699999999998E-2</v>
      </c>
      <c r="DT26">
        <v>5.3081200000000002E-2</v>
      </c>
      <c r="DU26">
        <v>26651.8</v>
      </c>
      <c r="DV26">
        <v>28038</v>
      </c>
      <c r="DW26">
        <v>27585.5</v>
      </c>
      <c r="DX26">
        <v>29134.1</v>
      </c>
      <c r="DY26">
        <v>34024.5</v>
      </c>
      <c r="DZ26">
        <v>36752.400000000001</v>
      </c>
      <c r="EA26">
        <v>36891.9</v>
      </c>
      <c r="EB26">
        <v>39504.1</v>
      </c>
      <c r="EC26">
        <v>2.3593799999999998</v>
      </c>
      <c r="ED26">
        <v>1.8752800000000001</v>
      </c>
      <c r="EE26">
        <v>0.12628700000000001</v>
      </c>
      <c r="EF26">
        <v>0</v>
      </c>
      <c r="EG26">
        <v>14.901300000000001</v>
      </c>
      <c r="EH26">
        <v>999.9</v>
      </c>
      <c r="EI26">
        <v>47.356999999999999</v>
      </c>
      <c r="EJ26">
        <v>17.401</v>
      </c>
      <c r="EK26">
        <v>9.4457900000000006</v>
      </c>
      <c r="EL26">
        <v>62.283799999999999</v>
      </c>
      <c r="EM26">
        <v>36.534500000000001</v>
      </c>
      <c r="EN26">
        <v>1</v>
      </c>
      <c r="EO26">
        <v>-0.81679900000000005</v>
      </c>
      <c r="EP26">
        <v>1.1901299999999999</v>
      </c>
      <c r="EQ26">
        <v>19.932400000000001</v>
      </c>
      <c r="ER26">
        <v>5.2222299999999997</v>
      </c>
      <c r="ES26">
        <v>11.914099999999999</v>
      </c>
      <c r="ET26">
        <v>4.9552500000000004</v>
      </c>
      <c r="EU26">
        <v>3.2978000000000001</v>
      </c>
      <c r="EV26">
        <v>72.3</v>
      </c>
      <c r="EW26">
        <v>9999</v>
      </c>
      <c r="EX26">
        <v>4964.6000000000004</v>
      </c>
      <c r="EY26">
        <v>144.4</v>
      </c>
      <c r="EZ26">
        <v>1.8597399999999999</v>
      </c>
      <c r="FA26">
        <v>1.85883</v>
      </c>
      <c r="FB26">
        <v>1.8649</v>
      </c>
      <c r="FC26">
        <v>1.86903</v>
      </c>
      <c r="FD26">
        <v>1.86355</v>
      </c>
      <c r="FE26">
        <v>1.86371</v>
      </c>
      <c r="FF26">
        <v>1.8636600000000001</v>
      </c>
      <c r="FG26">
        <v>1.8633999999999999</v>
      </c>
      <c r="FH26">
        <v>0</v>
      </c>
      <c r="FI26">
        <v>0</v>
      </c>
      <c r="FJ26">
        <v>0</v>
      </c>
      <c r="FK26">
        <v>0</v>
      </c>
      <c r="FL26" t="s">
        <v>351</v>
      </c>
      <c r="FM26" t="s">
        <v>352</v>
      </c>
      <c r="FN26" t="s">
        <v>353</v>
      </c>
      <c r="FO26" t="s">
        <v>353</v>
      </c>
      <c r="FP26" t="s">
        <v>353</v>
      </c>
      <c r="FQ26" t="s">
        <v>353</v>
      </c>
      <c r="FR26">
        <v>0</v>
      </c>
      <c r="FS26">
        <v>100</v>
      </c>
      <c r="FT26">
        <v>100</v>
      </c>
      <c r="FU26">
        <v>-4.3129999999999997</v>
      </c>
      <c r="FV26">
        <v>-0.24990000000000001</v>
      </c>
      <c r="FW26">
        <v>-4.3130999999999604</v>
      </c>
      <c r="FX26">
        <v>0</v>
      </c>
      <c r="FY26">
        <v>0</v>
      </c>
      <c r="FZ26">
        <v>0</v>
      </c>
      <c r="GA26">
        <v>-0.24988099999999899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0.6</v>
      </c>
      <c r="GJ26">
        <v>0.5</v>
      </c>
      <c r="GK26">
        <v>1.02783</v>
      </c>
      <c r="GL26">
        <v>2.5354000000000001</v>
      </c>
      <c r="GM26">
        <v>1.4489700000000001</v>
      </c>
      <c r="GN26">
        <v>2.34375</v>
      </c>
      <c r="GO26">
        <v>1.5466299999999999</v>
      </c>
      <c r="GP26">
        <v>2.3999000000000001</v>
      </c>
      <c r="GQ26">
        <v>20.415800000000001</v>
      </c>
      <c r="GR26">
        <v>15.497999999999999</v>
      </c>
      <c r="GS26">
        <v>18</v>
      </c>
      <c r="GT26">
        <v>595.36099999999999</v>
      </c>
      <c r="GU26">
        <v>416.55500000000001</v>
      </c>
      <c r="GV26">
        <v>13.9519</v>
      </c>
      <c r="GW26">
        <v>16.6373</v>
      </c>
      <c r="GX26">
        <v>30.0002</v>
      </c>
      <c r="GY26">
        <v>16.5</v>
      </c>
      <c r="GZ26">
        <v>16.462499999999999</v>
      </c>
      <c r="HA26">
        <v>20.561800000000002</v>
      </c>
      <c r="HB26">
        <v>20</v>
      </c>
      <c r="HC26">
        <v>-30</v>
      </c>
      <c r="HD26">
        <v>13.9496</v>
      </c>
      <c r="HE26">
        <v>400</v>
      </c>
      <c r="HF26">
        <v>0</v>
      </c>
      <c r="HG26">
        <v>101.622</v>
      </c>
      <c r="HH26">
        <v>96.027000000000001</v>
      </c>
    </row>
    <row r="27" spans="1:216" x14ac:dyDescent="0.2">
      <c r="A27">
        <v>9</v>
      </c>
      <c r="B27">
        <v>1689881321</v>
      </c>
      <c r="C27">
        <v>728</v>
      </c>
      <c r="D27" t="s">
        <v>375</v>
      </c>
      <c r="E27" t="s">
        <v>376</v>
      </c>
      <c r="F27" t="s">
        <v>344</v>
      </c>
      <c r="G27" t="s">
        <v>405</v>
      </c>
      <c r="H27" t="s">
        <v>345</v>
      </c>
      <c r="I27" t="s">
        <v>346</v>
      </c>
      <c r="J27" t="s">
        <v>347</v>
      </c>
      <c r="K27" t="s">
        <v>348</v>
      </c>
      <c r="L27">
        <v>1689881321</v>
      </c>
      <c r="M27">
        <f t="shared" si="0"/>
        <v>2.0024150007441244E-3</v>
      </c>
      <c r="N27">
        <f t="shared" si="1"/>
        <v>2.0024150007441244</v>
      </c>
      <c r="O27">
        <f t="shared" si="2"/>
        <v>12.937936237880832</v>
      </c>
      <c r="P27">
        <f t="shared" si="3"/>
        <v>387.01100000000002</v>
      </c>
      <c r="Q27">
        <f t="shared" si="4"/>
        <v>280.37008119494044</v>
      </c>
      <c r="R27">
        <f t="shared" si="5"/>
        <v>28.063886498252998</v>
      </c>
      <c r="S27">
        <f t="shared" si="6"/>
        <v>38.738201777042498</v>
      </c>
      <c r="T27">
        <f t="shared" si="7"/>
        <v>0.21096176178724527</v>
      </c>
      <c r="U27">
        <f t="shared" si="8"/>
        <v>2.9957281677325209</v>
      </c>
      <c r="V27">
        <f t="shared" si="9"/>
        <v>0.20304230565526163</v>
      </c>
      <c r="W27">
        <f t="shared" si="10"/>
        <v>0.12758820286284026</v>
      </c>
      <c r="X27">
        <f t="shared" si="11"/>
        <v>297.673272</v>
      </c>
      <c r="Y27">
        <f t="shared" si="12"/>
        <v>18.558476614279407</v>
      </c>
      <c r="Z27">
        <f t="shared" si="13"/>
        <v>17.014500000000002</v>
      </c>
      <c r="AA27">
        <f t="shared" si="14"/>
        <v>1.9463483935635746</v>
      </c>
      <c r="AB27">
        <f t="shared" si="15"/>
        <v>48.996784964352877</v>
      </c>
      <c r="AC27">
        <f t="shared" si="16"/>
        <v>0.97359546770152494</v>
      </c>
      <c r="AD27">
        <f t="shared" si="17"/>
        <v>1.9870599028280214</v>
      </c>
      <c r="AE27">
        <f t="shared" si="18"/>
        <v>0.97275292586204964</v>
      </c>
      <c r="AF27">
        <f t="shared" si="19"/>
        <v>-88.306501532815886</v>
      </c>
      <c r="AG27">
        <f t="shared" si="20"/>
        <v>52.828513481763729</v>
      </c>
      <c r="AH27">
        <f t="shared" si="21"/>
        <v>3.4440623646446653</v>
      </c>
      <c r="AI27">
        <f t="shared" si="22"/>
        <v>265.63934631359245</v>
      </c>
      <c r="AJ27">
        <v>8</v>
      </c>
      <c r="AK27">
        <v>1</v>
      </c>
      <c r="AL27">
        <f t="shared" si="23"/>
        <v>1</v>
      </c>
      <c r="AM27">
        <f t="shared" si="24"/>
        <v>0</v>
      </c>
      <c r="AN27">
        <f t="shared" si="25"/>
        <v>54761.846603200167</v>
      </c>
      <c r="AO27">
        <f t="shared" si="26"/>
        <v>1799.82</v>
      </c>
      <c r="AP27">
        <f t="shared" si="27"/>
        <v>1517.2488000000001</v>
      </c>
      <c r="AQ27">
        <f t="shared" si="28"/>
        <v>0.84300030003000304</v>
      </c>
      <c r="AR27">
        <f t="shared" si="29"/>
        <v>0.1653905790579058</v>
      </c>
      <c r="AS27">
        <v>1689881321</v>
      </c>
      <c r="AT27">
        <v>387.01100000000002</v>
      </c>
      <c r="AU27">
        <v>399.976</v>
      </c>
      <c r="AV27">
        <v>9.7266300000000001</v>
      </c>
      <c r="AW27">
        <v>7.8518400000000002</v>
      </c>
      <c r="AX27">
        <v>391.40499999999997</v>
      </c>
      <c r="AY27">
        <v>9.9772700000000007</v>
      </c>
      <c r="AZ27">
        <v>600.02499999999998</v>
      </c>
      <c r="BA27">
        <v>99.996099999999998</v>
      </c>
      <c r="BB27">
        <v>9.9767499999999995E-2</v>
      </c>
      <c r="BC27">
        <v>17.3416</v>
      </c>
      <c r="BD27">
        <v>17.014500000000002</v>
      </c>
      <c r="BE27">
        <v>999.9</v>
      </c>
      <c r="BF27">
        <v>0</v>
      </c>
      <c r="BG27">
        <v>0</v>
      </c>
      <c r="BH27">
        <v>10024.4</v>
      </c>
      <c r="BI27">
        <v>0</v>
      </c>
      <c r="BJ27">
        <v>0.65002800000000005</v>
      </c>
      <c r="BK27">
        <v>-12.9651</v>
      </c>
      <c r="BL27">
        <v>390.81200000000001</v>
      </c>
      <c r="BM27">
        <v>403.14100000000002</v>
      </c>
      <c r="BN27">
        <v>1.87479</v>
      </c>
      <c r="BO27">
        <v>399.976</v>
      </c>
      <c r="BP27">
        <v>7.8518400000000002</v>
      </c>
      <c r="BQ27">
        <v>0.97262599999999999</v>
      </c>
      <c r="BR27">
        <v>0.78515400000000002</v>
      </c>
      <c r="BS27">
        <v>6.5126400000000002</v>
      </c>
      <c r="BT27">
        <v>3.4416899999999999</v>
      </c>
      <c r="BU27">
        <v>1799.82</v>
      </c>
      <c r="BV27">
        <v>0.89998999999999996</v>
      </c>
      <c r="BW27">
        <v>0.10001</v>
      </c>
      <c r="BX27">
        <v>0</v>
      </c>
      <c r="BY27">
        <v>1.8613999999999999</v>
      </c>
      <c r="BZ27">
        <v>0</v>
      </c>
      <c r="CA27">
        <v>12502.3</v>
      </c>
      <c r="CB27">
        <v>13893.5</v>
      </c>
      <c r="CC27">
        <v>39.625</v>
      </c>
      <c r="CD27">
        <v>41.625</v>
      </c>
      <c r="CE27">
        <v>41.125</v>
      </c>
      <c r="CF27">
        <v>39.375</v>
      </c>
      <c r="CG27">
        <v>38.561999999999998</v>
      </c>
      <c r="CH27">
        <v>1619.82</v>
      </c>
      <c r="CI27">
        <v>180</v>
      </c>
      <c r="CJ27">
        <v>0</v>
      </c>
      <c r="CK27">
        <v>1689881331.4000001</v>
      </c>
      <c r="CL27">
        <v>0</v>
      </c>
      <c r="CM27">
        <v>1689881293</v>
      </c>
      <c r="CN27" t="s">
        <v>377</v>
      </c>
      <c r="CO27">
        <v>1689881288</v>
      </c>
      <c r="CP27">
        <v>1689881293</v>
      </c>
      <c r="CQ27">
        <v>11</v>
      </c>
      <c r="CR27">
        <v>-8.1000000000000003E-2</v>
      </c>
      <c r="CS27">
        <v>-1E-3</v>
      </c>
      <c r="CT27">
        <v>-4.3940000000000001</v>
      </c>
      <c r="CU27">
        <v>-0.251</v>
      </c>
      <c r="CV27">
        <v>400</v>
      </c>
      <c r="CW27">
        <v>8</v>
      </c>
      <c r="CX27">
        <v>0.14000000000000001</v>
      </c>
      <c r="CY27">
        <v>0.04</v>
      </c>
      <c r="CZ27">
        <v>12.187642037134699</v>
      </c>
      <c r="DA27">
        <v>0.49527808910062399</v>
      </c>
      <c r="DB27">
        <v>5.47525884614289E-2</v>
      </c>
      <c r="DC27">
        <v>1</v>
      </c>
      <c r="DD27">
        <v>399.99480952380998</v>
      </c>
      <c r="DE27">
        <v>-1.0129870125521201E-3</v>
      </c>
      <c r="DF27">
        <v>2.3819997696246199E-2</v>
      </c>
      <c r="DG27">
        <v>1</v>
      </c>
      <c r="DH27">
        <v>1799.9861904761899</v>
      </c>
      <c r="DI27">
        <v>0.15223560776560499</v>
      </c>
      <c r="DJ27">
        <v>0.15385448259340001</v>
      </c>
      <c r="DK27">
        <v>-1</v>
      </c>
      <c r="DL27">
        <v>2</v>
      </c>
      <c r="DM27">
        <v>2</v>
      </c>
      <c r="DN27" t="s">
        <v>350</v>
      </c>
      <c r="DO27">
        <v>3.2448399999999999</v>
      </c>
      <c r="DP27">
        <v>2.8401700000000001</v>
      </c>
      <c r="DQ27">
        <v>9.6582100000000004E-2</v>
      </c>
      <c r="DR27">
        <v>9.7709500000000005E-2</v>
      </c>
      <c r="DS27">
        <v>6.4813499999999996E-2</v>
      </c>
      <c r="DT27">
        <v>5.3212299999999997E-2</v>
      </c>
      <c r="DU27">
        <v>26655.7</v>
      </c>
      <c r="DV27">
        <v>28036.9</v>
      </c>
      <c r="DW27">
        <v>27584.2</v>
      </c>
      <c r="DX27">
        <v>29132.7</v>
      </c>
      <c r="DY27">
        <v>34019.4</v>
      </c>
      <c r="DZ27">
        <v>36745.599999999999</v>
      </c>
      <c r="EA27">
        <v>36890.300000000003</v>
      </c>
      <c r="EB27">
        <v>39502.300000000003</v>
      </c>
      <c r="EC27">
        <v>2.3589699999999998</v>
      </c>
      <c r="ED27">
        <v>1.87435</v>
      </c>
      <c r="EE27">
        <v>0.12665999999999999</v>
      </c>
      <c r="EF27">
        <v>0</v>
      </c>
      <c r="EG27">
        <v>14.9049</v>
      </c>
      <c r="EH27">
        <v>999.9</v>
      </c>
      <c r="EI27">
        <v>47.423999999999999</v>
      </c>
      <c r="EJ27">
        <v>17.420999999999999</v>
      </c>
      <c r="EK27">
        <v>9.4720399999999998</v>
      </c>
      <c r="EL27">
        <v>62.003799999999998</v>
      </c>
      <c r="EM27">
        <v>36.258000000000003</v>
      </c>
      <c r="EN27">
        <v>1</v>
      </c>
      <c r="EO27">
        <v>-0.81342199999999998</v>
      </c>
      <c r="EP27">
        <v>1.23746</v>
      </c>
      <c r="EQ27">
        <v>19.931000000000001</v>
      </c>
      <c r="ER27">
        <v>5.2225299999999999</v>
      </c>
      <c r="ES27">
        <v>11.914099999999999</v>
      </c>
      <c r="ET27">
        <v>4.9551999999999996</v>
      </c>
      <c r="EU27">
        <v>3.2978299999999998</v>
      </c>
      <c r="EV27">
        <v>72.3</v>
      </c>
      <c r="EW27">
        <v>9999</v>
      </c>
      <c r="EX27">
        <v>4966.3999999999996</v>
      </c>
      <c r="EY27">
        <v>144.4</v>
      </c>
      <c r="EZ27">
        <v>1.8597399999999999</v>
      </c>
      <c r="FA27">
        <v>1.85883</v>
      </c>
      <c r="FB27">
        <v>1.8649199999999999</v>
      </c>
      <c r="FC27">
        <v>1.869</v>
      </c>
      <c r="FD27">
        <v>1.86355</v>
      </c>
      <c r="FE27">
        <v>1.86371</v>
      </c>
      <c r="FF27">
        <v>1.86365</v>
      </c>
      <c r="FG27">
        <v>1.8633999999999999</v>
      </c>
      <c r="FH27">
        <v>0</v>
      </c>
      <c r="FI27">
        <v>0</v>
      </c>
      <c r="FJ27">
        <v>0</v>
      </c>
      <c r="FK27">
        <v>0</v>
      </c>
      <c r="FL27" t="s">
        <v>351</v>
      </c>
      <c r="FM27" t="s">
        <v>352</v>
      </c>
      <c r="FN27" t="s">
        <v>353</v>
      </c>
      <c r="FO27" t="s">
        <v>353</v>
      </c>
      <c r="FP27" t="s">
        <v>353</v>
      </c>
      <c r="FQ27" t="s">
        <v>353</v>
      </c>
      <c r="FR27">
        <v>0</v>
      </c>
      <c r="FS27">
        <v>100</v>
      </c>
      <c r="FT27">
        <v>100</v>
      </c>
      <c r="FU27">
        <v>-4.3940000000000001</v>
      </c>
      <c r="FV27">
        <v>-0.25059999999999999</v>
      </c>
      <c r="FW27">
        <v>-4.3941999999999597</v>
      </c>
      <c r="FX27">
        <v>0</v>
      </c>
      <c r="FY27">
        <v>0</v>
      </c>
      <c r="FZ27">
        <v>0</v>
      </c>
      <c r="GA27">
        <v>-0.25063727272727199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0.6</v>
      </c>
      <c r="GJ27">
        <v>0.5</v>
      </c>
      <c r="GK27">
        <v>1.02661</v>
      </c>
      <c r="GL27">
        <v>2.5366200000000001</v>
      </c>
      <c r="GM27">
        <v>1.4489700000000001</v>
      </c>
      <c r="GN27">
        <v>2.34253</v>
      </c>
      <c r="GO27">
        <v>1.5466299999999999</v>
      </c>
      <c r="GP27">
        <v>2.34375</v>
      </c>
      <c r="GQ27">
        <v>20.475899999999999</v>
      </c>
      <c r="GR27">
        <v>15.4717</v>
      </c>
      <c r="GS27">
        <v>18</v>
      </c>
      <c r="GT27">
        <v>595.70899999999995</v>
      </c>
      <c r="GU27">
        <v>416.447</v>
      </c>
      <c r="GV27">
        <v>13.9306</v>
      </c>
      <c r="GW27">
        <v>16.685500000000001</v>
      </c>
      <c r="GX27">
        <v>30.000299999999999</v>
      </c>
      <c r="GY27">
        <v>16.548500000000001</v>
      </c>
      <c r="GZ27">
        <v>16.511299999999999</v>
      </c>
      <c r="HA27">
        <v>20.558800000000002</v>
      </c>
      <c r="HB27">
        <v>20</v>
      </c>
      <c r="HC27">
        <v>-30</v>
      </c>
      <c r="HD27">
        <v>13.9274</v>
      </c>
      <c r="HE27">
        <v>400</v>
      </c>
      <c r="HF27">
        <v>0</v>
      </c>
      <c r="HG27">
        <v>101.61799999999999</v>
      </c>
      <c r="HH27">
        <v>96.022400000000005</v>
      </c>
    </row>
    <row r="28" spans="1:216" x14ac:dyDescent="0.2">
      <c r="A28">
        <v>10</v>
      </c>
      <c r="B28">
        <v>1689881408</v>
      </c>
      <c r="C28">
        <v>815</v>
      </c>
      <c r="D28" t="s">
        <v>378</v>
      </c>
      <c r="E28" t="s">
        <v>379</v>
      </c>
      <c r="F28" t="s">
        <v>344</v>
      </c>
      <c r="G28" t="s">
        <v>405</v>
      </c>
      <c r="H28" t="s">
        <v>345</v>
      </c>
      <c r="I28" t="s">
        <v>346</v>
      </c>
      <c r="J28" t="s">
        <v>347</v>
      </c>
      <c r="K28" t="s">
        <v>348</v>
      </c>
      <c r="L28">
        <v>1689881408</v>
      </c>
      <c r="M28">
        <f t="shared" si="0"/>
        <v>1.9939904255724932E-3</v>
      </c>
      <c r="N28">
        <f t="shared" si="1"/>
        <v>1.9939904255724934</v>
      </c>
      <c r="O28">
        <f t="shared" si="2"/>
        <v>13.279764470134973</v>
      </c>
      <c r="P28">
        <f t="shared" si="3"/>
        <v>386.66300000000001</v>
      </c>
      <c r="Q28">
        <f t="shared" si="4"/>
        <v>277.44082519995612</v>
      </c>
      <c r="R28">
        <f t="shared" si="5"/>
        <v>27.770615018431958</v>
      </c>
      <c r="S28">
        <f t="shared" si="6"/>
        <v>38.703277742678999</v>
      </c>
      <c r="T28">
        <f t="shared" si="7"/>
        <v>0.21106634716559261</v>
      </c>
      <c r="U28">
        <f t="shared" si="8"/>
        <v>2.9939053712801513</v>
      </c>
      <c r="V28">
        <f t="shared" si="9"/>
        <v>0.20313456432148785</v>
      </c>
      <c r="W28">
        <f t="shared" si="10"/>
        <v>0.12764690714295093</v>
      </c>
      <c r="X28">
        <f t="shared" si="11"/>
        <v>297.71476799999999</v>
      </c>
      <c r="Y28">
        <f t="shared" si="12"/>
        <v>18.551281929184523</v>
      </c>
      <c r="Z28">
        <f t="shared" si="13"/>
        <v>16.995000000000001</v>
      </c>
      <c r="AA28">
        <f t="shared" si="14"/>
        <v>1.9439446776571705</v>
      </c>
      <c r="AB28">
        <f t="shared" si="15"/>
        <v>49.135946006753329</v>
      </c>
      <c r="AC28">
        <f t="shared" si="16"/>
        <v>0.97572522378968995</v>
      </c>
      <c r="AD28">
        <f t="shared" si="17"/>
        <v>1.9857666394691671</v>
      </c>
      <c r="AE28">
        <f t="shared" si="18"/>
        <v>0.96821945386748054</v>
      </c>
      <c r="AF28">
        <f t="shared" si="19"/>
        <v>-87.934977767746958</v>
      </c>
      <c r="AG28">
        <f t="shared" si="20"/>
        <v>54.281317490401641</v>
      </c>
      <c r="AH28">
        <f t="shared" si="21"/>
        <v>3.5403845445536839</v>
      </c>
      <c r="AI28">
        <f t="shared" si="22"/>
        <v>267.60149226720836</v>
      </c>
      <c r="AJ28">
        <v>8</v>
      </c>
      <c r="AK28">
        <v>1</v>
      </c>
      <c r="AL28">
        <f t="shared" si="23"/>
        <v>1</v>
      </c>
      <c r="AM28">
        <f t="shared" si="24"/>
        <v>0</v>
      </c>
      <c r="AN28">
        <f t="shared" si="25"/>
        <v>54711.142617858757</v>
      </c>
      <c r="AO28">
        <f t="shared" si="26"/>
        <v>1800.08</v>
      </c>
      <c r="AP28">
        <f t="shared" si="27"/>
        <v>1517.4671999999998</v>
      </c>
      <c r="AQ28">
        <f t="shared" si="28"/>
        <v>0.8429998666725923</v>
      </c>
      <c r="AR28">
        <f t="shared" si="29"/>
        <v>0.16538974267810319</v>
      </c>
      <c r="AS28">
        <v>1689881408</v>
      </c>
      <c r="AT28">
        <v>386.66300000000001</v>
      </c>
      <c r="AU28">
        <v>399.94799999999998</v>
      </c>
      <c r="AV28">
        <v>9.7479300000000002</v>
      </c>
      <c r="AW28">
        <v>7.8809899999999997</v>
      </c>
      <c r="AX28">
        <v>391.07400000000001</v>
      </c>
      <c r="AY28">
        <v>9.9986700000000006</v>
      </c>
      <c r="AZ28">
        <v>600</v>
      </c>
      <c r="BA28">
        <v>99.995599999999996</v>
      </c>
      <c r="BB28">
        <v>0.100033</v>
      </c>
      <c r="BC28">
        <v>17.331299999999999</v>
      </c>
      <c r="BD28">
        <v>16.995000000000001</v>
      </c>
      <c r="BE28">
        <v>999.9</v>
      </c>
      <c r="BF28">
        <v>0</v>
      </c>
      <c r="BG28">
        <v>0</v>
      </c>
      <c r="BH28">
        <v>10014.4</v>
      </c>
      <c r="BI28">
        <v>0</v>
      </c>
      <c r="BJ28">
        <v>0.65002800000000005</v>
      </c>
      <c r="BK28">
        <v>-13.285600000000001</v>
      </c>
      <c r="BL28">
        <v>390.46899999999999</v>
      </c>
      <c r="BM28">
        <v>403.125</v>
      </c>
      <c r="BN28">
        <v>1.86694</v>
      </c>
      <c r="BO28">
        <v>399.94799999999998</v>
      </c>
      <c r="BP28">
        <v>7.8809899999999997</v>
      </c>
      <c r="BQ28">
        <v>0.97474899999999998</v>
      </c>
      <c r="BR28">
        <v>0.78806399999999999</v>
      </c>
      <c r="BS28">
        <v>6.5443199999999999</v>
      </c>
      <c r="BT28">
        <v>3.4941</v>
      </c>
      <c r="BU28">
        <v>1800.08</v>
      </c>
      <c r="BV28">
        <v>0.900007</v>
      </c>
      <c r="BW28">
        <v>9.9993200000000004E-2</v>
      </c>
      <c r="BX28">
        <v>0</v>
      </c>
      <c r="BY28">
        <v>1.8654999999999999</v>
      </c>
      <c r="BZ28">
        <v>0</v>
      </c>
      <c r="CA28">
        <v>12542.6</v>
      </c>
      <c r="CB28">
        <v>13895.6</v>
      </c>
      <c r="CC28">
        <v>39.75</v>
      </c>
      <c r="CD28">
        <v>41.811999999999998</v>
      </c>
      <c r="CE28">
        <v>41.25</v>
      </c>
      <c r="CF28">
        <v>39.5</v>
      </c>
      <c r="CG28">
        <v>38.686999999999998</v>
      </c>
      <c r="CH28">
        <v>1620.08</v>
      </c>
      <c r="CI28">
        <v>180</v>
      </c>
      <c r="CJ28">
        <v>0</v>
      </c>
      <c r="CK28">
        <v>1689881418.4000001</v>
      </c>
      <c r="CL28">
        <v>0</v>
      </c>
      <c r="CM28">
        <v>1689881378</v>
      </c>
      <c r="CN28" t="s">
        <v>380</v>
      </c>
      <c r="CO28">
        <v>1689881372</v>
      </c>
      <c r="CP28">
        <v>1689881378</v>
      </c>
      <c r="CQ28">
        <v>12</v>
      </c>
      <c r="CR28">
        <v>-1.7000000000000001E-2</v>
      </c>
      <c r="CS28">
        <v>0</v>
      </c>
      <c r="CT28">
        <v>-4.4109999999999996</v>
      </c>
      <c r="CU28">
        <v>-0.251</v>
      </c>
      <c r="CV28">
        <v>400</v>
      </c>
      <c r="CW28">
        <v>8</v>
      </c>
      <c r="CX28">
        <v>0.08</v>
      </c>
      <c r="CY28">
        <v>0.04</v>
      </c>
      <c r="CZ28">
        <v>12.5946275803087</v>
      </c>
      <c r="DA28">
        <v>0.10047260590074999</v>
      </c>
      <c r="DB28">
        <v>1.9132926862926201E-2</v>
      </c>
      <c r="DC28">
        <v>1</v>
      </c>
      <c r="DD28">
        <v>400.00749999999999</v>
      </c>
      <c r="DE28">
        <v>0.17242105263133201</v>
      </c>
      <c r="DF28">
        <v>2.5160484891987099E-2</v>
      </c>
      <c r="DG28">
        <v>1</v>
      </c>
      <c r="DH28">
        <v>1800.0180952380999</v>
      </c>
      <c r="DI28">
        <v>7.1311885712136897E-2</v>
      </c>
      <c r="DJ28">
        <v>0.13225585044646601</v>
      </c>
      <c r="DK28">
        <v>-1</v>
      </c>
      <c r="DL28">
        <v>2</v>
      </c>
      <c r="DM28">
        <v>2</v>
      </c>
      <c r="DN28" t="s">
        <v>350</v>
      </c>
      <c r="DO28">
        <v>3.2447400000000002</v>
      </c>
      <c r="DP28">
        <v>2.8403499999999999</v>
      </c>
      <c r="DQ28">
        <v>9.6507399999999993E-2</v>
      </c>
      <c r="DR28">
        <v>9.7691700000000006E-2</v>
      </c>
      <c r="DS28">
        <v>6.4911099999999999E-2</v>
      </c>
      <c r="DT28">
        <v>5.3358000000000003E-2</v>
      </c>
      <c r="DU28">
        <v>26655.4</v>
      </c>
      <c r="DV28">
        <v>28035.599999999999</v>
      </c>
      <c r="DW28">
        <v>27581.9</v>
      </c>
      <c r="DX28">
        <v>29131</v>
      </c>
      <c r="DY28">
        <v>34012.5</v>
      </c>
      <c r="DZ28">
        <v>36737.4</v>
      </c>
      <c r="EA28">
        <v>36886.699999999997</v>
      </c>
      <c r="EB28">
        <v>39499.599999999999</v>
      </c>
      <c r="EC28">
        <v>2.3585500000000001</v>
      </c>
      <c r="ED28">
        <v>1.8735299999999999</v>
      </c>
      <c r="EE28">
        <v>0.12620899999999999</v>
      </c>
      <c r="EF28">
        <v>0</v>
      </c>
      <c r="EG28">
        <v>14.892899999999999</v>
      </c>
      <c r="EH28">
        <v>999.9</v>
      </c>
      <c r="EI28">
        <v>47.515999999999998</v>
      </c>
      <c r="EJ28">
        <v>17.440999999999999</v>
      </c>
      <c r="EK28">
        <v>9.5019100000000005</v>
      </c>
      <c r="EL28">
        <v>62.003900000000002</v>
      </c>
      <c r="EM28">
        <v>36.442300000000003</v>
      </c>
      <c r="EN28">
        <v>1</v>
      </c>
      <c r="EO28">
        <v>-0.81003599999999998</v>
      </c>
      <c r="EP28">
        <v>1.1798900000000001</v>
      </c>
      <c r="EQ28">
        <v>19.934000000000001</v>
      </c>
      <c r="ER28">
        <v>5.2231300000000003</v>
      </c>
      <c r="ES28">
        <v>11.914099999999999</v>
      </c>
      <c r="ET28">
        <v>4.9557000000000002</v>
      </c>
      <c r="EU28">
        <v>3.2978000000000001</v>
      </c>
      <c r="EV28">
        <v>72.3</v>
      </c>
      <c r="EW28">
        <v>9999</v>
      </c>
      <c r="EX28">
        <v>4968.2</v>
      </c>
      <c r="EY28">
        <v>144.4</v>
      </c>
      <c r="EZ28">
        <v>1.85975</v>
      </c>
      <c r="FA28">
        <v>1.85883</v>
      </c>
      <c r="FB28">
        <v>1.8649199999999999</v>
      </c>
      <c r="FC28">
        <v>1.86903</v>
      </c>
      <c r="FD28">
        <v>1.8635600000000001</v>
      </c>
      <c r="FE28">
        <v>1.86371</v>
      </c>
      <c r="FF28">
        <v>1.8636900000000001</v>
      </c>
      <c r="FG28">
        <v>1.8633999999999999</v>
      </c>
      <c r="FH28">
        <v>0</v>
      </c>
      <c r="FI28">
        <v>0</v>
      </c>
      <c r="FJ28">
        <v>0</v>
      </c>
      <c r="FK28">
        <v>0</v>
      </c>
      <c r="FL28" t="s">
        <v>351</v>
      </c>
      <c r="FM28" t="s">
        <v>352</v>
      </c>
      <c r="FN28" t="s">
        <v>353</v>
      </c>
      <c r="FO28" t="s">
        <v>353</v>
      </c>
      <c r="FP28" t="s">
        <v>353</v>
      </c>
      <c r="FQ28" t="s">
        <v>353</v>
      </c>
      <c r="FR28">
        <v>0</v>
      </c>
      <c r="FS28">
        <v>100</v>
      </c>
      <c r="FT28">
        <v>100</v>
      </c>
      <c r="FU28">
        <v>-4.4109999999999996</v>
      </c>
      <c r="FV28">
        <v>-0.25069999999999998</v>
      </c>
      <c r="FW28">
        <v>-4.4114000000000697</v>
      </c>
      <c r="FX28">
        <v>0</v>
      </c>
      <c r="FY28">
        <v>0</v>
      </c>
      <c r="FZ28">
        <v>0</v>
      </c>
      <c r="GA28">
        <v>-0.25074600000000102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0.6</v>
      </c>
      <c r="GJ28">
        <v>0.5</v>
      </c>
      <c r="GK28">
        <v>1.02661</v>
      </c>
      <c r="GL28">
        <v>2.5280800000000001</v>
      </c>
      <c r="GM28">
        <v>1.4477500000000001</v>
      </c>
      <c r="GN28">
        <v>2.34375</v>
      </c>
      <c r="GO28">
        <v>1.5466299999999999</v>
      </c>
      <c r="GP28">
        <v>2.4023400000000001</v>
      </c>
      <c r="GQ28">
        <v>20.536100000000001</v>
      </c>
      <c r="GR28">
        <v>15.4717</v>
      </c>
      <c r="GS28">
        <v>18</v>
      </c>
      <c r="GT28">
        <v>596.02599999999995</v>
      </c>
      <c r="GU28">
        <v>416.39499999999998</v>
      </c>
      <c r="GV28">
        <v>13.959199999999999</v>
      </c>
      <c r="GW28">
        <v>16.732399999999998</v>
      </c>
      <c r="GX28">
        <v>30.000299999999999</v>
      </c>
      <c r="GY28">
        <v>16.595800000000001</v>
      </c>
      <c r="GZ28">
        <v>16.5596</v>
      </c>
      <c r="HA28">
        <v>20.556999999999999</v>
      </c>
      <c r="HB28">
        <v>20</v>
      </c>
      <c r="HC28">
        <v>-30</v>
      </c>
      <c r="HD28">
        <v>13.9572</v>
      </c>
      <c r="HE28">
        <v>400</v>
      </c>
      <c r="HF28">
        <v>0</v>
      </c>
      <c r="HG28">
        <v>101.60899999999999</v>
      </c>
      <c r="HH28">
        <v>96.016300000000001</v>
      </c>
    </row>
    <row r="29" spans="1:216" x14ac:dyDescent="0.2">
      <c r="A29">
        <v>11</v>
      </c>
      <c r="B29">
        <v>1689881501</v>
      </c>
      <c r="C29">
        <v>908</v>
      </c>
      <c r="D29" t="s">
        <v>381</v>
      </c>
      <c r="E29" t="s">
        <v>382</v>
      </c>
      <c r="F29" t="s">
        <v>344</v>
      </c>
      <c r="G29" t="s">
        <v>405</v>
      </c>
      <c r="H29" t="s">
        <v>345</v>
      </c>
      <c r="I29" t="s">
        <v>346</v>
      </c>
      <c r="J29" t="s">
        <v>347</v>
      </c>
      <c r="K29" t="s">
        <v>348</v>
      </c>
      <c r="L29">
        <v>1689881501</v>
      </c>
      <c r="M29">
        <f t="shared" si="0"/>
        <v>1.9802262201261164E-3</v>
      </c>
      <c r="N29">
        <f t="shared" si="1"/>
        <v>1.9802262201261165</v>
      </c>
      <c r="O29">
        <f t="shared" si="2"/>
        <v>15.272922068592891</v>
      </c>
      <c r="P29">
        <f t="shared" si="3"/>
        <v>459.66399999999999</v>
      </c>
      <c r="Q29">
        <f t="shared" si="4"/>
        <v>333.06840533999139</v>
      </c>
      <c r="R29">
        <f t="shared" si="5"/>
        <v>33.338661556376913</v>
      </c>
      <c r="S29">
        <f t="shared" si="6"/>
        <v>46.010315838895998</v>
      </c>
      <c r="T29">
        <f t="shared" si="7"/>
        <v>0.20970560728120083</v>
      </c>
      <c r="U29">
        <f t="shared" si="8"/>
        <v>2.9887915527362061</v>
      </c>
      <c r="V29">
        <f t="shared" si="9"/>
        <v>0.20186086462090061</v>
      </c>
      <c r="W29">
        <f t="shared" si="10"/>
        <v>0.12684340919616913</v>
      </c>
      <c r="X29">
        <f t="shared" si="11"/>
        <v>297.70620899999994</v>
      </c>
      <c r="Y29">
        <f t="shared" si="12"/>
        <v>18.563221889825552</v>
      </c>
      <c r="Z29">
        <f t="shared" si="13"/>
        <v>17.003399999999999</v>
      </c>
      <c r="AA29">
        <f t="shared" si="14"/>
        <v>1.9449798048878255</v>
      </c>
      <c r="AB29">
        <f t="shared" si="15"/>
        <v>49.199608094260952</v>
      </c>
      <c r="AC29">
        <f t="shared" si="16"/>
        <v>0.97739089820862013</v>
      </c>
      <c r="AD29">
        <f t="shared" si="17"/>
        <v>1.9865826905288519</v>
      </c>
      <c r="AE29">
        <f t="shared" si="18"/>
        <v>0.96758890667920538</v>
      </c>
      <c r="AF29">
        <f t="shared" si="19"/>
        <v>-87.327976307561727</v>
      </c>
      <c r="AG29">
        <f t="shared" si="20"/>
        <v>53.882450575909012</v>
      </c>
      <c r="AH29">
        <f t="shared" si="21"/>
        <v>3.5206535252428295</v>
      </c>
      <c r="AI29">
        <f t="shared" si="22"/>
        <v>267.78133679359007</v>
      </c>
      <c r="AJ29">
        <v>8</v>
      </c>
      <c r="AK29">
        <v>1</v>
      </c>
      <c r="AL29">
        <f t="shared" si="23"/>
        <v>1</v>
      </c>
      <c r="AM29">
        <f t="shared" si="24"/>
        <v>0</v>
      </c>
      <c r="AN29">
        <f t="shared" si="25"/>
        <v>54562.354602647712</v>
      </c>
      <c r="AO29">
        <f t="shared" si="26"/>
        <v>1800.03</v>
      </c>
      <c r="AP29">
        <f t="shared" si="27"/>
        <v>1517.4248999999998</v>
      </c>
      <c r="AQ29">
        <f t="shared" si="28"/>
        <v>0.84299978333694425</v>
      </c>
      <c r="AR29">
        <f t="shared" si="29"/>
        <v>0.16538958184030264</v>
      </c>
      <c r="AS29">
        <v>1689881501</v>
      </c>
      <c r="AT29">
        <v>459.66399999999999</v>
      </c>
      <c r="AU29">
        <v>474.96499999999997</v>
      </c>
      <c r="AV29">
        <v>9.7645800000000005</v>
      </c>
      <c r="AW29">
        <v>7.9105800000000004</v>
      </c>
      <c r="AX29">
        <v>464.214</v>
      </c>
      <c r="AY29">
        <v>10.0159</v>
      </c>
      <c r="AZ29">
        <v>600.00699999999995</v>
      </c>
      <c r="BA29">
        <v>99.995500000000007</v>
      </c>
      <c r="BB29">
        <v>0.100039</v>
      </c>
      <c r="BC29">
        <v>17.337800000000001</v>
      </c>
      <c r="BD29">
        <v>17.003399999999999</v>
      </c>
      <c r="BE29">
        <v>999.9</v>
      </c>
      <c r="BF29">
        <v>0</v>
      </c>
      <c r="BG29">
        <v>0</v>
      </c>
      <c r="BH29">
        <v>9986.25</v>
      </c>
      <c r="BI29">
        <v>0</v>
      </c>
      <c r="BJ29">
        <v>0.65002800000000005</v>
      </c>
      <c r="BK29">
        <v>-15.301399999999999</v>
      </c>
      <c r="BL29">
        <v>464.19600000000003</v>
      </c>
      <c r="BM29">
        <v>478.75200000000001</v>
      </c>
      <c r="BN29">
        <v>1.8540099999999999</v>
      </c>
      <c r="BO29">
        <v>474.96499999999997</v>
      </c>
      <c r="BP29">
        <v>7.9105800000000004</v>
      </c>
      <c r="BQ29">
        <v>0.976414</v>
      </c>
      <c r="BR29">
        <v>0.791022</v>
      </c>
      <c r="BS29">
        <v>6.5691100000000002</v>
      </c>
      <c r="BT29">
        <v>3.5472000000000001</v>
      </c>
      <c r="BU29">
        <v>1800.03</v>
      </c>
      <c r="BV29">
        <v>0.900007</v>
      </c>
      <c r="BW29">
        <v>9.9993200000000004E-2</v>
      </c>
      <c r="BX29">
        <v>0</v>
      </c>
      <c r="BY29">
        <v>2.6221999999999999</v>
      </c>
      <c r="BZ29">
        <v>0</v>
      </c>
      <c r="CA29">
        <v>12693.2</v>
      </c>
      <c r="CB29">
        <v>13895.2</v>
      </c>
      <c r="CC29">
        <v>39.875</v>
      </c>
      <c r="CD29">
        <v>41.936999999999998</v>
      </c>
      <c r="CE29">
        <v>41.375</v>
      </c>
      <c r="CF29">
        <v>39.686999999999998</v>
      </c>
      <c r="CG29">
        <v>38.811999999999998</v>
      </c>
      <c r="CH29">
        <v>1620.04</v>
      </c>
      <c r="CI29">
        <v>179.99</v>
      </c>
      <c r="CJ29">
        <v>0</v>
      </c>
      <c r="CK29">
        <v>1689881511.4000001</v>
      </c>
      <c r="CL29">
        <v>0</v>
      </c>
      <c r="CM29">
        <v>1689881473</v>
      </c>
      <c r="CN29" t="s">
        <v>383</v>
      </c>
      <c r="CO29">
        <v>1689881473</v>
      </c>
      <c r="CP29">
        <v>1689881471</v>
      </c>
      <c r="CQ29">
        <v>13</v>
      </c>
      <c r="CR29">
        <v>-0.13900000000000001</v>
      </c>
      <c r="CS29">
        <v>-1E-3</v>
      </c>
      <c r="CT29">
        <v>-4.55</v>
      </c>
      <c r="CU29">
        <v>-0.251</v>
      </c>
      <c r="CV29">
        <v>475</v>
      </c>
      <c r="CW29">
        <v>8</v>
      </c>
      <c r="CX29">
        <v>0.14000000000000001</v>
      </c>
      <c r="CY29">
        <v>0.05</v>
      </c>
      <c r="CZ29">
        <v>14.488112884930199</v>
      </c>
      <c r="DA29">
        <v>0.47159825148096401</v>
      </c>
      <c r="DB29">
        <v>5.5543380535070103E-2</v>
      </c>
      <c r="DC29">
        <v>1</v>
      </c>
      <c r="DD29">
        <v>475.00719047618998</v>
      </c>
      <c r="DE29">
        <v>3.92727272731246E-2</v>
      </c>
      <c r="DF29">
        <v>2.4137737787279099E-2</v>
      </c>
      <c r="DG29">
        <v>1</v>
      </c>
      <c r="DH29">
        <v>1799.9866666666701</v>
      </c>
      <c r="DI29">
        <v>0.32720936255204203</v>
      </c>
      <c r="DJ29">
        <v>0.11748691247611601</v>
      </c>
      <c r="DK29">
        <v>-1</v>
      </c>
      <c r="DL29">
        <v>2</v>
      </c>
      <c r="DM29">
        <v>2</v>
      </c>
      <c r="DN29" t="s">
        <v>350</v>
      </c>
      <c r="DO29">
        <v>3.24471</v>
      </c>
      <c r="DP29">
        <v>2.8401100000000001</v>
      </c>
      <c r="DQ29">
        <v>0.109721</v>
      </c>
      <c r="DR29">
        <v>0.111031</v>
      </c>
      <c r="DS29">
        <v>6.4987199999999995E-2</v>
      </c>
      <c r="DT29">
        <v>5.3505400000000002E-2</v>
      </c>
      <c r="DU29">
        <v>26264.799999999999</v>
      </c>
      <c r="DV29">
        <v>27620.6</v>
      </c>
      <c r="DW29">
        <v>27580.6</v>
      </c>
      <c r="DX29">
        <v>29129.8</v>
      </c>
      <c r="DY29">
        <v>34008.300000000003</v>
      </c>
      <c r="DZ29">
        <v>36730.199999999997</v>
      </c>
      <c r="EA29">
        <v>36885.1</v>
      </c>
      <c r="EB29">
        <v>39497.9</v>
      </c>
      <c r="EC29">
        <v>2.3578299999999999</v>
      </c>
      <c r="ED29">
        <v>1.8726499999999999</v>
      </c>
      <c r="EE29">
        <v>0.12378400000000001</v>
      </c>
      <c r="EF29">
        <v>0</v>
      </c>
      <c r="EG29">
        <v>14.941800000000001</v>
      </c>
      <c r="EH29">
        <v>999.9</v>
      </c>
      <c r="EI29">
        <v>47.582999999999998</v>
      </c>
      <c r="EJ29">
        <v>17.471</v>
      </c>
      <c r="EK29">
        <v>9.5332299999999996</v>
      </c>
      <c r="EL29">
        <v>62.213900000000002</v>
      </c>
      <c r="EM29">
        <v>36.350200000000001</v>
      </c>
      <c r="EN29">
        <v>1</v>
      </c>
      <c r="EO29">
        <v>-0.80621399999999999</v>
      </c>
      <c r="EP29">
        <v>1.4034800000000001</v>
      </c>
      <c r="EQ29">
        <v>19.922499999999999</v>
      </c>
      <c r="ER29">
        <v>5.2223800000000002</v>
      </c>
      <c r="ES29">
        <v>11.914099999999999</v>
      </c>
      <c r="ET29">
        <v>4.9552500000000004</v>
      </c>
      <c r="EU29">
        <v>3.2978999999999998</v>
      </c>
      <c r="EV29">
        <v>72.3</v>
      </c>
      <c r="EW29">
        <v>9999</v>
      </c>
      <c r="EX29">
        <v>4970</v>
      </c>
      <c r="EY29">
        <v>144.4</v>
      </c>
      <c r="EZ29">
        <v>1.8597399999999999</v>
      </c>
      <c r="FA29">
        <v>1.85883</v>
      </c>
      <c r="FB29">
        <v>1.8649199999999999</v>
      </c>
      <c r="FC29">
        <v>1.8689800000000001</v>
      </c>
      <c r="FD29">
        <v>1.86355</v>
      </c>
      <c r="FE29">
        <v>1.8636999999999999</v>
      </c>
      <c r="FF29">
        <v>1.86368</v>
      </c>
      <c r="FG29">
        <v>1.8633999999999999</v>
      </c>
      <c r="FH29">
        <v>0</v>
      </c>
      <c r="FI29">
        <v>0</v>
      </c>
      <c r="FJ29">
        <v>0</v>
      </c>
      <c r="FK29">
        <v>0</v>
      </c>
      <c r="FL29" t="s">
        <v>351</v>
      </c>
      <c r="FM29" t="s">
        <v>352</v>
      </c>
      <c r="FN29" t="s">
        <v>353</v>
      </c>
      <c r="FO29" t="s">
        <v>353</v>
      </c>
      <c r="FP29" t="s">
        <v>353</v>
      </c>
      <c r="FQ29" t="s">
        <v>353</v>
      </c>
      <c r="FR29">
        <v>0</v>
      </c>
      <c r="FS29">
        <v>100</v>
      </c>
      <c r="FT29">
        <v>100</v>
      </c>
      <c r="FU29">
        <v>-4.55</v>
      </c>
      <c r="FV29">
        <v>-0.25130000000000002</v>
      </c>
      <c r="FW29">
        <v>-4.55045454545456</v>
      </c>
      <c r="FX29">
        <v>0</v>
      </c>
      <c r="FY29">
        <v>0</v>
      </c>
      <c r="FZ29">
        <v>0</v>
      </c>
      <c r="GA29">
        <v>-0.25127545454545402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0.5</v>
      </c>
      <c r="GJ29">
        <v>0.5</v>
      </c>
      <c r="GK29">
        <v>1.17554</v>
      </c>
      <c r="GL29">
        <v>2.52075</v>
      </c>
      <c r="GM29">
        <v>1.4489700000000001</v>
      </c>
      <c r="GN29">
        <v>2.34253</v>
      </c>
      <c r="GO29">
        <v>1.5466299999999999</v>
      </c>
      <c r="GP29">
        <v>2.3901400000000002</v>
      </c>
      <c r="GQ29">
        <v>20.616299999999999</v>
      </c>
      <c r="GR29">
        <v>15.445399999999999</v>
      </c>
      <c r="GS29">
        <v>18</v>
      </c>
      <c r="GT29">
        <v>596.21400000000006</v>
      </c>
      <c r="GU29">
        <v>416.34699999999998</v>
      </c>
      <c r="GV29">
        <v>13.7537</v>
      </c>
      <c r="GW29">
        <v>16.783100000000001</v>
      </c>
      <c r="GX29">
        <v>30.000299999999999</v>
      </c>
      <c r="GY29">
        <v>16.648399999999999</v>
      </c>
      <c r="GZ29">
        <v>16.611599999999999</v>
      </c>
      <c r="HA29">
        <v>23.523</v>
      </c>
      <c r="HB29">
        <v>20</v>
      </c>
      <c r="HC29">
        <v>-30</v>
      </c>
      <c r="HD29">
        <v>13.754</v>
      </c>
      <c r="HE29">
        <v>475</v>
      </c>
      <c r="HF29">
        <v>0</v>
      </c>
      <c r="HG29">
        <v>101.604</v>
      </c>
      <c r="HH29">
        <v>96.012299999999996</v>
      </c>
    </row>
    <row r="30" spans="1:216" x14ac:dyDescent="0.2">
      <c r="A30">
        <v>12</v>
      </c>
      <c r="B30">
        <v>1689881592</v>
      </c>
      <c r="C30">
        <v>999</v>
      </c>
      <c r="D30" t="s">
        <v>384</v>
      </c>
      <c r="E30" t="s">
        <v>385</v>
      </c>
      <c r="F30" t="s">
        <v>344</v>
      </c>
      <c r="G30" t="s">
        <v>405</v>
      </c>
      <c r="H30" t="s">
        <v>345</v>
      </c>
      <c r="I30" t="s">
        <v>346</v>
      </c>
      <c r="J30" t="s">
        <v>347</v>
      </c>
      <c r="K30" t="s">
        <v>348</v>
      </c>
      <c r="L30">
        <v>1689881592</v>
      </c>
      <c r="M30">
        <f t="shared" si="0"/>
        <v>1.9671721880961559E-3</v>
      </c>
      <c r="N30">
        <f t="shared" si="1"/>
        <v>1.9671721880961561</v>
      </c>
      <c r="O30">
        <f t="shared" si="2"/>
        <v>17.437817118058337</v>
      </c>
      <c r="P30">
        <f t="shared" si="3"/>
        <v>557.46600000000001</v>
      </c>
      <c r="Q30">
        <f t="shared" si="4"/>
        <v>411.93900100421814</v>
      </c>
      <c r="R30">
        <f t="shared" si="5"/>
        <v>41.23303677715122</v>
      </c>
      <c r="S30">
        <f t="shared" si="6"/>
        <v>55.799562614796002</v>
      </c>
      <c r="T30">
        <f t="shared" si="7"/>
        <v>0.20890328220376195</v>
      </c>
      <c r="U30">
        <f t="shared" si="8"/>
        <v>2.9914967338451177</v>
      </c>
      <c r="V30">
        <f t="shared" si="9"/>
        <v>0.20112401211477779</v>
      </c>
      <c r="W30">
        <f t="shared" si="10"/>
        <v>0.12637730815214451</v>
      </c>
      <c r="X30">
        <f t="shared" si="11"/>
        <v>297.67863899999998</v>
      </c>
      <c r="Y30">
        <f t="shared" si="12"/>
        <v>18.557977496576513</v>
      </c>
      <c r="Z30">
        <f t="shared" si="13"/>
        <v>16.991399999999999</v>
      </c>
      <c r="AA30">
        <f t="shared" si="14"/>
        <v>1.9435011997343217</v>
      </c>
      <c r="AB30">
        <f t="shared" si="15"/>
        <v>49.292282220683283</v>
      </c>
      <c r="AC30">
        <f t="shared" si="16"/>
        <v>0.97877401142069997</v>
      </c>
      <c r="AD30">
        <f t="shared" si="17"/>
        <v>1.9856536709716428</v>
      </c>
      <c r="AE30">
        <f t="shared" si="18"/>
        <v>0.9647271883136217</v>
      </c>
      <c r="AF30">
        <f t="shared" si="19"/>
        <v>-86.752293495040476</v>
      </c>
      <c r="AG30">
        <f t="shared" si="20"/>
        <v>54.673096879205012</v>
      </c>
      <c r="AH30">
        <f t="shared" si="21"/>
        <v>3.56872568411013</v>
      </c>
      <c r="AI30">
        <f t="shared" si="22"/>
        <v>269.16816806827461</v>
      </c>
      <c r="AJ30">
        <v>7</v>
      </c>
      <c r="AK30">
        <v>1</v>
      </c>
      <c r="AL30">
        <f t="shared" si="23"/>
        <v>1</v>
      </c>
      <c r="AM30">
        <f t="shared" si="24"/>
        <v>0</v>
      </c>
      <c r="AN30">
        <f t="shared" si="25"/>
        <v>54641.77382019291</v>
      </c>
      <c r="AO30">
        <f t="shared" si="26"/>
        <v>1799.85</v>
      </c>
      <c r="AP30">
        <f t="shared" si="27"/>
        <v>1517.2743</v>
      </c>
      <c r="AQ30">
        <f t="shared" si="28"/>
        <v>0.84300041670139181</v>
      </c>
      <c r="AR30">
        <f t="shared" si="29"/>
        <v>0.16539080423368613</v>
      </c>
      <c r="AS30">
        <v>1689881592</v>
      </c>
      <c r="AT30">
        <v>557.46600000000001</v>
      </c>
      <c r="AU30">
        <v>574.99</v>
      </c>
      <c r="AV30">
        <v>9.7784499999999994</v>
      </c>
      <c r="AW30">
        <v>7.9367099999999997</v>
      </c>
      <c r="AX30">
        <v>562.26</v>
      </c>
      <c r="AY30">
        <v>10.0297</v>
      </c>
      <c r="AZ30">
        <v>600.01099999999997</v>
      </c>
      <c r="BA30">
        <v>99.994900000000001</v>
      </c>
      <c r="BB30">
        <v>0.100106</v>
      </c>
      <c r="BC30">
        <v>17.330400000000001</v>
      </c>
      <c r="BD30">
        <v>16.991399999999999</v>
      </c>
      <c r="BE30">
        <v>999.9</v>
      </c>
      <c r="BF30">
        <v>0</v>
      </c>
      <c r="BG30">
        <v>0</v>
      </c>
      <c r="BH30">
        <v>10001.200000000001</v>
      </c>
      <c r="BI30">
        <v>0</v>
      </c>
      <c r="BJ30">
        <v>0.76821399999999995</v>
      </c>
      <c r="BK30">
        <v>-17.524100000000001</v>
      </c>
      <c r="BL30">
        <v>562.971</v>
      </c>
      <c r="BM30">
        <v>579.59</v>
      </c>
      <c r="BN30">
        <v>1.8417399999999999</v>
      </c>
      <c r="BO30">
        <v>574.99</v>
      </c>
      <c r="BP30">
        <v>7.9367099999999997</v>
      </c>
      <c r="BQ30">
        <v>0.97779499999999997</v>
      </c>
      <c r="BR30">
        <v>0.79362999999999995</v>
      </c>
      <c r="BS30">
        <v>6.5896400000000002</v>
      </c>
      <c r="BT30">
        <v>3.59388</v>
      </c>
      <c r="BU30">
        <v>1799.85</v>
      </c>
      <c r="BV30">
        <v>0.89998699999999998</v>
      </c>
      <c r="BW30">
        <v>0.100013</v>
      </c>
      <c r="BX30">
        <v>0</v>
      </c>
      <c r="BY30">
        <v>2.2766000000000002</v>
      </c>
      <c r="BZ30">
        <v>0</v>
      </c>
      <c r="CA30">
        <v>12915.9</v>
      </c>
      <c r="CB30">
        <v>13893.7</v>
      </c>
      <c r="CC30">
        <v>39.75</v>
      </c>
      <c r="CD30">
        <v>41.875</v>
      </c>
      <c r="CE30">
        <v>41.25</v>
      </c>
      <c r="CF30">
        <v>39.375</v>
      </c>
      <c r="CG30">
        <v>38.75</v>
      </c>
      <c r="CH30">
        <v>1619.84</v>
      </c>
      <c r="CI30">
        <v>180.01</v>
      </c>
      <c r="CJ30">
        <v>0</v>
      </c>
      <c r="CK30">
        <v>1689881602</v>
      </c>
      <c r="CL30">
        <v>0</v>
      </c>
      <c r="CM30">
        <v>1689881562</v>
      </c>
      <c r="CN30" t="s">
        <v>386</v>
      </c>
      <c r="CO30">
        <v>1689881561</v>
      </c>
      <c r="CP30">
        <v>1689881562</v>
      </c>
      <c r="CQ30">
        <v>14</v>
      </c>
      <c r="CR30">
        <v>-0.24399999999999999</v>
      </c>
      <c r="CS30">
        <v>0</v>
      </c>
      <c r="CT30">
        <v>-4.7949999999999999</v>
      </c>
      <c r="CU30">
        <v>-0.251</v>
      </c>
      <c r="CV30">
        <v>575</v>
      </c>
      <c r="CW30">
        <v>8</v>
      </c>
      <c r="CX30">
        <v>0.13</v>
      </c>
      <c r="CY30">
        <v>0.03</v>
      </c>
      <c r="CZ30">
        <v>16.458983739898098</v>
      </c>
      <c r="DA30">
        <v>0.51617719449266297</v>
      </c>
      <c r="DB30">
        <v>6.3882399342161E-2</v>
      </c>
      <c r="DC30">
        <v>1</v>
      </c>
      <c r="DD30">
        <v>575.00379999999996</v>
      </c>
      <c r="DE30">
        <v>-8.1563909775730997E-2</v>
      </c>
      <c r="DF30">
        <v>2.00962683102925E-2</v>
      </c>
      <c r="DG30">
        <v>1</v>
      </c>
      <c r="DH30">
        <v>1799.9939999999999</v>
      </c>
      <c r="DI30">
        <v>-0.20516442583733899</v>
      </c>
      <c r="DJ30">
        <v>0.109972723890954</v>
      </c>
      <c r="DK30">
        <v>-1</v>
      </c>
      <c r="DL30">
        <v>2</v>
      </c>
      <c r="DM30">
        <v>2</v>
      </c>
      <c r="DN30" t="s">
        <v>350</v>
      </c>
      <c r="DO30">
        <v>3.2446700000000002</v>
      </c>
      <c r="DP30">
        <v>2.8403100000000001</v>
      </c>
      <c r="DQ30">
        <v>0.12593699999999999</v>
      </c>
      <c r="DR30">
        <v>0.127308</v>
      </c>
      <c r="DS30">
        <v>6.5047400000000005E-2</v>
      </c>
      <c r="DT30">
        <v>5.3635000000000002E-2</v>
      </c>
      <c r="DU30">
        <v>25786.5</v>
      </c>
      <c r="DV30">
        <v>27114</v>
      </c>
      <c r="DW30">
        <v>27579.7</v>
      </c>
      <c r="DX30">
        <v>29127.8</v>
      </c>
      <c r="DY30">
        <v>34005.300000000003</v>
      </c>
      <c r="DZ30">
        <v>36723.300000000003</v>
      </c>
      <c r="EA30">
        <v>36884.199999999997</v>
      </c>
      <c r="EB30">
        <v>39495.800000000003</v>
      </c>
      <c r="EC30">
        <v>2.35772</v>
      </c>
      <c r="ED30">
        <v>1.87208</v>
      </c>
      <c r="EE30">
        <v>0.122666</v>
      </c>
      <c r="EF30">
        <v>0</v>
      </c>
      <c r="EG30">
        <v>14.948499999999999</v>
      </c>
      <c r="EH30">
        <v>999.9</v>
      </c>
      <c r="EI30">
        <v>47.65</v>
      </c>
      <c r="EJ30">
        <v>17.501000000000001</v>
      </c>
      <c r="EK30">
        <v>9.5647800000000007</v>
      </c>
      <c r="EL30">
        <v>62.263800000000003</v>
      </c>
      <c r="EM30">
        <v>36.342100000000002</v>
      </c>
      <c r="EN30">
        <v>1</v>
      </c>
      <c r="EO30">
        <v>-0.80284</v>
      </c>
      <c r="EP30">
        <v>1.2816099999999999</v>
      </c>
      <c r="EQ30">
        <v>19.929099999999998</v>
      </c>
      <c r="ER30">
        <v>5.2220800000000001</v>
      </c>
      <c r="ES30">
        <v>11.914099999999999</v>
      </c>
      <c r="ET30">
        <v>4.9553000000000003</v>
      </c>
      <c r="EU30">
        <v>3.2976999999999999</v>
      </c>
      <c r="EV30">
        <v>72.400000000000006</v>
      </c>
      <c r="EW30">
        <v>9999</v>
      </c>
      <c r="EX30">
        <v>4971.8999999999996</v>
      </c>
      <c r="EY30">
        <v>144.4</v>
      </c>
      <c r="EZ30">
        <v>1.8597399999999999</v>
      </c>
      <c r="FA30">
        <v>1.85883</v>
      </c>
      <c r="FB30">
        <v>1.8649199999999999</v>
      </c>
      <c r="FC30">
        <v>1.86904</v>
      </c>
      <c r="FD30">
        <v>1.8635600000000001</v>
      </c>
      <c r="FE30">
        <v>1.86371</v>
      </c>
      <c r="FF30">
        <v>1.86365</v>
      </c>
      <c r="FG30">
        <v>1.8633999999999999</v>
      </c>
      <c r="FH30">
        <v>0</v>
      </c>
      <c r="FI30">
        <v>0</v>
      </c>
      <c r="FJ30">
        <v>0</v>
      </c>
      <c r="FK30">
        <v>0</v>
      </c>
      <c r="FL30" t="s">
        <v>351</v>
      </c>
      <c r="FM30" t="s">
        <v>352</v>
      </c>
      <c r="FN30" t="s">
        <v>353</v>
      </c>
      <c r="FO30" t="s">
        <v>353</v>
      </c>
      <c r="FP30" t="s">
        <v>353</v>
      </c>
      <c r="FQ30" t="s">
        <v>353</v>
      </c>
      <c r="FR30">
        <v>0</v>
      </c>
      <c r="FS30">
        <v>100</v>
      </c>
      <c r="FT30">
        <v>100</v>
      </c>
      <c r="FU30">
        <v>-4.7939999999999996</v>
      </c>
      <c r="FV30">
        <v>-0.25130000000000002</v>
      </c>
      <c r="FW30">
        <v>-4.7945000000000801</v>
      </c>
      <c r="FX30">
        <v>0</v>
      </c>
      <c r="FY30">
        <v>0</v>
      </c>
      <c r="FZ30">
        <v>0</v>
      </c>
      <c r="GA30">
        <v>-0.25127636363636302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0.5</v>
      </c>
      <c r="GJ30">
        <v>0.5</v>
      </c>
      <c r="GK30">
        <v>1.3671899999999999</v>
      </c>
      <c r="GL30">
        <v>2.5268600000000001</v>
      </c>
      <c r="GM30">
        <v>1.4489700000000001</v>
      </c>
      <c r="GN30">
        <v>2.34253</v>
      </c>
      <c r="GO30">
        <v>1.5466299999999999</v>
      </c>
      <c r="GP30">
        <v>2.3840300000000001</v>
      </c>
      <c r="GQ30">
        <v>20.656400000000001</v>
      </c>
      <c r="GR30">
        <v>15.427899999999999</v>
      </c>
      <c r="GS30">
        <v>18</v>
      </c>
      <c r="GT30">
        <v>596.73800000000006</v>
      </c>
      <c r="GU30">
        <v>416.44099999999997</v>
      </c>
      <c r="GV30">
        <v>13.8507</v>
      </c>
      <c r="GW30">
        <v>16.8292</v>
      </c>
      <c r="GX30">
        <v>30.0002</v>
      </c>
      <c r="GY30">
        <v>16.695499999999999</v>
      </c>
      <c r="GZ30">
        <v>16.659199999999998</v>
      </c>
      <c r="HA30">
        <v>27.360700000000001</v>
      </c>
      <c r="HB30">
        <v>20</v>
      </c>
      <c r="HC30">
        <v>-30</v>
      </c>
      <c r="HD30">
        <v>13.852499999999999</v>
      </c>
      <c r="HE30">
        <v>575</v>
      </c>
      <c r="HF30">
        <v>0</v>
      </c>
      <c r="HG30">
        <v>101.601</v>
      </c>
      <c r="HH30">
        <v>96.006699999999995</v>
      </c>
    </row>
    <row r="31" spans="1:216" x14ac:dyDescent="0.2">
      <c r="A31">
        <v>13</v>
      </c>
      <c r="B31">
        <v>1689881695</v>
      </c>
      <c r="C31">
        <v>1102</v>
      </c>
      <c r="D31" t="s">
        <v>387</v>
      </c>
      <c r="E31" t="s">
        <v>388</v>
      </c>
      <c r="F31" t="s">
        <v>344</v>
      </c>
      <c r="G31" t="s">
        <v>405</v>
      </c>
      <c r="H31" t="s">
        <v>345</v>
      </c>
      <c r="I31" t="s">
        <v>346</v>
      </c>
      <c r="J31" t="s">
        <v>347</v>
      </c>
      <c r="K31" t="s">
        <v>348</v>
      </c>
      <c r="L31">
        <v>1689881695</v>
      </c>
      <c r="M31">
        <f t="shared" si="0"/>
        <v>1.947126455686904E-3</v>
      </c>
      <c r="N31">
        <f t="shared" si="1"/>
        <v>1.9471264556869039</v>
      </c>
      <c r="O31">
        <f t="shared" si="2"/>
        <v>18.743537934150634</v>
      </c>
      <c r="P31">
        <f t="shared" si="3"/>
        <v>656.005</v>
      </c>
      <c r="Q31">
        <f t="shared" si="4"/>
        <v>496.66909381518258</v>
      </c>
      <c r="R31">
        <f t="shared" si="5"/>
        <v>49.713432872205018</v>
      </c>
      <c r="S31">
        <f t="shared" si="6"/>
        <v>65.661948644354993</v>
      </c>
      <c r="T31">
        <f t="shared" si="7"/>
        <v>0.20600518749129634</v>
      </c>
      <c r="U31">
        <f t="shared" si="8"/>
        <v>2.9906885559863254</v>
      </c>
      <c r="V31">
        <f t="shared" si="9"/>
        <v>0.19843409134060983</v>
      </c>
      <c r="W31">
        <f t="shared" si="10"/>
        <v>0.12467835732226068</v>
      </c>
      <c r="X31">
        <f t="shared" si="11"/>
        <v>297.69880799999999</v>
      </c>
      <c r="Y31">
        <f t="shared" si="12"/>
        <v>18.549963136435103</v>
      </c>
      <c r="Z31">
        <f t="shared" si="13"/>
        <v>17.023299999999999</v>
      </c>
      <c r="AA31">
        <f t="shared" si="14"/>
        <v>1.9474340013713018</v>
      </c>
      <c r="AB31">
        <f t="shared" si="15"/>
        <v>49.377812667399276</v>
      </c>
      <c r="AC31">
        <f t="shared" si="16"/>
        <v>0.97962977025422993</v>
      </c>
      <c r="AD31">
        <f t="shared" si="17"/>
        <v>1.9839472778044118</v>
      </c>
      <c r="AE31">
        <f t="shared" si="18"/>
        <v>0.96780423111707192</v>
      </c>
      <c r="AF31">
        <f t="shared" si="19"/>
        <v>-85.86827669579246</v>
      </c>
      <c r="AG31">
        <f t="shared" si="20"/>
        <v>47.322179419803525</v>
      </c>
      <c r="AH31">
        <f t="shared" si="21"/>
        <v>3.0900294711385388</v>
      </c>
      <c r="AI31">
        <f t="shared" si="22"/>
        <v>262.24274019514962</v>
      </c>
      <c r="AJ31">
        <v>8</v>
      </c>
      <c r="AK31">
        <v>1</v>
      </c>
      <c r="AL31">
        <f t="shared" si="23"/>
        <v>1</v>
      </c>
      <c r="AM31">
        <f t="shared" si="24"/>
        <v>0</v>
      </c>
      <c r="AN31">
        <f t="shared" si="25"/>
        <v>54620.983891283395</v>
      </c>
      <c r="AO31">
        <f t="shared" si="26"/>
        <v>1799.98</v>
      </c>
      <c r="AP31">
        <f t="shared" si="27"/>
        <v>1517.3832000000002</v>
      </c>
      <c r="AQ31">
        <f t="shared" si="28"/>
        <v>0.84300003333370377</v>
      </c>
      <c r="AR31">
        <f t="shared" si="29"/>
        <v>0.16539006433404815</v>
      </c>
      <c r="AS31">
        <v>1689881695</v>
      </c>
      <c r="AT31">
        <v>656.005</v>
      </c>
      <c r="AU31">
        <v>674.93399999999997</v>
      </c>
      <c r="AV31">
        <v>9.7871299999999994</v>
      </c>
      <c r="AW31">
        <v>7.9642099999999996</v>
      </c>
      <c r="AX31">
        <v>660.85500000000002</v>
      </c>
      <c r="AY31">
        <v>10.038500000000001</v>
      </c>
      <c r="AZ31">
        <v>600.02300000000002</v>
      </c>
      <c r="BA31">
        <v>99.993600000000001</v>
      </c>
      <c r="BB31">
        <v>0.10007099999999999</v>
      </c>
      <c r="BC31">
        <v>17.316800000000001</v>
      </c>
      <c r="BD31">
        <v>17.023299999999999</v>
      </c>
      <c r="BE31">
        <v>999.9</v>
      </c>
      <c r="BF31">
        <v>0</v>
      </c>
      <c r="BG31">
        <v>0</v>
      </c>
      <c r="BH31">
        <v>9996.8799999999992</v>
      </c>
      <c r="BI31">
        <v>0</v>
      </c>
      <c r="BJ31">
        <v>0.76821399999999995</v>
      </c>
      <c r="BK31">
        <v>-18.928999999999998</v>
      </c>
      <c r="BL31">
        <v>662.48900000000003</v>
      </c>
      <c r="BM31">
        <v>680.35199999999998</v>
      </c>
      <c r="BN31">
        <v>1.8229200000000001</v>
      </c>
      <c r="BO31">
        <v>674.93399999999997</v>
      </c>
      <c r="BP31">
        <v>7.9642099999999996</v>
      </c>
      <c r="BQ31">
        <v>0.97865000000000002</v>
      </c>
      <c r="BR31">
        <v>0.79637000000000002</v>
      </c>
      <c r="BS31">
        <v>6.6023500000000004</v>
      </c>
      <c r="BT31">
        <v>3.64276</v>
      </c>
      <c r="BU31">
        <v>1799.98</v>
      </c>
      <c r="BV31">
        <v>0.89999799999999996</v>
      </c>
      <c r="BW31">
        <v>0.10000199999999999</v>
      </c>
      <c r="BX31">
        <v>0</v>
      </c>
      <c r="BY31">
        <v>2.4895999999999998</v>
      </c>
      <c r="BZ31">
        <v>0</v>
      </c>
      <c r="CA31">
        <v>13077.5</v>
      </c>
      <c r="CB31">
        <v>13894.8</v>
      </c>
      <c r="CC31">
        <v>39</v>
      </c>
      <c r="CD31">
        <v>41.25</v>
      </c>
      <c r="CE31">
        <v>40.5</v>
      </c>
      <c r="CF31">
        <v>38.561999999999998</v>
      </c>
      <c r="CG31">
        <v>38.125</v>
      </c>
      <c r="CH31">
        <v>1619.98</v>
      </c>
      <c r="CI31">
        <v>180</v>
      </c>
      <c r="CJ31">
        <v>0</v>
      </c>
      <c r="CK31">
        <v>1689881705.2</v>
      </c>
      <c r="CL31">
        <v>0</v>
      </c>
      <c r="CM31">
        <v>1689881667</v>
      </c>
      <c r="CN31" t="s">
        <v>389</v>
      </c>
      <c r="CO31">
        <v>1689881667</v>
      </c>
      <c r="CP31">
        <v>1689881650</v>
      </c>
      <c r="CQ31">
        <v>15</v>
      </c>
      <c r="CR31">
        <v>-5.5E-2</v>
      </c>
      <c r="CS31">
        <v>0</v>
      </c>
      <c r="CT31">
        <v>-4.8499999999999996</v>
      </c>
      <c r="CU31">
        <v>-0.251</v>
      </c>
      <c r="CV31">
        <v>675</v>
      </c>
      <c r="CW31">
        <v>8</v>
      </c>
      <c r="CX31">
        <v>0.13</v>
      </c>
      <c r="CY31">
        <v>0.05</v>
      </c>
      <c r="CZ31">
        <v>17.672421705441799</v>
      </c>
      <c r="DA31">
        <v>0.55012498860598702</v>
      </c>
      <c r="DB31">
        <v>6.7998478445776306E-2</v>
      </c>
      <c r="DC31">
        <v>1</v>
      </c>
      <c r="DD31">
        <v>675.027952380952</v>
      </c>
      <c r="DE31">
        <v>-0.26836363636274402</v>
      </c>
      <c r="DF31">
        <v>6.9106871128611497E-2</v>
      </c>
      <c r="DG31">
        <v>1</v>
      </c>
      <c r="DH31">
        <v>1800.0340000000001</v>
      </c>
      <c r="DI31">
        <v>-9.9913331608704303E-2</v>
      </c>
      <c r="DJ31">
        <v>0.145753216087987</v>
      </c>
      <c r="DK31">
        <v>-1</v>
      </c>
      <c r="DL31">
        <v>2</v>
      </c>
      <c r="DM31">
        <v>2</v>
      </c>
      <c r="DN31" t="s">
        <v>350</v>
      </c>
      <c r="DO31">
        <v>3.2446600000000001</v>
      </c>
      <c r="DP31">
        <v>2.84023</v>
      </c>
      <c r="DQ31">
        <v>0.140872</v>
      </c>
      <c r="DR31">
        <v>0.142211</v>
      </c>
      <c r="DS31">
        <v>6.5082299999999996E-2</v>
      </c>
      <c r="DT31">
        <v>5.3771399999999997E-2</v>
      </c>
      <c r="DU31">
        <v>25347</v>
      </c>
      <c r="DV31">
        <v>26651.599999999999</v>
      </c>
      <c r="DW31">
        <v>27579.7</v>
      </c>
      <c r="DX31">
        <v>29127.200000000001</v>
      </c>
      <c r="DY31">
        <v>34004</v>
      </c>
      <c r="DZ31">
        <v>36716.6</v>
      </c>
      <c r="EA31">
        <v>36884.1</v>
      </c>
      <c r="EB31">
        <v>39494.199999999997</v>
      </c>
      <c r="EC31">
        <v>2.3565200000000002</v>
      </c>
      <c r="ED31">
        <v>1.8707499999999999</v>
      </c>
      <c r="EE31">
        <v>0.122517</v>
      </c>
      <c r="EF31">
        <v>0</v>
      </c>
      <c r="EG31">
        <v>14.982900000000001</v>
      </c>
      <c r="EH31">
        <v>999.9</v>
      </c>
      <c r="EI31">
        <v>47.722999999999999</v>
      </c>
      <c r="EJ31">
        <v>17.530999999999999</v>
      </c>
      <c r="EK31">
        <v>9.5978999999999992</v>
      </c>
      <c r="EL31">
        <v>61.893799999999999</v>
      </c>
      <c r="EM31">
        <v>36.246000000000002</v>
      </c>
      <c r="EN31">
        <v>1</v>
      </c>
      <c r="EO31">
        <v>-0.79982200000000003</v>
      </c>
      <c r="EP31">
        <v>1.3556699999999999</v>
      </c>
      <c r="EQ31">
        <v>19.924099999999999</v>
      </c>
      <c r="ER31">
        <v>5.2216300000000002</v>
      </c>
      <c r="ES31">
        <v>11.914300000000001</v>
      </c>
      <c r="ET31">
        <v>4.9554499999999999</v>
      </c>
      <c r="EU31">
        <v>3.2978000000000001</v>
      </c>
      <c r="EV31">
        <v>72.400000000000006</v>
      </c>
      <c r="EW31">
        <v>9999</v>
      </c>
      <c r="EX31">
        <v>4974.1000000000004</v>
      </c>
      <c r="EY31">
        <v>144.4</v>
      </c>
      <c r="EZ31">
        <v>1.8597399999999999</v>
      </c>
      <c r="FA31">
        <v>1.85883</v>
      </c>
      <c r="FB31">
        <v>1.8648499999999999</v>
      </c>
      <c r="FC31">
        <v>1.869</v>
      </c>
      <c r="FD31">
        <v>1.8635200000000001</v>
      </c>
      <c r="FE31">
        <v>1.86371</v>
      </c>
      <c r="FF31">
        <v>1.8636200000000001</v>
      </c>
      <c r="FG31">
        <v>1.8633999999999999</v>
      </c>
      <c r="FH31">
        <v>0</v>
      </c>
      <c r="FI31">
        <v>0</v>
      </c>
      <c r="FJ31">
        <v>0</v>
      </c>
      <c r="FK31">
        <v>0</v>
      </c>
      <c r="FL31" t="s">
        <v>351</v>
      </c>
      <c r="FM31" t="s">
        <v>352</v>
      </c>
      <c r="FN31" t="s">
        <v>353</v>
      </c>
      <c r="FO31" t="s">
        <v>353</v>
      </c>
      <c r="FP31" t="s">
        <v>353</v>
      </c>
      <c r="FQ31" t="s">
        <v>353</v>
      </c>
      <c r="FR31">
        <v>0</v>
      </c>
      <c r="FS31">
        <v>100</v>
      </c>
      <c r="FT31">
        <v>100</v>
      </c>
      <c r="FU31">
        <v>-4.8499999999999996</v>
      </c>
      <c r="FV31">
        <v>-0.25140000000000001</v>
      </c>
      <c r="FW31">
        <v>-4.8498181818182502</v>
      </c>
      <c r="FX31">
        <v>0</v>
      </c>
      <c r="FY31">
        <v>0</v>
      </c>
      <c r="FZ31">
        <v>0</v>
      </c>
      <c r="GA31">
        <v>-0.25141200000000002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0.5</v>
      </c>
      <c r="GJ31">
        <v>0.8</v>
      </c>
      <c r="GK31">
        <v>1.55396</v>
      </c>
      <c r="GL31">
        <v>2.51709</v>
      </c>
      <c r="GM31">
        <v>1.4489700000000001</v>
      </c>
      <c r="GN31">
        <v>2.34253</v>
      </c>
      <c r="GO31">
        <v>1.5466299999999999</v>
      </c>
      <c r="GP31">
        <v>2.3718300000000001</v>
      </c>
      <c r="GQ31">
        <v>20.7166</v>
      </c>
      <c r="GR31">
        <v>15.4016</v>
      </c>
      <c r="GS31">
        <v>18</v>
      </c>
      <c r="GT31">
        <v>596.53700000000003</v>
      </c>
      <c r="GU31">
        <v>416.05599999999998</v>
      </c>
      <c r="GV31">
        <v>13.8322</v>
      </c>
      <c r="GW31">
        <v>16.868200000000002</v>
      </c>
      <c r="GX31">
        <v>30.0001</v>
      </c>
      <c r="GY31">
        <v>16.741599999999998</v>
      </c>
      <c r="GZ31">
        <v>16.704799999999999</v>
      </c>
      <c r="HA31">
        <v>31.101099999999999</v>
      </c>
      <c r="HB31">
        <v>20</v>
      </c>
      <c r="HC31">
        <v>-30</v>
      </c>
      <c r="HD31">
        <v>13.809200000000001</v>
      </c>
      <c r="HE31">
        <v>675</v>
      </c>
      <c r="HF31">
        <v>0</v>
      </c>
      <c r="HG31">
        <v>101.601</v>
      </c>
      <c r="HH31">
        <v>96.003600000000006</v>
      </c>
    </row>
    <row r="32" spans="1:216" x14ac:dyDescent="0.2">
      <c r="A32">
        <v>14</v>
      </c>
      <c r="B32">
        <v>1689881791</v>
      </c>
      <c r="C32">
        <v>1198</v>
      </c>
      <c r="D32" t="s">
        <v>390</v>
      </c>
      <c r="E32" t="s">
        <v>391</v>
      </c>
      <c r="F32" t="s">
        <v>344</v>
      </c>
      <c r="G32" t="s">
        <v>405</v>
      </c>
      <c r="H32" t="s">
        <v>345</v>
      </c>
      <c r="I32" t="s">
        <v>346</v>
      </c>
      <c r="J32" t="s">
        <v>347</v>
      </c>
      <c r="K32" t="s">
        <v>348</v>
      </c>
      <c r="L32">
        <v>1689881791</v>
      </c>
      <c r="M32">
        <f t="shared" si="0"/>
        <v>1.925803397439483E-3</v>
      </c>
      <c r="N32">
        <f t="shared" si="1"/>
        <v>1.925803397439483</v>
      </c>
      <c r="O32">
        <f t="shared" si="2"/>
        <v>19.654773562880052</v>
      </c>
      <c r="P32">
        <f t="shared" si="3"/>
        <v>780.02800000000002</v>
      </c>
      <c r="Q32">
        <f t="shared" si="4"/>
        <v>610.34333596436397</v>
      </c>
      <c r="R32">
        <f t="shared" si="5"/>
        <v>61.090227618457341</v>
      </c>
      <c r="S32">
        <f t="shared" si="6"/>
        <v>78.074233404184014</v>
      </c>
      <c r="T32">
        <f t="shared" si="7"/>
        <v>0.20437688571875351</v>
      </c>
      <c r="U32">
        <f t="shared" si="8"/>
        <v>2.9886044279248596</v>
      </c>
      <c r="V32">
        <f t="shared" si="9"/>
        <v>0.19691767948675093</v>
      </c>
      <c r="W32">
        <f t="shared" si="10"/>
        <v>0.12372104811854084</v>
      </c>
      <c r="X32">
        <f t="shared" si="11"/>
        <v>297.69082800000001</v>
      </c>
      <c r="Y32">
        <f t="shared" si="12"/>
        <v>18.518631137360636</v>
      </c>
      <c r="Z32">
        <f t="shared" si="13"/>
        <v>17.003599999999999</v>
      </c>
      <c r="AA32">
        <f t="shared" si="14"/>
        <v>1.9450044566693165</v>
      </c>
      <c r="AB32">
        <f t="shared" si="15"/>
        <v>49.536280592675993</v>
      </c>
      <c r="AC32">
        <f t="shared" si="16"/>
        <v>0.98044004588853995</v>
      </c>
      <c r="AD32">
        <f t="shared" si="17"/>
        <v>1.9792362974330766</v>
      </c>
      <c r="AE32">
        <f t="shared" si="18"/>
        <v>0.96456441078077659</v>
      </c>
      <c r="AF32">
        <f t="shared" si="19"/>
        <v>-84.927929827081201</v>
      </c>
      <c r="AG32">
        <f t="shared" si="20"/>
        <v>44.405124512679471</v>
      </c>
      <c r="AH32">
        <f t="shared" si="21"/>
        <v>2.9007150566966233</v>
      </c>
      <c r="AI32">
        <f t="shared" si="22"/>
        <v>260.06873774229496</v>
      </c>
      <c r="AJ32">
        <v>7</v>
      </c>
      <c r="AK32">
        <v>1</v>
      </c>
      <c r="AL32">
        <f t="shared" si="23"/>
        <v>1</v>
      </c>
      <c r="AM32">
        <f t="shared" si="24"/>
        <v>0</v>
      </c>
      <c r="AN32">
        <f t="shared" si="25"/>
        <v>54567.883147307075</v>
      </c>
      <c r="AO32">
        <f t="shared" si="26"/>
        <v>1799.93</v>
      </c>
      <c r="AP32">
        <f t="shared" si="27"/>
        <v>1517.3412000000001</v>
      </c>
      <c r="AQ32">
        <f t="shared" si="28"/>
        <v>0.84300011667120389</v>
      </c>
      <c r="AR32">
        <f t="shared" si="29"/>
        <v>0.16539022517542348</v>
      </c>
      <c r="AS32">
        <v>1689881791</v>
      </c>
      <c r="AT32">
        <v>780.02800000000002</v>
      </c>
      <c r="AU32">
        <v>800.03099999999995</v>
      </c>
      <c r="AV32">
        <v>9.7954299999999996</v>
      </c>
      <c r="AW32">
        <v>7.9924999999999997</v>
      </c>
      <c r="AX32">
        <v>784.82600000000002</v>
      </c>
      <c r="AY32">
        <v>10.0459</v>
      </c>
      <c r="AZ32">
        <v>600.02700000000004</v>
      </c>
      <c r="BA32">
        <v>99.991500000000002</v>
      </c>
      <c r="BB32">
        <v>0.100078</v>
      </c>
      <c r="BC32">
        <v>17.279199999999999</v>
      </c>
      <c r="BD32">
        <v>17.003599999999999</v>
      </c>
      <c r="BE32">
        <v>999.9</v>
      </c>
      <c r="BF32">
        <v>0</v>
      </c>
      <c r="BG32">
        <v>0</v>
      </c>
      <c r="BH32">
        <v>9985.6200000000008</v>
      </c>
      <c r="BI32">
        <v>0</v>
      </c>
      <c r="BJ32">
        <v>0.76821399999999995</v>
      </c>
      <c r="BK32">
        <v>-20.002500000000001</v>
      </c>
      <c r="BL32">
        <v>787.74400000000003</v>
      </c>
      <c r="BM32">
        <v>806.476</v>
      </c>
      <c r="BN32">
        <v>1.8029299999999999</v>
      </c>
      <c r="BO32">
        <v>800.03099999999995</v>
      </c>
      <c r="BP32">
        <v>7.9924999999999997</v>
      </c>
      <c r="BQ32">
        <v>0.97945899999999997</v>
      </c>
      <c r="BR32">
        <v>0.79918199999999995</v>
      </c>
      <c r="BS32">
        <v>6.6143599999999996</v>
      </c>
      <c r="BT32">
        <v>3.69279</v>
      </c>
      <c r="BU32">
        <v>1799.93</v>
      </c>
      <c r="BV32">
        <v>0.89999499999999999</v>
      </c>
      <c r="BW32">
        <v>0.100005</v>
      </c>
      <c r="BX32">
        <v>0</v>
      </c>
      <c r="BY32">
        <v>2.4047999999999998</v>
      </c>
      <c r="BZ32">
        <v>0</v>
      </c>
      <c r="CA32">
        <v>13162.4</v>
      </c>
      <c r="CB32">
        <v>13894.4</v>
      </c>
      <c r="CC32">
        <v>38.5</v>
      </c>
      <c r="CD32">
        <v>40.875</v>
      </c>
      <c r="CE32">
        <v>40</v>
      </c>
      <c r="CF32">
        <v>38.125</v>
      </c>
      <c r="CG32">
        <v>37.625</v>
      </c>
      <c r="CH32">
        <v>1619.93</v>
      </c>
      <c r="CI32">
        <v>180</v>
      </c>
      <c r="CJ32">
        <v>0</v>
      </c>
      <c r="CK32">
        <v>1689881801.2</v>
      </c>
      <c r="CL32">
        <v>0</v>
      </c>
      <c r="CM32">
        <v>1689881763</v>
      </c>
      <c r="CN32" t="s">
        <v>392</v>
      </c>
      <c r="CO32">
        <v>1689881763</v>
      </c>
      <c r="CP32">
        <v>1689881755</v>
      </c>
      <c r="CQ32">
        <v>16</v>
      </c>
      <c r="CR32">
        <v>5.1999999999999998E-2</v>
      </c>
      <c r="CS32">
        <v>1E-3</v>
      </c>
      <c r="CT32">
        <v>-4.798</v>
      </c>
      <c r="CU32">
        <v>-0.25</v>
      </c>
      <c r="CV32">
        <v>800</v>
      </c>
      <c r="CW32">
        <v>8</v>
      </c>
      <c r="CX32">
        <v>0.2</v>
      </c>
      <c r="CY32">
        <v>0.05</v>
      </c>
      <c r="CZ32">
        <v>18.467469724106</v>
      </c>
      <c r="DA32">
        <v>0.38146106936561103</v>
      </c>
      <c r="DB32">
        <v>6.32352619177277E-2</v>
      </c>
      <c r="DC32">
        <v>1</v>
      </c>
      <c r="DD32">
        <v>800.02052380952398</v>
      </c>
      <c r="DE32">
        <v>-0.39654545454543799</v>
      </c>
      <c r="DF32">
        <v>5.0222949646568101E-2</v>
      </c>
      <c r="DG32">
        <v>1</v>
      </c>
      <c r="DH32">
        <v>1800.05</v>
      </c>
      <c r="DI32">
        <v>-0.32254659983037898</v>
      </c>
      <c r="DJ32">
        <v>0.14724129855446999</v>
      </c>
      <c r="DK32">
        <v>-1</v>
      </c>
      <c r="DL32">
        <v>2</v>
      </c>
      <c r="DM32">
        <v>2</v>
      </c>
      <c r="DN32" t="s">
        <v>350</v>
      </c>
      <c r="DO32">
        <v>3.2446299999999999</v>
      </c>
      <c r="DP32">
        <v>2.84015</v>
      </c>
      <c r="DQ32">
        <v>0.158138</v>
      </c>
      <c r="DR32">
        <v>0.15937499999999999</v>
      </c>
      <c r="DS32">
        <v>6.5109600000000004E-2</v>
      </c>
      <c r="DT32">
        <v>5.3911300000000002E-2</v>
      </c>
      <c r="DU32">
        <v>24838</v>
      </c>
      <c r="DV32">
        <v>26118.1</v>
      </c>
      <c r="DW32">
        <v>27578.6</v>
      </c>
      <c r="DX32">
        <v>29125.1</v>
      </c>
      <c r="DY32">
        <v>34001.699999999997</v>
      </c>
      <c r="DZ32">
        <v>36708.400000000001</v>
      </c>
      <c r="EA32">
        <v>36882.6</v>
      </c>
      <c r="EB32">
        <v>39491.199999999997</v>
      </c>
      <c r="EC32">
        <v>2.3565999999999998</v>
      </c>
      <c r="ED32">
        <v>1.87</v>
      </c>
      <c r="EE32">
        <v>0.118565</v>
      </c>
      <c r="EF32">
        <v>0</v>
      </c>
      <c r="EG32">
        <v>15.0291</v>
      </c>
      <c r="EH32">
        <v>999.9</v>
      </c>
      <c r="EI32">
        <v>47.765999999999998</v>
      </c>
      <c r="EJ32">
        <v>17.571999999999999</v>
      </c>
      <c r="EK32">
        <v>9.6314600000000006</v>
      </c>
      <c r="EL32">
        <v>61.863799999999998</v>
      </c>
      <c r="EM32">
        <v>36.265999999999998</v>
      </c>
      <c r="EN32">
        <v>1</v>
      </c>
      <c r="EO32">
        <v>-0.79675300000000004</v>
      </c>
      <c r="EP32">
        <v>1.35673</v>
      </c>
      <c r="EQ32">
        <v>19.924099999999999</v>
      </c>
      <c r="ER32">
        <v>5.2228300000000001</v>
      </c>
      <c r="ES32">
        <v>11.9146</v>
      </c>
      <c r="ET32">
        <v>4.9553500000000001</v>
      </c>
      <c r="EU32">
        <v>3.2977500000000002</v>
      </c>
      <c r="EV32">
        <v>72.400000000000006</v>
      </c>
      <c r="EW32">
        <v>9999</v>
      </c>
      <c r="EX32">
        <v>4975.8999999999996</v>
      </c>
      <c r="EY32">
        <v>144.4</v>
      </c>
      <c r="EZ32">
        <v>1.8597399999999999</v>
      </c>
      <c r="FA32">
        <v>1.85883</v>
      </c>
      <c r="FB32">
        <v>1.8648800000000001</v>
      </c>
      <c r="FC32">
        <v>1.86903</v>
      </c>
      <c r="FD32">
        <v>1.86355</v>
      </c>
      <c r="FE32">
        <v>1.8636999999999999</v>
      </c>
      <c r="FF32">
        <v>1.86365</v>
      </c>
      <c r="FG32">
        <v>1.8633999999999999</v>
      </c>
      <c r="FH32">
        <v>0</v>
      </c>
      <c r="FI32">
        <v>0</v>
      </c>
      <c r="FJ32">
        <v>0</v>
      </c>
      <c r="FK32">
        <v>0</v>
      </c>
      <c r="FL32" t="s">
        <v>351</v>
      </c>
      <c r="FM32" t="s">
        <v>352</v>
      </c>
      <c r="FN32" t="s">
        <v>353</v>
      </c>
      <c r="FO32" t="s">
        <v>353</v>
      </c>
      <c r="FP32" t="s">
        <v>353</v>
      </c>
      <c r="FQ32" t="s">
        <v>353</v>
      </c>
      <c r="FR32">
        <v>0</v>
      </c>
      <c r="FS32">
        <v>100</v>
      </c>
      <c r="FT32">
        <v>100</v>
      </c>
      <c r="FU32">
        <v>-4.798</v>
      </c>
      <c r="FV32">
        <v>-0.2505</v>
      </c>
      <c r="FW32">
        <v>-4.7975000000000101</v>
      </c>
      <c r="FX32">
        <v>0</v>
      </c>
      <c r="FY32">
        <v>0</v>
      </c>
      <c r="FZ32">
        <v>0</v>
      </c>
      <c r="GA32">
        <v>-0.250439999999999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0.5</v>
      </c>
      <c r="GJ32">
        <v>0.6</v>
      </c>
      <c r="GK32">
        <v>1.78223</v>
      </c>
      <c r="GL32">
        <v>2.51953</v>
      </c>
      <c r="GM32">
        <v>1.4489700000000001</v>
      </c>
      <c r="GN32">
        <v>2.34131</v>
      </c>
      <c r="GO32">
        <v>1.5466299999999999</v>
      </c>
      <c r="GP32">
        <v>2.36206</v>
      </c>
      <c r="GQ32">
        <v>20.796800000000001</v>
      </c>
      <c r="GR32">
        <v>15.3841</v>
      </c>
      <c r="GS32">
        <v>18</v>
      </c>
      <c r="GT32">
        <v>597.13300000000004</v>
      </c>
      <c r="GU32">
        <v>416.02499999999998</v>
      </c>
      <c r="GV32">
        <v>13.792999999999999</v>
      </c>
      <c r="GW32">
        <v>16.908100000000001</v>
      </c>
      <c r="GX32">
        <v>30.0001</v>
      </c>
      <c r="GY32">
        <v>16.785399999999999</v>
      </c>
      <c r="GZ32">
        <v>16.750699999999998</v>
      </c>
      <c r="HA32">
        <v>35.640599999999999</v>
      </c>
      <c r="HB32">
        <v>20</v>
      </c>
      <c r="HC32">
        <v>-30</v>
      </c>
      <c r="HD32">
        <v>13.789300000000001</v>
      </c>
      <c r="HE32">
        <v>800</v>
      </c>
      <c r="HF32">
        <v>0</v>
      </c>
      <c r="HG32">
        <v>101.59699999999999</v>
      </c>
      <c r="HH32">
        <v>95.996399999999994</v>
      </c>
    </row>
    <row r="33" spans="1:216" x14ac:dyDescent="0.2">
      <c r="A33">
        <v>15</v>
      </c>
      <c r="B33">
        <v>1689881883</v>
      </c>
      <c r="C33">
        <v>1290</v>
      </c>
      <c r="D33" t="s">
        <v>393</v>
      </c>
      <c r="E33" t="s">
        <v>394</v>
      </c>
      <c r="F33" t="s">
        <v>344</v>
      </c>
      <c r="G33" t="s">
        <v>405</v>
      </c>
      <c r="H33" t="s">
        <v>345</v>
      </c>
      <c r="I33" t="s">
        <v>346</v>
      </c>
      <c r="J33" t="s">
        <v>347</v>
      </c>
      <c r="K33" t="s">
        <v>348</v>
      </c>
      <c r="L33">
        <v>1689881883</v>
      </c>
      <c r="M33">
        <f t="shared" si="0"/>
        <v>1.8984532411901955E-3</v>
      </c>
      <c r="N33">
        <f t="shared" si="1"/>
        <v>1.8984532411901955</v>
      </c>
      <c r="O33">
        <f t="shared" si="2"/>
        <v>20.049049328806092</v>
      </c>
      <c r="P33">
        <f t="shared" si="3"/>
        <v>979.39599999999996</v>
      </c>
      <c r="Q33">
        <f t="shared" si="4"/>
        <v>801.21512723390049</v>
      </c>
      <c r="R33">
        <f t="shared" si="5"/>
        <v>80.190884412872848</v>
      </c>
      <c r="S33">
        <f t="shared" si="6"/>
        <v>98.024399141807592</v>
      </c>
      <c r="T33">
        <f t="shared" si="7"/>
        <v>0.2014468958849335</v>
      </c>
      <c r="U33">
        <f t="shared" si="8"/>
        <v>2.992146650692296</v>
      </c>
      <c r="V33">
        <f t="shared" si="9"/>
        <v>0.19420420038594627</v>
      </c>
      <c r="W33">
        <f t="shared" si="10"/>
        <v>0.12200665803361389</v>
      </c>
      <c r="X33">
        <f t="shared" si="11"/>
        <v>297.66311699999994</v>
      </c>
      <c r="Y33">
        <f t="shared" si="12"/>
        <v>18.492436068161251</v>
      </c>
      <c r="Z33">
        <f t="shared" si="13"/>
        <v>17.000499999999999</v>
      </c>
      <c r="AA33">
        <f t="shared" si="14"/>
        <v>1.9446223848707809</v>
      </c>
      <c r="AB33">
        <f t="shared" si="15"/>
        <v>49.6396518746296</v>
      </c>
      <c r="AC33">
        <f t="shared" si="16"/>
        <v>0.98051822865576987</v>
      </c>
      <c r="AD33">
        <f t="shared" si="17"/>
        <v>1.9752721697810784</v>
      </c>
      <c r="AE33">
        <f t="shared" si="18"/>
        <v>0.964104156215011</v>
      </c>
      <c r="AF33">
        <f t="shared" si="19"/>
        <v>-83.721787936487615</v>
      </c>
      <c r="AG33">
        <f t="shared" si="20"/>
        <v>39.844214727334375</v>
      </c>
      <c r="AH33">
        <f t="shared" si="21"/>
        <v>2.5992296517172115</v>
      </c>
      <c r="AI33">
        <f t="shared" si="22"/>
        <v>256.38477344256393</v>
      </c>
      <c r="AJ33">
        <v>7</v>
      </c>
      <c r="AK33">
        <v>1</v>
      </c>
      <c r="AL33">
        <f t="shared" si="23"/>
        <v>1</v>
      </c>
      <c r="AM33">
        <f t="shared" si="24"/>
        <v>0</v>
      </c>
      <c r="AN33">
        <f t="shared" si="25"/>
        <v>54675.957832246961</v>
      </c>
      <c r="AO33">
        <f t="shared" si="26"/>
        <v>1799.76</v>
      </c>
      <c r="AP33">
        <f t="shared" si="27"/>
        <v>1517.1980999999998</v>
      </c>
      <c r="AQ33">
        <f t="shared" si="28"/>
        <v>0.84300023336444851</v>
      </c>
      <c r="AR33">
        <f t="shared" si="29"/>
        <v>0.16539045039338576</v>
      </c>
      <c r="AS33">
        <v>1689881883</v>
      </c>
      <c r="AT33">
        <v>979.39599999999996</v>
      </c>
      <c r="AU33">
        <v>1000.11</v>
      </c>
      <c r="AV33">
        <v>9.7966999999999995</v>
      </c>
      <c r="AW33">
        <v>8.0193300000000001</v>
      </c>
      <c r="AX33">
        <v>984.03499999999997</v>
      </c>
      <c r="AY33">
        <v>10.0449</v>
      </c>
      <c r="AZ33">
        <v>600.01099999999997</v>
      </c>
      <c r="BA33">
        <v>99.986699999999999</v>
      </c>
      <c r="BB33">
        <v>9.9883100000000002E-2</v>
      </c>
      <c r="BC33">
        <v>17.247499999999999</v>
      </c>
      <c r="BD33">
        <v>17.000499999999999</v>
      </c>
      <c r="BE33">
        <v>999.9</v>
      </c>
      <c r="BF33">
        <v>0</v>
      </c>
      <c r="BG33">
        <v>0</v>
      </c>
      <c r="BH33">
        <v>10005.6</v>
      </c>
      <c r="BI33">
        <v>0</v>
      </c>
      <c r="BJ33">
        <v>0.76821399999999995</v>
      </c>
      <c r="BK33">
        <v>-20.709900000000001</v>
      </c>
      <c r="BL33">
        <v>989.08600000000001</v>
      </c>
      <c r="BM33">
        <v>1008.19</v>
      </c>
      <c r="BN33">
        <v>1.7773699999999999</v>
      </c>
      <c r="BO33">
        <v>1000.11</v>
      </c>
      <c r="BP33">
        <v>8.0193300000000001</v>
      </c>
      <c r="BQ33">
        <v>0.97953999999999997</v>
      </c>
      <c r="BR33">
        <v>0.80182600000000004</v>
      </c>
      <c r="BS33">
        <v>6.6155499999999998</v>
      </c>
      <c r="BT33">
        <v>3.7396799999999999</v>
      </c>
      <c r="BU33">
        <v>1799.76</v>
      </c>
      <c r="BV33">
        <v>0.89999200000000001</v>
      </c>
      <c r="BW33">
        <v>0.100008</v>
      </c>
      <c r="BX33">
        <v>0</v>
      </c>
      <c r="BY33">
        <v>2.0758999999999999</v>
      </c>
      <c r="BZ33">
        <v>0</v>
      </c>
      <c r="CA33">
        <v>13168.7</v>
      </c>
      <c r="CB33">
        <v>13893.1</v>
      </c>
      <c r="CC33">
        <v>38.061999999999998</v>
      </c>
      <c r="CD33">
        <v>40.561999999999998</v>
      </c>
      <c r="CE33">
        <v>39.561999999999998</v>
      </c>
      <c r="CF33">
        <v>37.875</v>
      </c>
      <c r="CG33">
        <v>37.25</v>
      </c>
      <c r="CH33">
        <v>1619.77</v>
      </c>
      <c r="CI33">
        <v>179.99</v>
      </c>
      <c r="CJ33">
        <v>0</v>
      </c>
      <c r="CK33">
        <v>1689881893</v>
      </c>
      <c r="CL33">
        <v>0</v>
      </c>
      <c r="CM33">
        <v>1689881855</v>
      </c>
      <c r="CN33" t="s">
        <v>395</v>
      </c>
      <c r="CO33">
        <v>1689881850</v>
      </c>
      <c r="CP33">
        <v>1689881855</v>
      </c>
      <c r="CQ33">
        <v>17</v>
      </c>
      <c r="CR33">
        <v>0.156</v>
      </c>
      <c r="CS33">
        <v>2E-3</v>
      </c>
      <c r="CT33">
        <v>-4.6390000000000002</v>
      </c>
      <c r="CU33">
        <v>-0.248</v>
      </c>
      <c r="CV33">
        <v>1000</v>
      </c>
      <c r="CW33">
        <v>8</v>
      </c>
      <c r="CX33">
        <v>7.0000000000000007E-2</v>
      </c>
      <c r="CY33">
        <v>0.04</v>
      </c>
      <c r="CZ33">
        <v>18.787770590403699</v>
      </c>
      <c r="DA33">
        <v>0.93166127224967499</v>
      </c>
      <c r="DB33">
        <v>0.114161836175981</v>
      </c>
      <c r="DC33">
        <v>1</v>
      </c>
      <c r="DD33">
        <v>1000.01647619048</v>
      </c>
      <c r="DE33">
        <v>-0.37589610389543199</v>
      </c>
      <c r="DF33">
        <v>6.4850464658647605E-2</v>
      </c>
      <c r="DG33">
        <v>1</v>
      </c>
      <c r="DH33">
        <v>1799.9865</v>
      </c>
      <c r="DI33">
        <v>-0.55337418357572998</v>
      </c>
      <c r="DJ33">
        <v>0.13316437211203899</v>
      </c>
      <c r="DK33">
        <v>-1</v>
      </c>
      <c r="DL33">
        <v>2</v>
      </c>
      <c r="DM33">
        <v>2</v>
      </c>
      <c r="DN33" t="s">
        <v>350</v>
      </c>
      <c r="DO33">
        <v>3.2445599999999999</v>
      </c>
      <c r="DP33">
        <v>2.8401200000000002</v>
      </c>
      <c r="DQ33">
        <v>0.18320400000000001</v>
      </c>
      <c r="DR33">
        <v>0.18421599999999999</v>
      </c>
      <c r="DS33">
        <v>6.50945E-2</v>
      </c>
      <c r="DT33">
        <v>5.4042100000000003E-2</v>
      </c>
      <c r="DU33">
        <v>24099.5</v>
      </c>
      <c r="DV33">
        <v>25347.7</v>
      </c>
      <c r="DW33">
        <v>27576.5</v>
      </c>
      <c r="DX33">
        <v>29123.3</v>
      </c>
      <c r="DY33">
        <v>33999.5</v>
      </c>
      <c r="DZ33">
        <v>36700.699999999997</v>
      </c>
      <c r="EA33">
        <v>36879.5</v>
      </c>
      <c r="EB33">
        <v>39488.300000000003</v>
      </c>
      <c r="EC33">
        <v>2.3564500000000002</v>
      </c>
      <c r="ED33">
        <v>1.8698300000000001</v>
      </c>
      <c r="EE33">
        <v>0.116702</v>
      </c>
      <c r="EF33">
        <v>0</v>
      </c>
      <c r="EG33">
        <v>15.0571</v>
      </c>
      <c r="EH33">
        <v>999.9</v>
      </c>
      <c r="EI33">
        <v>47.79</v>
      </c>
      <c r="EJ33">
        <v>17.611999999999998</v>
      </c>
      <c r="EK33">
        <v>9.6609400000000001</v>
      </c>
      <c r="EL33">
        <v>61.9938</v>
      </c>
      <c r="EM33">
        <v>36.265999999999998</v>
      </c>
      <c r="EN33">
        <v>1</v>
      </c>
      <c r="EO33">
        <v>-0.79366400000000004</v>
      </c>
      <c r="EP33">
        <v>1.3021799999999999</v>
      </c>
      <c r="EQ33">
        <v>19.926500000000001</v>
      </c>
      <c r="ER33">
        <v>5.2232799999999999</v>
      </c>
      <c r="ES33">
        <v>11.914400000000001</v>
      </c>
      <c r="ET33">
        <v>4.9556500000000003</v>
      </c>
      <c r="EU33">
        <v>3.2976700000000001</v>
      </c>
      <c r="EV33">
        <v>72.400000000000006</v>
      </c>
      <c r="EW33">
        <v>9999</v>
      </c>
      <c r="EX33">
        <v>4978</v>
      </c>
      <c r="EY33">
        <v>144.4</v>
      </c>
      <c r="EZ33">
        <v>1.85975</v>
      </c>
      <c r="FA33">
        <v>1.85883</v>
      </c>
      <c r="FB33">
        <v>1.8649199999999999</v>
      </c>
      <c r="FC33">
        <v>1.8690100000000001</v>
      </c>
      <c r="FD33">
        <v>1.8635600000000001</v>
      </c>
      <c r="FE33">
        <v>1.86371</v>
      </c>
      <c r="FF33">
        <v>1.8636600000000001</v>
      </c>
      <c r="FG33">
        <v>1.8633999999999999</v>
      </c>
      <c r="FH33">
        <v>0</v>
      </c>
      <c r="FI33">
        <v>0</v>
      </c>
      <c r="FJ33">
        <v>0</v>
      </c>
      <c r="FK33">
        <v>0</v>
      </c>
      <c r="FL33" t="s">
        <v>351</v>
      </c>
      <c r="FM33" t="s">
        <v>352</v>
      </c>
      <c r="FN33" t="s">
        <v>353</v>
      </c>
      <c r="FO33" t="s">
        <v>353</v>
      </c>
      <c r="FP33" t="s">
        <v>353</v>
      </c>
      <c r="FQ33" t="s">
        <v>353</v>
      </c>
      <c r="FR33">
        <v>0</v>
      </c>
      <c r="FS33">
        <v>100</v>
      </c>
      <c r="FT33">
        <v>100</v>
      </c>
      <c r="FU33">
        <v>-4.6390000000000002</v>
      </c>
      <c r="FV33">
        <v>-0.2482</v>
      </c>
      <c r="FW33">
        <v>-4.6390909090907799</v>
      </c>
      <c r="FX33">
        <v>0</v>
      </c>
      <c r="FY33">
        <v>0</v>
      </c>
      <c r="FZ33">
        <v>0</v>
      </c>
      <c r="GA33">
        <v>-0.24824299999999899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0.6</v>
      </c>
      <c r="GJ33">
        <v>0.5</v>
      </c>
      <c r="GK33">
        <v>2.1362299999999999</v>
      </c>
      <c r="GL33">
        <v>2.5158700000000001</v>
      </c>
      <c r="GM33">
        <v>1.4489700000000001</v>
      </c>
      <c r="GN33">
        <v>2.34253</v>
      </c>
      <c r="GO33">
        <v>1.5466299999999999</v>
      </c>
      <c r="GP33">
        <v>2.4230999999999998</v>
      </c>
      <c r="GQ33">
        <v>20.856999999999999</v>
      </c>
      <c r="GR33">
        <v>15.375400000000001</v>
      </c>
      <c r="GS33">
        <v>18</v>
      </c>
      <c r="GT33">
        <v>597.58399999999995</v>
      </c>
      <c r="GU33">
        <v>416.339</v>
      </c>
      <c r="GV33">
        <v>13.842000000000001</v>
      </c>
      <c r="GW33">
        <v>16.9511</v>
      </c>
      <c r="GX33">
        <v>30.0002</v>
      </c>
      <c r="GY33">
        <v>16.8294</v>
      </c>
      <c r="GZ33">
        <v>16.7956</v>
      </c>
      <c r="HA33">
        <v>42.713999999999999</v>
      </c>
      <c r="HB33">
        <v>20</v>
      </c>
      <c r="HC33">
        <v>-30</v>
      </c>
      <c r="HD33">
        <v>13.8391</v>
      </c>
      <c r="HE33">
        <v>1000</v>
      </c>
      <c r="HF33">
        <v>0</v>
      </c>
      <c r="HG33">
        <v>101.589</v>
      </c>
      <c r="HH33">
        <v>95.989900000000006</v>
      </c>
    </row>
    <row r="34" spans="1:216" x14ac:dyDescent="0.2">
      <c r="A34">
        <v>16</v>
      </c>
      <c r="B34">
        <v>1689881995</v>
      </c>
      <c r="C34">
        <v>1402</v>
      </c>
      <c r="D34" t="s">
        <v>396</v>
      </c>
      <c r="E34" t="s">
        <v>397</v>
      </c>
      <c r="F34" t="s">
        <v>344</v>
      </c>
      <c r="G34" t="s">
        <v>405</v>
      </c>
      <c r="H34" t="s">
        <v>345</v>
      </c>
      <c r="I34" t="s">
        <v>346</v>
      </c>
      <c r="J34" t="s">
        <v>347</v>
      </c>
      <c r="K34" t="s">
        <v>348</v>
      </c>
      <c r="L34">
        <v>1689881995</v>
      </c>
      <c r="M34">
        <f t="shared" si="0"/>
        <v>1.8478909046717304E-3</v>
      </c>
      <c r="N34">
        <f t="shared" si="1"/>
        <v>1.8478909046717304</v>
      </c>
      <c r="O34">
        <f t="shared" si="2"/>
        <v>19.949939855533781</v>
      </c>
      <c r="P34">
        <f t="shared" si="3"/>
        <v>1378.69</v>
      </c>
      <c r="Q34">
        <f t="shared" si="4"/>
        <v>1190.5243495547172</v>
      </c>
      <c r="R34">
        <f t="shared" si="5"/>
        <v>119.15693442077824</v>
      </c>
      <c r="S34">
        <f t="shared" si="6"/>
        <v>137.99001589344002</v>
      </c>
      <c r="T34">
        <f t="shared" si="7"/>
        <v>0.19571565582200562</v>
      </c>
      <c r="U34">
        <f t="shared" si="8"/>
        <v>2.9913659651671263</v>
      </c>
      <c r="V34">
        <f t="shared" si="9"/>
        <v>0.18886996175450124</v>
      </c>
      <c r="W34">
        <f t="shared" si="10"/>
        <v>0.11863883613748344</v>
      </c>
      <c r="X34">
        <f t="shared" si="11"/>
        <v>297.70257899999996</v>
      </c>
      <c r="Y34">
        <f t="shared" si="12"/>
        <v>18.474774118539191</v>
      </c>
      <c r="Z34">
        <f t="shared" si="13"/>
        <v>16.995000000000001</v>
      </c>
      <c r="AA34">
        <f t="shared" si="14"/>
        <v>1.9439446776571705</v>
      </c>
      <c r="AB34">
        <f t="shared" si="15"/>
        <v>49.660282169866477</v>
      </c>
      <c r="AC34">
        <f t="shared" si="16"/>
        <v>0.97899156602208004</v>
      </c>
      <c r="AD34">
        <f t="shared" si="17"/>
        <v>1.9713773729141746</v>
      </c>
      <c r="AE34">
        <f t="shared" si="18"/>
        <v>0.96495311163509045</v>
      </c>
      <c r="AF34">
        <f t="shared" si="19"/>
        <v>-81.491988896023315</v>
      </c>
      <c r="AG34">
        <f t="shared" si="20"/>
        <v>35.689166499588048</v>
      </c>
      <c r="AH34">
        <f t="shared" si="21"/>
        <v>2.3283415559281906</v>
      </c>
      <c r="AI34">
        <f t="shared" si="22"/>
        <v>254.2280981594929</v>
      </c>
      <c r="AJ34">
        <v>6</v>
      </c>
      <c r="AK34">
        <v>1</v>
      </c>
      <c r="AL34">
        <f t="shared" si="23"/>
        <v>1</v>
      </c>
      <c r="AM34">
        <f t="shared" si="24"/>
        <v>0</v>
      </c>
      <c r="AN34">
        <f t="shared" si="25"/>
        <v>54659.320553567624</v>
      </c>
      <c r="AO34">
        <f t="shared" si="26"/>
        <v>1800</v>
      </c>
      <c r="AP34">
        <f t="shared" si="27"/>
        <v>1517.4002999999998</v>
      </c>
      <c r="AQ34">
        <f t="shared" si="28"/>
        <v>0.84300016666666655</v>
      </c>
      <c r="AR34">
        <f t="shared" si="29"/>
        <v>0.16539032166666665</v>
      </c>
      <c r="AS34">
        <v>1689881995</v>
      </c>
      <c r="AT34">
        <v>1378.69</v>
      </c>
      <c r="AU34">
        <v>1399.96</v>
      </c>
      <c r="AV34">
        <v>9.7813300000000005</v>
      </c>
      <c r="AW34">
        <v>8.0513600000000007</v>
      </c>
      <c r="AX34">
        <v>1383.23</v>
      </c>
      <c r="AY34">
        <v>10.0366</v>
      </c>
      <c r="AZ34">
        <v>600.04200000000003</v>
      </c>
      <c r="BA34">
        <v>99.987700000000004</v>
      </c>
      <c r="BB34">
        <v>0.100076</v>
      </c>
      <c r="BC34">
        <v>17.2163</v>
      </c>
      <c r="BD34">
        <v>16.995000000000001</v>
      </c>
      <c r="BE34">
        <v>999.9</v>
      </c>
      <c r="BF34">
        <v>0</v>
      </c>
      <c r="BG34">
        <v>0</v>
      </c>
      <c r="BH34">
        <v>10001.200000000001</v>
      </c>
      <c r="BI34">
        <v>0</v>
      </c>
      <c r="BJ34">
        <v>0.82730800000000004</v>
      </c>
      <c r="BK34">
        <v>-21.270800000000001</v>
      </c>
      <c r="BL34">
        <v>1392.31</v>
      </c>
      <c r="BM34">
        <v>1411.33</v>
      </c>
      <c r="BN34">
        <v>1.7299800000000001</v>
      </c>
      <c r="BO34">
        <v>1399.96</v>
      </c>
      <c r="BP34">
        <v>8.0513600000000007</v>
      </c>
      <c r="BQ34">
        <v>0.97801300000000002</v>
      </c>
      <c r="BR34">
        <v>0.805037</v>
      </c>
      <c r="BS34">
        <v>6.5928899999999997</v>
      </c>
      <c r="BT34">
        <v>3.79643</v>
      </c>
      <c r="BU34">
        <v>1800</v>
      </c>
      <c r="BV34">
        <v>0.89999200000000001</v>
      </c>
      <c r="BW34">
        <v>0.100008</v>
      </c>
      <c r="BX34">
        <v>0</v>
      </c>
      <c r="BY34">
        <v>2.2183000000000002</v>
      </c>
      <c r="BZ34">
        <v>0</v>
      </c>
      <c r="CA34">
        <v>13157.8</v>
      </c>
      <c r="CB34">
        <v>13894.9</v>
      </c>
      <c r="CC34">
        <v>37.686999999999998</v>
      </c>
      <c r="CD34">
        <v>40.25</v>
      </c>
      <c r="CE34">
        <v>39.125</v>
      </c>
      <c r="CF34">
        <v>37.561999999999998</v>
      </c>
      <c r="CG34">
        <v>36.936999999999998</v>
      </c>
      <c r="CH34">
        <v>1619.99</v>
      </c>
      <c r="CI34">
        <v>180.01</v>
      </c>
      <c r="CJ34">
        <v>0</v>
      </c>
      <c r="CK34">
        <v>1689882005.2</v>
      </c>
      <c r="CL34">
        <v>0</v>
      </c>
      <c r="CM34">
        <v>1689881958</v>
      </c>
      <c r="CN34" t="s">
        <v>398</v>
      </c>
      <c r="CO34">
        <v>1689881958</v>
      </c>
      <c r="CP34">
        <v>1689881943</v>
      </c>
      <c r="CQ34">
        <v>18</v>
      </c>
      <c r="CR34">
        <v>0.10199999999999999</v>
      </c>
      <c r="CS34">
        <v>-7.0000000000000001E-3</v>
      </c>
      <c r="CT34">
        <v>-4.5380000000000003</v>
      </c>
      <c r="CU34">
        <v>-0.255</v>
      </c>
      <c r="CV34">
        <v>1401</v>
      </c>
      <c r="CW34">
        <v>8</v>
      </c>
      <c r="CX34">
        <v>0.17</v>
      </c>
      <c r="CY34">
        <v>0.04</v>
      </c>
      <c r="CZ34">
        <v>18.748076860917301</v>
      </c>
      <c r="DA34">
        <v>1.89607511800939</v>
      </c>
      <c r="DB34">
        <v>0.196625861450236</v>
      </c>
      <c r="DC34">
        <v>1</v>
      </c>
      <c r="DD34">
        <v>1400.0119047619</v>
      </c>
      <c r="DE34">
        <v>0.17610389610464899</v>
      </c>
      <c r="DF34">
        <v>5.2246580896882999E-2</v>
      </c>
      <c r="DG34">
        <v>1</v>
      </c>
      <c r="DH34">
        <v>1799.97476190476</v>
      </c>
      <c r="DI34">
        <v>0.17212991866480601</v>
      </c>
      <c r="DJ34">
        <v>7.0886834536852197E-2</v>
      </c>
      <c r="DK34">
        <v>-1</v>
      </c>
      <c r="DL34">
        <v>2</v>
      </c>
      <c r="DM34">
        <v>2</v>
      </c>
      <c r="DN34" t="s">
        <v>350</v>
      </c>
      <c r="DO34">
        <v>3.24457</v>
      </c>
      <c r="DP34">
        <v>2.8402799999999999</v>
      </c>
      <c r="DQ34">
        <v>0.22648299999999999</v>
      </c>
      <c r="DR34">
        <v>0.22708200000000001</v>
      </c>
      <c r="DS34">
        <v>6.5045099999999995E-2</v>
      </c>
      <c r="DT34">
        <v>5.4201699999999998E-2</v>
      </c>
      <c r="DU34">
        <v>22828.1</v>
      </c>
      <c r="DV34">
        <v>24020.9</v>
      </c>
      <c r="DW34">
        <v>27575.599999999999</v>
      </c>
      <c r="DX34">
        <v>29121.4</v>
      </c>
      <c r="DY34">
        <v>34000.199999999997</v>
      </c>
      <c r="DZ34">
        <v>36691.599999999999</v>
      </c>
      <c r="EA34">
        <v>36878.1</v>
      </c>
      <c r="EB34">
        <v>39485</v>
      </c>
      <c r="EC34">
        <v>2.35643</v>
      </c>
      <c r="ED34">
        <v>1.87005</v>
      </c>
      <c r="EE34">
        <v>0.114661</v>
      </c>
      <c r="EF34">
        <v>0</v>
      </c>
      <c r="EG34">
        <v>15.085599999999999</v>
      </c>
      <c r="EH34">
        <v>999.9</v>
      </c>
      <c r="EI34">
        <v>47.844999999999999</v>
      </c>
      <c r="EJ34">
        <v>17.652000000000001</v>
      </c>
      <c r="EK34">
        <v>9.6968300000000003</v>
      </c>
      <c r="EL34">
        <v>62.283900000000003</v>
      </c>
      <c r="EM34">
        <v>36.234000000000002</v>
      </c>
      <c r="EN34">
        <v>1</v>
      </c>
      <c r="EO34">
        <v>-0.79019099999999998</v>
      </c>
      <c r="EP34">
        <v>1.24461</v>
      </c>
      <c r="EQ34">
        <v>19.928699999999999</v>
      </c>
      <c r="ER34">
        <v>5.2232799999999999</v>
      </c>
      <c r="ES34">
        <v>11.9147</v>
      </c>
      <c r="ET34">
        <v>4.9555499999999997</v>
      </c>
      <c r="EU34">
        <v>3.2978299999999998</v>
      </c>
      <c r="EV34">
        <v>72.5</v>
      </c>
      <c r="EW34">
        <v>9999</v>
      </c>
      <c r="EX34">
        <v>4980.2</v>
      </c>
      <c r="EY34">
        <v>144.4</v>
      </c>
      <c r="EZ34">
        <v>1.8597399999999999</v>
      </c>
      <c r="FA34">
        <v>1.85884</v>
      </c>
      <c r="FB34">
        <v>1.86493</v>
      </c>
      <c r="FC34">
        <v>1.8690199999999999</v>
      </c>
      <c r="FD34">
        <v>1.86355</v>
      </c>
      <c r="FE34">
        <v>1.86371</v>
      </c>
      <c r="FF34">
        <v>1.8636699999999999</v>
      </c>
      <c r="FG34">
        <v>1.8633999999999999</v>
      </c>
      <c r="FH34">
        <v>0</v>
      </c>
      <c r="FI34">
        <v>0</v>
      </c>
      <c r="FJ34">
        <v>0</v>
      </c>
      <c r="FK34">
        <v>0</v>
      </c>
      <c r="FL34" t="s">
        <v>351</v>
      </c>
      <c r="FM34" t="s">
        <v>352</v>
      </c>
      <c r="FN34" t="s">
        <v>353</v>
      </c>
      <c r="FO34" t="s">
        <v>353</v>
      </c>
      <c r="FP34" t="s">
        <v>353</v>
      </c>
      <c r="FQ34" t="s">
        <v>353</v>
      </c>
      <c r="FR34">
        <v>0</v>
      </c>
      <c r="FS34">
        <v>100</v>
      </c>
      <c r="FT34">
        <v>100</v>
      </c>
      <c r="FU34">
        <v>-4.54</v>
      </c>
      <c r="FV34">
        <v>-0.25530000000000003</v>
      </c>
      <c r="FW34">
        <v>-4.5381818181817799</v>
      </c>
      <c r="FX34">
        <v>0</v>
      </c>
      <c r="FY34">
        <v>0</v>
      </c>
      <c r="FZ34">
        <v>0</v>
      </c>
      <c r="GA34">
        <v>-0.25528500000000098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0.6</v>
      </c>
      <c r="GJ34">
        <v>0.9</v>
      </c>
      <c r="GK34">
        <v>2.8125</v>
      </c>
      <c r="GL34">
        <v>2.52441</v>
      </c>
      <c r="GM34">
        <v>1.4489700000000001</v>
      </c>
      <c r="GN34">
        <v>2.34253</v>
      </c>
      <c r="GO34">
        <v>1.5466299999999999</v>
      </c>
      <c r="GP34">
        <v>2.3718300000000001</v>
      </c>
      <c r="GQ34">
        <v>20.9373</v>
      </c>
      <c r="GR34">
        <v>15.3491</v>
      </c>
      <c r="GS34">
        <v>18</v>
      </c>
      <c r="GT34">
        <v>598.21600000000001</v>
      </c>
      <c r="GU34">
        <v>416.96300000000002</v>
      </c>
      <c r="GV34">
        <v>13.867100000000001</v>
      </c>
      <c r="GW34">
        <v>17.000900000000001</v>
      </c>
      <c r="GX34">
        <v>30.000299999999999</v>
      </c>
      <c r="GY34">
        <v>16.881399999999999</v>
      </c>
      <c r="GZ34">
        <v>16.847300000000001</v>
      </c>
      <c r="HA34">
        <v>56.223399999999998</v>
      </c>
      <c r="HB34">
        <v>20</v>
      </c>
      <c r="HC34">
        <v>-30</v>
      </c>
      <c r="HD34">
        <v>13.871700000000001</v>
      </c>
      <c r="HE34">
        <v>1400</v>
      </c>
      <c r="HF34">
        <v>0</v>
      </c>
      <c r="HG34">
        <v>101.58499999999999</v>
      </c>
      <c r="HH34">
        <v>95.982600000000005</v>
      </c>
    </row>
    <row r="35" spans="1:216" x14ac:dyDescent="0.2">
      <c r="A35">
        <v>17</v>
      </c>
      <c r="B35">
        <v>1689882091.0999999</v>
      </c>
      <c r="C35">
        <v>1498.0999999046301</v>
      </c>
      <c r="D35" t="s">
        <v>399</v>
      </c>
      <c r="E35" t="s">
        <v>400</v>
      </c>
      <c r="F35" t="s">
        <v>344</v>
      </c>
      <c r="G35" t="s">
        <v>405</v>
      </c>
      <c r="H35" t="s">
        <v>345</v>
      </c>
      <c r="I35" t="s">
        <v>346</v>
      </c>
      <c r="J35" t="s">
        <v>347</v>
      </c>
      <c r="K35" t="s">
        <v>348</v>
      </c>
      <c r="L35">
        <v>1689882091.0999999</v>
      </c>
      <c r="M35">
        <f t="shared" si="0"/>
        <v>1.8055155729694657E-3</v>
      </c>
      <c r="N35">
        <f t="shared" si="1"/>
        <v>1.8055155729694656</v>
      </c>
      <c r="O35">
        <f t="shared" si="2"/>
        <v>19.783781627112088</v>
      </c>
      <c r="P35">
        <f t="shared" si="3"/>
        <v>1778.18</v>
      </c>
      <c r="Q35">
        <f t="shared" si="4"/>
        <v>1580.807380189812</v>
      </c>
      <c r="R35">
        <f t="shared" si="5"/>
        <v>158.22050984592281</v>
      </c>
      <c r="S35">
        <f t="shared" si="6"/>
        <v>177.97522311923998</v>
      </c>
      <c r="T35">
        <f t="shared" si="7"/>
        <v>0.19055515074626272</v>
      </c>
      <c r="U35">
        <f t="shared" si="8"/>
        <v>2.988775359502426</v>
      </c>
      <c r="V35">
        <f t="shared" si="9"/>
        <v>0.18405383283774576</v>
      </c>
      <c r="W35">
        <f t="shared" si="10"/>
        <v>0.11559928454729185</v>
      </c>
      <c r="X35">
        <f t="shared" si="11"/>
        <v>297.72913199999999</v>
      </c>
      <c r="Y35">
        <f t="shared" si="12"/>
        <v>18.463457638314306</v>
      </c>
      <c r="Z35">
        <f t="shared" si="13"/>
        <v>17.0014</v>
      </c>
      <c r="AA35">
        <f t="shared" si="14"/>
        <v>1.9447333021547906</v>
      </c>
      <c r="AB35">
        <f t="shared" si="15"/>
        <v>49.644185471104436</v>
      </c>
      <c r="AC35">
        <f t="shared" si="16"/>
        <v>0.97722628063733985</v>
      </c>
      <c r="AD35">
        <f t="shared" si="17"/>
        <v>1.9684606996042622</v>
      </c>
      <c r="AE35">
        <f t="shared" si="18"/>
        <v>0.96750702151745072</v>
      </c>
      <c r="AF35">
        <f t="shared" si="19"/>
        <v>-79.623236767953429</v>
      </c>
      <c r="AG35">
        <f t="shared" si="20"/>
        <v>30.856559150256469</v>
      </c>
      <c r="AH35">
        <f t="shared" si="21"/>
        <v>2.0146326282712144</v>
      </c>
      <c r="AI35">
        <f t="shared" si="22"/>
        <v>250.97708701057425</v>
      </c>
      <c r="AJ35">
        <v>6</v>
      </c>
      <c r="AK35">
        <v>1</v>
      </c>
      <c r="AL35">
        <f t="shared" si="23"/>
        <v>1</v>
      </c>
      <c r="AM35">
        <f t="shared" si="24"/>
        <v>0</v>
      </c>
      <c r="AN35">
        <f t="shared" si="25"/>
        <v>54588.972207372513</v>
      </c>
      <c r="AO35">
        <f t="shared" si="26"/>
        <v>1800.17</v>
      </c>
      <c r="AP35">
        <f t="shared" si="27"/>
        <v>1517.5428000000002</v>
      </c>
      <c r="AQ35">
        <f t="shared" si="28"/>
        <v>0.84299971669342344</v>
      </c>
      <c r="AR35">
        <f t="shared" si="29"/>
        <v>0.16538945321830714</v>
      </c>
      <c r="AS35">
        <v>1689882091.0999999</v>
      </c>
      <c r="AT35">
        <v>1778.18</v>
      </c>
      <c r="AU35">
        <v>1799.92</v>
      </c>
      <c r="AV35">
        <v>9.7636299999999991</v>
      </c>
      <c r="AW35">
        <v>8.0732700000000008</v>
      </c>
      <c r="AX35">
        <v>1782.73</v>
      </c>
      <c r="AY35">
        <v>10.019</v>
      </c>
      <c r="AZ35">
        <v>600.03099999999995</v>
      </c>
      <c r="BA35">
        <v>99.988299999999995</v>
      </c>
      <c r="BB35">
        <v>0.100118</v>
      </c>
      <c r="BC35">
        <v>17.192900000000002</v>
      </c>
      <c r="BD35">
        <v>17.0014</v>
      </c>
      <c r="BE35">
        <v>999.9</v>
      </c>
      <c r="BF35">
        <v>0</v>
      </c>
      <c r="BG35">
        <v>0</v>
      </c>
      <c r="BH35">
        <v>9986.8799999999992</v>
      </c>
      <c r="BI35">
        <v>0</v>
      </c>
      <c r="BJ35">
        <v>0.88640099999999999</v>
      </c>
      <c r="BK35">
        <v>-21.7438</v>
      </c>
      <c r="BL35">
        <v>1795.71</v>
      </c>
      <c r="BM35">
        <v>1814.57</v>
      </c>
      <c r="BN35">
        <v>1.6903600000000001</v>
      </c>
      <c r="BO35">
        <v>1799.92</v>
      </c>
      <c r="BP35">
        <v>8.0732700000000008</v>
      </c>
      <c r="BQ35">
        <v>0.97624900000000003</v>
      </c>
      <c r="BR35">
        <v>0.80723299999999998</v>
      </c>
      <c r="BS35">
        <v>6.5666500000000001</v>
      </c>
      <c r="BT35">
        <v>3.8351299999999999</v>
      </c>
      <c r="BU35">
        <v>1800.17</v>
      </c>
      <c r="BV35">
        <v>0.900007</v>
      </c>
      <c r="BW35">
        <v>9.9993100000000001E-2</v>
      </c>
      <c r="BX35">
        <v>0</v>
      </c>
      <c r="BY35">
        <v>2.2271000000000001</v>
      </c>
      <c r="BZ35">
        <v>0</v>
      </c>
      <c r="CA35">
        <v>13145</v>
      </c>
      <c r="CB35">
        <v>13896.2</v>
      </c>
      <c r="CC35">
        <v>37.25</v>
      </c>
      <c r="CD35">
        <v>39.936999999999998</v>
      </c>
      <c r="CE35">
        <v>38.75</v>
      </c>
      <c r="CF35">
        <v>37.25</v>
      </c>
      <c r="CG35">
        <v>36.561999999999998</v>
      </c>
      <c r="CH35">
        <v>1620.17</v>
      </c>
      <c r="CI35">
        <v>180</v>
      </c>
      <c r="CJ35">
        <v>0</v>
      </c>
      <c r="CK35">
        <v>1689882101.2</v>
      </c>
      <c r="CL35">
        <v>0</v>
      </c>
      <c r="CM35">
        <v>1689882061.0999999</v>
      </c>
      <c r="CN35" t="s">
        <v>401</v>
      </c>
      <c r="CO35">
        <v>1689882059.0999999</v>
      </c>
      <c r="CP35">
        <v>1689882061.0999999</v>
      </c>
      <c r="CQ35">
        <v>19</v>
      </c>
      <c r="CR35">
        <v>-0.01</v>
      </c>
      <c r="CS35">
        <v>0</v>
      </c>
      <c r="CT35">
        <v>-4.548</v>
      </c>
      <c r="CU35">
        <v>-0.255</v>
      </c>
      <c r="CV35">
        <v>1800</v>
      </c>
      <c r="CW35">
        <v>8</v>
      </c>
      <c r="CX35">
        <v>0.1</v>
      </c>
      <c r="CY35">
        <v>0.05</v>
      </c>
      <c r="CZ35">
        <v>18.7399882193642</v>
      </c>
      <c r="DA35">
        <v>0.31669590756136001</v>
      </c>
      <c r="DB35">
        <v>9.2057788192885598E-2</v>
      </c>
      <c r="DC35">
        <v>1</v>
      </c>
      <c r="DD35">
        <v>1799.9945</v>
      </c>
      <c r="DE35">
        <v>0.21157894736937299</v>
      </c>
      <c r="DF35">
        <v>9.9623039503921998E-2</v>
      </c>
      <c r="DG35">
        <v>1</v>
      </c>
      <c r="DH35">
        <v>1800.0061904761901</v>
      </c>
      <c r="DI35">
        <v>0.62051668962948303</v>
      </c>
      <c r="DJ35">
        <v>0.15719191153543799</v>
      </c>
      <c r="DK35">
        <v>-1</v>
      </c>
      <c r="DL35">
        <v>2</v>
      </c>
      <c r="DM35">
        <v>2</v>
      </c>
      <c r="DN35" t="s">
        <v>350</v>
      </c>
      <c r="DO35">
        <v>3.2445300000000001</v>
      </c>
      <c r="DP35">
        <v>2.8401900000000002</v>
      </c>
      <c r="DQ35">
        <v>0.26312000000000002</v>
      </c>
      <c r="DR35">
        <v>0.26340599999999997</v>
      </c>
      <c r="DS35">
        <v>6.4952800000000005E-2</v>
      </c>
      <c r="DT35">
        <v>5.4311199999999997E-2</v>
      </c>
      <c r="DU35">
        <v>21753.5</v>
      </c>
      <c r="DV35">
        <v>22899</v>
      </c>
      <c r="DW35">
        <v>27575.1</v>
      </c>
      <c r="DX35">
        <v>29120.9</v>
      </c>
      <c r="DY35">
        <v>34003.199999999997</v>
      </c>
      <c r="DZ35">
        <v>36686.800000000003</v>
      </c>
      <c r="EA35">
        <v>36877.5</v>
      </c>
      <c r="EB35">
        <v>39484.400000000001</v>
      </c>
      <c r="EC35">
        <v>2.35582</v>
      </c>
      <c r="ED35">
        <v>1.87053</v>
      </c>
      <c r="EE35">
        <v>0.113957</v>
      </c>
      <c r="EF35">
        <v>0</v>
      </c>
      <c r="EG35">
        <v>15.1037</v>
      </c>
      <c r="EH35">
        <v>999.9</v>
      </c>
      <c r="EI35">
        <v>47.87</v>
      </c>
      <c r="EJ35">
        <v>17.693000000000001</v>
      </c>
      <c r="EK35">
        <v>9.7268600000000003</v>
      </c>
      <c r="EL35">
        <v>62.322099999999999</v>
      </c>
      <c r="EM35">
        <v>36.197899999999997</v>
      </c>
      <c r="EN35">
        <v>1</v>
      </c>
      <c r="EO35">
        <v>-0.78822199999999998</v>
      </c>
      <c r="EP35">
        <v>1.2271399999999999</v>
      </c>
      <c r="EQ35">
        <v>19.929500000000001</v>
      </c>
      <c r="ER35">
        <v>5.2231300000000003</v>
      </c>
      <c r="ES35">
        <v>11.914099999999999</v>
      </c>
      <c r="ET35">
        <v>4.9556500000000003</v>
      </c>
      <c r="EU35">
        <v>3.2977300000000001</v>
      </c>
      <c r="EV35">
        <v>72.5</v>
      </c>
      <c r="EW35">
        <v>9999</v>
      </c>
      <c r="EX35">
        <v>4982.3</v>
      </c>
      <c r="EY35">
        <v>144.4</v>
      </c>
      <c r="EZ35">
        <v>1.85975</v>
      </c>
      <c r="FA35">
        <v>1.85883</v>
      </c>
      <c r="FB35">
        <v>1.8649199999999999</v>
      </c>
      <c r="FC35">
        <v>1.8690100000000001</v>
      </c>
      <c r="FD35">
        <v>1.86355</v>
      </c>
      <c r="FE35">
        <v>1.86371</v>
      </c>
      <c r="FF35">
        <v>1.8636299999999999</v>
      </c>
      <c r="FG35">
        <v>1.8633999999999999</v>
      </c>
      <c r="FH35">
        <v>0</v>
      </c>
      <c r="FI35">
        <v>0</v>
      </c>
      <c r="FJ35">
        <v>0</v>
      </c>
      <c r="FK35">
        <v>0</v>
      </c>
      <c r="FL35" t="s">
        <v>351</v>
      </c>
      <c r="FM35" t="s">
        <v>352</v>
      </c>
      <c r="FN35" t="s">
        <v>353</v>
      </c>
      <c r="FO35" t="s">
        <v>353</v>
      </c>
      <c r="FP35" t="s">
        <v>353</v>
      </c>
      <c r="FQ35" t="s">
        <v>353</v>
      </c>
      <c r="FR35">
        <v>0</v>
      </c>
      <c r="FS35">
        <v>100</v>
      </c>
      <c r="FT35">
        <v>100</v>
      </c>
      <c r="FU35">
        <v>-4.55</v>
      </c>
      <c r="FV35">
        <v>-0.25540000000000002</v>
      </c>
      <c r="FW35">
        <v>-4.5481818181817699</v>
      </c>
      <c r="FX35">
        <v>0</v>
      </c>
      <c r="FY35">
        <v>0</v>
      </c>
      <c r="FZ35">
        <v>0</v>
      </c>
      <c r="GA35">
        <v>-0.25535800000000303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0.5</v>
      </c>
      <c r="GJ35">
        <v>0.5</v>
      </c>
      <c r="GK35">
        <v>3.44482</v>
      </c>
      <c r="GL35">
        <v>2.5158700000000001</v>
      </c>
      <c r="GM35">
        <v>1.4489700000000001</v>
      </c>
      <c r="GN35">
        <v>2.34253</v>
      </c>
      <c r="GO35">
        <v>1.5466299999999999</v>
      </c>
      <c r="GP35">
        <v>2.3278799999999999</v>
      </c>
      <c r="GQ35">
        <v>20.977399999999999</v>
      </c>
      <c r="GR35">
        <v>15.322800000000001</v>
      </c>
      <c r="GS35">
        <v>18</v>
      </c>
      <c r="GT35">
        <v>598.24300000000005</v>
      </c>
      <c r="GU35">
        <v>417.57</v>
      </c>
      <c r="GV35">
        <v>13.8683</v>
      </c>
      <c r="GW35">
        <v>17.028199999999998</v>
      </c>
      <c r="GX35">
        <v>30.0001</v>
      </c>
      <c r="GY35">
        <v>16.9147</v>
      </c>
      <c r="GZ35">
        <v>16.880800000000001</v>
      </c>
      <c r="HA35">
        <v>68.883899999999997</v>
      </c>
      <c r="HB35">
        <v>20</v>
      </c>
      <c r="HC35">
        <v>-30</v>
      </c>
      <c r="HD35">
        <v>13.87</v>
      </c>
      <c r="HE35">
        <v>1800</v>
      </c>
      <c r="HF35">
        <v>0</v>
      </c>
      <c r="HG35">
        <v>101.583</v>
      </c>
      <c r="HH35">
        <v>95.981099999999998</v>
      </c>
    </row>
    <row r="36" spans="1:216" x14ac:dyDescent="0.2">
      <c r="A36">
        <v>18</v>
      </c>
      <c r="B36">
        <v>1689882191.0999999</v>
      </c>
      <c r="C36">
        <v>1598.0999999046301</v>
      </c>
      <c r="D36" t="s">
        <v>402</v>
      </c>
      <c r="E36" t="s">
        <v>403</v>
      </c>
      <c r="F36" t="s">
        <v>344</v>
      </c>
      <c r="G36" t="s">
        <v>405</v>
      </c>
      <c r="H36" t="s">
        <v>345</v>
      </c>
      <c r="I36" t="s">
        <v>346</v>
      </c>
      <c r="J36" t="s">
        <v>347</v>
      </c>
      <c r="K36" t="s">
        <v>348</v>
      </c>
      <c r="L36">
        <v>1689882191.0999999</v>
      </c>
      <c r="M36">
        <f t="shared" si="0"/>
        <v>1.7537881665100844E-3</v>
      </c>
      <c r="N36">
        <f t="shared" si="1"/>
        <v>1.7537881665100845</v>
      </c>
      <c r="O36">
        <f t="shared" si="2"/>
        <v>12.453421074439625</v>
      </c>
      <c r="P36">
        <f t="shared" si="3"/>
        <v>387.565</v>
      </c>
      <c r="Q36">
        <f t="shared" si="4"/>
        <v>271.40168297472133</v>
      </c>
      <c r="R36">
        <f t="shared" si="5"/>
        <v>27.16439893116744</v>
      </c>
      <c r="S36">
        <f t="shared" si="6"/>
        <v>38.791101648173999</v>
      </c>
      <c r="T36">
        <f t="shared" si="7"/>
        <v>0.18474691952519587</v>
      </c>
      <c r="U36">
        <f t="shared" si="8"/>
        <v>2.9931013904300507</v>
      </c>
      <c r="V36">
        <f t="shared" si="9"/>
        <v>0.17863757051623655</v>
      </c>
      <c r="W36">
        <f t="shared" si="10"/>
        <v>0.11218055229058743</v>
      </c>
      <c r="X36">
        <f t="shared" si="11"/>
        <v>297.72913199999999</v>
      </c>
      <c r="Y36">
        <f t="shared" si="12"/>
        <v>18.419449684187718</v>
      </c>
      <c r="Z36">
        <f t="shared" si="13"/>
        <v>16.987100000000002</v>
      </c>
      <c r="AA36">
        <f t="shared" si="14"/>
        <v>1.9429716063679783</v>
      </c>
      <c r="AB36">
        <f t="shared" si="15"/>
        <v>49.688335657280568</v>
      </c>
      <c r="AC36">
        <f t="shared" si="16"/>
        <v>0.97465939581683991</v>
      </c>
      <c r="AD36">
        <f t="shared" si="17"/>
        <v>1.9615456684631944</v>
      </c>
      <c r="AE36">
        <f t="shared" si="18"/>
        <v>0.96831221055113836</v>
      </c>
      <c r="AF36">
        <f t="shared" si="19"/>
        <v>-77.342058143094718</v>
      </c>
      <c r="AG36">
        <f t="shared" si="20"/>
        <v>24.236885140561604</v>
      </c>
      <c r="AH36">
        <f t="shared" si="21"/>
        <v>1.579574167834892</v>
      </c>
      <c r="AI36">
        <f t="shared" si="22"/>
        <v>246.20353316530176</v>
      </c>
      <c r="AJ36">
        <v>6</v>
      </c>
      <c r="AK36">
        <v>1</v>
      </c>
      <c r="AL36">
        <f t="shared" si="23"/>
        <v>1</v>
      </c>
      <c r="AM36">
        <f t="shared" si="24"/>
        <v>0</v>
      </c>
      <c r="AN36">
        <f t="shared" si="25"/>
        <v>54724.358132449364</v>
      </c>
      <c r="AO36">
        <f t="shared" si="26"/>
        <v>1800.17</v>
      </c>
      <c r="AP36">
        <f t="shared" si="27"/>
        <v>1517.5428000000002</v>
      </c>
      <c r="AQ36">
        <f t="shared" si="28"/>
        <v>0.84299971669342344</v>
      </c>
      <c r="AR36">
        <f t="shared" si="29"/>
        <v>0.16538945321830714</v>
      </c>
      <c r="AS36">
        <v>1689882191.0999999</v>
      </c>
      <c r="AT36">
        <v>387.565</v>
      </c>
      <c r="AU36">
        <v>399.98200000000003</v>
      </c>
      <c r="AV36">
        <v>9.7378999999999998</v>
      </c>
      <c r="AW36">
        <v>8.0958900000000007</v>
      </c>
      <c r="AX36">
        <v>392.245</v>
      </c>
      <c r="AY36">
        <v>9.9891699999999997</v>
      </c>
      <c r="AZ36">
        <v>600.01800000000003</v>
      </c>
      <c r="BA36">
        <v>99.9893</v>
      </c>
      <c r="BB36">
        <v>9.9979600000000002E-2</v>
      </c>
      <c r="BC36">
        <v>17.1373</v>
      </c>
      <c r="BD36">
        <v>16.987100000000002</v>
      </c>
      <c r="BE36">
        <v>999.9</v>
      </c>
      <c r="BF36">
        <v>0</v>
      </c>
      <c r="BG36">
        <v>0</v>
      </c>
      <c r="BH36">
        <v>10010.6</v>
      </c>
      <c r="BI36">
        <v>0</v>
      </c>
      <c r="BJ36">
        <v>0.94549499999999997</v>
      </c>
      <c r="BK36">
        <v>-12.4177</v>
      </c>
      <c r="BL36">
        <v>391.37599999999998</v>
      </c>
      <c r="BM36">
        <v>403.24700000000001</v>
      </c>
      <c r="BN36">
        <v>1.64201</v>
      </c>
      <c r="BO36">
        <v>399.98200000000003</v>
      </c>
      <c r="BP36">
        <v>8.0958900000000007</v>
      </c>
      <c r="BQ36">
        <v>0.97368600000000005</v>
      </c>
      <c r="BR36">
        <v>0.80950200000000005</v>
      </c>
      <c r="BS36">
        <v>6.5284599999999999</v>
      </c>
      <c r="BT36">
        <v>3.8750300000000002</v>
      </c>
      <c r="BU36">
        <v>1800.17</v>
      </c>
      <c r="BV36">
        <v>0.900007</v>
      </c>
      <c r="BW36">
        <v>9.9993100000000001E-2</v>
      </c>
      <c r="BX36">
        <v>0</v>
      </c>
      <c r="BY36">
        <v>2.4948999999999999</v>
      </c>
      <c r="BZ36">
        <v>0</v>
      </c>
      <c r="CA36">
        <v>12369.6</v>
      </c>
      <c r="CB36">
        <v>13896.3</v>
      </c>
      <c r="CC36">
        <v>37</v>
      </c>
      <c r="CD36">
        <v>39.561999999999998</v>
      </c>
      <c r="CE36">
        <v>38.436999999999998</v>
      </c>
      <c r="CF36">
        <v>37</v>
      </c>
      <c r="CG36">
        <v>36.311999999999998</v>
      </c>
      <c r="CH36">
        <v>1620.17</v>
      </c>
      <c r="CI36">
        <v>180</v>
      </c>
      <c r="CJ36">
        <v>0</v>
      </c>
      <c r="CK36">
        <v>1689882201.4000001</v>
      </c>
      <c r="CL36">
        <v>0</v>
      </c>
      <c r="CM36">
        <v>1689882161.0999999</v>
      </c>
      <c r="CN36" t="s">
        <v>404</v>
      </c>
      <c r="CO36">
        <v>1689882161.0999999</v>
      </c>
      <c r="CP36">
        <v>1689882151.0999999</v>
      </c>
      <c r="CQ36">
        <v>20</v>
      </c>
      <c r="CR36">
        <v>-0.13300000000000001</v>
      </c>
      <c r="CS36">
        <v>4.0000000000000001E-3</v>
      </c>
      <c r="CT36">
        <v>-4.681</v>
      </c>
      <c r="CU36">
        <v>-0.251</v>
      </c>
      <c r="CV36">
        <v>399</v>
      </c>
      <c r="CW36">
        <v>8</v>
      </c>
      <c r="CX36">
        <v>0.63</v>
      </c>
      <c r="CY36">
        <v>0.05</v>
      </c>
      <c r="CZ36">
        <v>12.0259702807134</v>
      </c>
      <c r="DA36">
        <v>-1.6608150464221101</v>
      </c>
      <c r="DB36">
        <v>0.18466700173355999</v>
      </c>
      <c r="DC36">
        <v>1</v>
      </c>
      <c r="DD36">
        <v>399.8877</v>
      </c>
      <c r="DE36">
        <v>0.81545864661697098</v>
      </c>
      <c r="DF36">
        <v>0.10576582623892</v>
      </c>
      <c r="DG36">
        <v>1</v>
      </c>
      <c r="DH36">
        <v>1799.99285714286</v>
      </c>
      <c r="DI36">
        <v>0.43070443342210002</v>
      </c>
      <c r="DJ36">
        <v>0.156544314649256</v>
      </c>
      <c r="DK36">
        <v>-1</v>
      </c>
      <c r="DL36">
        <v>2</v>
      </c>
      <c r="DM36">
        <v>2</v>
      </c>
      <c r="DN36" t="s">
        <v>350</v>
      </c>
      <c r="DO36">
        <v>3.2444700000000002</v>
      </c>
      <c r="DP36">
        <v>2.8402599999999998</v>
      </c>
      <c r="DQ36">
        <v>9.66331E-2</v>
      </c>
      <c r="DR36">
        <v>9.7603800000000004E-2</v>
      </c>
      <c r="DS36">
        <v>6.4800399999999994E-2</v>
      </c>
      <c r="DT36">
        <v>5.4424399999999998E-2</v>
      </c>
      <c r="DU36">
        <v>26643</v>
      </c>
      <c r="DV36">
        <v>28026.5</v>
      </c>
      <c r="DW36">
        <v>27574.2</v>
      </c>
      <c r="DX36">
        <v>29120.1</v>
      </c>
      <c r="DY36">
        <v>34007.199999999997</v>
      </c>
      <c r="DZ36">
        <v>36680.800000000003</v>
      </c>
      <c r="EA36">
        <v>36876.1</v>
      </c>
      <c r="EB36">
        <v>39483.1</v>
      </c>
      <c r="EC36">
        <v>2.35527</v>
      </c>
      <c r="ED36">
        <v>1.8643700000000001</v>
      </c>
      <c r="EE36">
        <v>0.11423999999999999</v>
      </c>
      <c r="EF36">
        <v>0</v>
      </c>
      <c r="EG36">
        <v>15.0847</v>
      </c>
      <c r="EH36">
        <v>999.9</v>
      </c>
      <c r="EI36">
        <v>47.893999999999998</v>
      </c>
      <c r="EJ36">
        <v>17.733000000000001</v>
      </c>
      <c r="EK36">
        <v>9.7561</v>
      </c>
      <c r="EL36">
        <v>62.1021</v>
      </c>
      <c r="EM36">
        <v>36.265999999999998</v>
      </c>
      <c r="EN36">
        <v>1</v>
      </c>
      <c r="EO36">
        <v>-0.78633600000000003</v>
      </c>
      <c r="EP36">
        <v>1.2985800000000001</v>
      </c>
      <c r="EQ36">
        <v>19.928000000000001</v>
      </c>
      <c r="ER36">
        <v>5.2231300000000003</v>
      </c>
      <c r="ES36">
        <v>11.9146</v>
      </c>
      <c r="ET36">
        <v>4.9549000000000003</v>
      </c>
      <c r="EU36">
        <v>3.2977300000000001</v>
      </c>
      <c r="EV36">
        <v>72.5</v>
      </c>
      <c r="EW36">
        <v>9999</v>
      </c>
      <c r="EX36">
        <v>4984.3</v>
      </c>
      <c r="EY36">
        <v>144.4</v>
      </c>
      <c r="EZ36">
        <v>1.85975</v>
      </c>
      <c r="FA36">
        <v>1.85883</v>
      </c>
      <c r="FB36">
        <v>1.8649199999999999</v>
      </c>
      <c r="FC36">
        <v>1.86904</v>
      </c>
      <c r="FD36">
        <v>1.86354</v>
      </c>
      <c r="FE36">
        <v>1.86371</v>
      </c>
      <c r="FF36">
        <v>1.8636699999999999</v>
      </c>
      <c r="FG36">
        <v>1.8633999999999999</v>
      </c>
      <c r="FH36">
        <v>0</v>
      </c>
      <c r="FI36">
        <v>0</v>
      </c>
      <c r="FJ36">
        <v>0</v>
      </c>
      <c r="FK36">
        <v>0</v>
      </c>
      <c r="FL36" t="s">
        <v>351</v>
      </c>
      <c r="FM36" t="s">
        <v>352</v>
      </c>
      <c r="FN36" t="s">
        <v>353</v>
      </c>
      <c r="FO36" t="s">
        <v>353</v>
      </c>
      <c r="FP36" t="s">
        <v>353</v>
      </c>
      <c r="FQ36" t="s">
        <v>353</v>
      </c>
      <c r="FR36">
        <v>0</v>
      </c>
      <c r="FS36">
        <v>100</v>
      </c>
      <c r="FT36">
        <v>100</v>
      </c>
      <c r="FU36">
        <v>-4.68</v>
      </c>
      <c r="FV36">
        <v>-0.25130000000000002</v>
      </c>
      <c r="FW36">
        <v>-4.6808000000000298</v>
      </c>
      <c r="FX36">
        <v>0</v>
      </c>
      <c r="FY36">
        <v>0</v>
      </c>
      <c r="FZ36">
        <v>0</v>
      </c>
      <c r="GA36">
        <v>-0.251278000000001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0.5</v>
      </c>
      <c r="GJ36">
        <v>0.7</v>
      </c>
      <c r="GK36">
        <v>1.02539</v>
      </c>
      <c r="GL36">
        <v>2.5146500000000001</v>
      </c>
      <c r="GM36">
        <v>1.4489700000000001</v>
      </c>
      <c r="GN36">
        <v>2.34009</v>
      </c>
      <c r="GO36">
        <v>1.5466299999999999</v>
      </c>
      <c r="GP36">
        <v>2.3278799999999999</v>
      </c>
      <c r="GQ36">
        <v>21.017499999999998</v>
      </c>
      <c r="GR36">
        <v>15.305300000000001</v>
      </c>
      <c r="GS36">
        <v>18</v>
      </c>
      <c r="GT36">
        <v>598.28099999999995</v>
      </c>
      <c r="GU36">
        <v>414.09500000000003</v>
      </c>
      <c r="GV36">
        <v>13.8424</v>
      </c>
      <c r="GW36">
        <v>17.0562</v>
      </c>
      <c r="GX36">
        <v>30.0002</v>
      </c>
      <c r="GY36">
        <v>16.9465</v>
      </c>
      <c r="GZ36">
        <v>16.913900000000002</v>
      </c>
      <c r="HA36">
        <v>20.523</v>
      </c>
      <c r="HB36">
        <v>20</v>
      </c>
      <c r="HC36">
        <v>-30</v>
      </c>
      <c r="HD36">
        <v>13.8352</v>
      </c>
      <c r="HE36">
        <v>400</v>
      </c>
      <c r="HF36">
        <v>0</v>
      </c>
      <c r="HG36">
        <v>101.58</v>
      </c>
      <c r="HH36">
        <v>95.978099999999998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2023-07-20T11:43:54Z</dcterms:created>
  <dcterms:modified xsi:type="dcterms:W3CDTF">2023-07-25T18:23:32Z</dcterms:modified>
</cp:coreProperties>
</file>