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66A0D1EA-5417-A346-9BCF-745F6E6FF439}" xr6:coauthVersionLast="47" xr6:coauthVersionMax="47" xr10:uidLastSave="{00000000-0000-0000-0000-000000000000}"/>
  <bookViews>
    <workbookView xWindow="240" yWindow="760" windowWidth="20380" windowHeight="140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AD36" i="1"/>
  <c r="AC36" i="1"/>
  <c r="AB36" i="1"/>
  <c r="U36" i="1"/>
  <c r="S36" i="1"/>
  <c r="AR35" i="1"/>
  <c r="AQ35" i="1"/>
  <c r="AP35" i="1"/>
  <c r="AO35" i="1"/>
  <c r="AN35" i="1"/>
  <c r="AL35" i="1"/>
  <c r="O35" i="1" s="1"/>
  <c r="AD35" i="1"/>
  <c r="AC35" i="1"/>
  <c r="AB35" i="1"/>
  <c r="X35" i="1"/>
  <c r="U35" i="1"/>
  <c r="S35" i="1"/>
  <c r="P35" i="1"/>
  <c r="AR34" i="1"/>
  <c r="AQ34" i="1"/>
  <c r="AO34" i="1"/>
  <c r="AP34" i="1" s="1"/>
  <c r="AN34" i="1"/>
  <c r="AL34" i="1" s="1"/>
  <c r="AD34" i="1"/>
  <c r="AC34" i="1"/>
  <c r="AB34" i="1" s="1"/>
  <c r="U34" i="1"/>
  <c r="P34" i="1"/>
  <c r="O34" i="1"/>
  <c r="N34" i="1"/>
  <c r="M34" i="1" s="1"/>
  <c r="AF34" i="1" s="1"/>
  <c r="AR33" i="1"/>
  <c r="AQ33" i="1"/>
  <c r="AO33" i="1"/>
  <c r="AP33" i="1" s="1"/>
  <c r="AN33" i="1"/>
  <c r="AL33" i="1" s="1"/>
  <c r="AD33" i="1"/>
  <c r="AC33" i="1"/>
  <c r="AB33" i="1"/>
  <c r="U33" i="1"/>
  <c r="AR32" i="1"/>
  <c r="AQ32" i="1"/>
  <c r="AO32" i="1"/>
  <c r="AP32" i="1" s="1"/>
  <c r="AN32" i="1"/>
  <c r="AL32" i="1"/>
  <c r="AD32" i="1"/>
  <c r="AC32" i="1"/>
  <c r="AB32" i="1"/>
  <c r="U32" i="1"/>
  <c r="AR31" i="1"/>
  <c r="X31" i="1" s="1"/>
  <c r="AQ31" i="1"/>
  <c r="AP31" i="1"/>
  <c r="AO31" i="1"/>
  <c r="AN31" i="1"/>
  <c r="AL31" i="1"/>
  <c r="O31" i="1" s="1"/>
  <c r="AD31" i="1"/>
  <c r="AC31" i="1"/>
  <c r="AB31" i="1"/>
  <c r="U31" i="1"/>
  <c r="S31" i="1"/>
  <c r="P31" i="1"/>
  <c r="AR30" i="1"/>
  <c r="AQ30" i="1"/>
  <c r="AO30" i="1"/>
  <c r="AP30" i="1" s="1"/>
  <c r="AN30" i="1"/>
  <c r="AL30" i="1" s="1"/>
  <c r="AD30" i="1"/>
  <c r="AC30" i="1"/>
  <c r="AB30" i="1" s="1"/>
  <c r="X30" i="1"/>
  <c r="U30" i="1"/>
  <c r="P30" i="1"/>
  <c r="O30" i="1"/>
  <c r="N30" i="1"/>
  <c r="M30" i="1" s="1"/>
  <c r="AR29" i="1"/>
  <c r="AQ29" i="1"/>
  <c r="AO29" i="1"/>
  <c r="AP29" i="1" s="1"/>
  <c r="AN29" i="1"/>
  <c r="AL29" i="1"/>
  <c r="AD29" i="1"/>
  <c r="AC29" i="1"/>
  <c r="AB29" i="1"/>
  <c r="U29" i="1"/>
  <c r="AR28" i="1"/>
  <c r="AQ28" i="1"/>
  <c r="AO28" i="1"/>
  <c r="AP28" i="1" s="1"/>
  <c r="AN28" i="1"/>
  <c r="AL28" i="1"/>
  <c r="AD28" i="1"/>
  <c r="AC28" i="1"/>
  <c r="AB28" i="1"/>
  <c r="U28" i="1"/>
  <c r="S28" i="1"/>
  <c r="AR27" i="1"/>
  <c r="X27" i="1" s="1"/>
  <c r="AQ27" i="1"/>
  <c r="AP27" i="1"/>
  <c r="AO27" i="1"/>
  <c r="AN27" i="1"/>
  <c r="AL27" i="1"/>
  <c r="O27" i="1" s="1"/>
  <c r="AD27" i="1"/>
  <c r="AC27" i="1"/>
  <c r="AB27" i="1"/>
  <c r="U27" i="1"/>
  <c r="S27" i="1"/>
  <c r="P27" i="1"/>
  <c r="AR26" i="1"/>
  <c r="AQ26" i="1"/>
  <c r="AO26" i="1"/>
  <c r="AP26" i="1" s="1"/>
  <c r="AN26" i="1"/>
  <c r="AL26" i="1" s="1"/>
  <c r="AD26" i="1"/>
  <c r="AC26" i="1"/>
  <c r="U26" i="1"/>
  <c r="P26" i="1"/>
  <c r="O26" i="1"/>
  <c r="N26" i="1"/>
  <c r="M26" i="1" s="1"/>
  <c r="AF26" i="1" s="1"/>
  <c r="AR25" i="1"/>
  <c r="AQ25" i="1"/>
  <c r="AO25" i="1"/>
  <c r="AP25" i="1" s="1"/>
  <c r="AN25" i="1"/>
  <c r="AL25" i="1"/>
  <c r="AD25" i="1"/>
  <c r="AC25" i="1"/>
  <c r="AB25" i="1" s="1"/>
  <c r="U25" i="1"/>
  <c r="AR24" i="1"/>
  <c r="AQ24" i="1"/>
  <c r="AO24" i="1"/>
  <c r="AP24" i="1" s="1"/>
  <c r="AN24" i="1"/>
  <c r="AL24" i="1"/>
  <c r="AD24" i="1"/>
  <c r="AC24" i="1"/>
  <c r="AB24" i="1"/>
  <c r="U24" i="1"/>
  <c r="S24" i="1"/>
  <c r="AR23" i="1"/>
  <c r="X23" i="1" s="1"/>
  <c r="AQ23" i="1"/>
  <c r="AP23" i="1" s="1"/>
  <c r="AO23" i="1"/>
  <c r="AN23" i="1"/>
  <c r="AL23" i="1"/>
  <c r="O23" i="1" s="1"/>
  <c r="AD23" i="1"/>
  <c r="AC23" i="1"/>
  <c r="AB23" i="1"/>
  <c r="U23" i="1"/>
  <c r="S23" i="1"/>
  <c r="P23" i="1"/>
  <c r="AR22" i="1"/>
  <c r="AQ22" i="1"/>
  <c r="AO22" i="1"/>
  <c r="AP22" i="1" s="1"/>
  <c r="AN22" i="1"/>
  <c r="AL22" i="1" s="1"/>
  <c r="AD22" i="1"/>
  <c r="AC22" i="1"/>
  <c r="AB22" i="1" s="1"/>
  <c r="U22" i="1"/>
  <c r="P22" i="1"/>
  <c r="AR21" i="1"/>
  <c r="AQ21" i="1"/>
  <c r="AO21" i="1"/>
  <c r="AP21" i="1" s="1"/>
  <c r="AN21" i="1"/>
  <c r="AL21" i="1"/>
  <c r="AD21" i="1"/>
  <c r="AC21" i="1"/>
  <c r="AB21" i="1"/>
  <c r="U21" i="1"/>
  <c r="AR20" i="1"/>
  <c r="AQ20" i="1"/>
  <c r="AO20" i="1"/>
  <c r="AP20" i="1" s="1"/>
  <c r="AN20" i="1"/>
  <c r="AL20" i="1"/>
  <c r="AD20" i="1"/>
  <c r="AC20" i="1"/>
  <c r="AB20" i="1"/>
  <c r="U20" i="1"/>
  <c r="S20" i="1"/>
  <c r="AR19" i="1"/>
  <c r="AQ19" i="1"/>
  <c r="AP19" i="1"/>
  <c r="AO19" i="1"/>
  <c r="AN19" i="1"/>
  <c r="AL19" i="1"/>
  <c r="O19" i="1" s="1"/>
  <c r="AD19" i="1"/>
  <c r="AC19" i="1"/>
  <c r="AB19" i="1"/>
  <c r="X19" i="1"/>
  <c r="U19" i="1"/>
  <c r="S19" i="1"/>
  <c r="P19" i="1"/>
  <c r="S33" i="1" l="1"/>
  <c r="P33" i="1"/>
  <c r="O33" i="1"/>
  <c r="AM33" i="1"/>
  <c r="N33" i="1"/>
  <c r="M33" i="1" s="1"/>
  <c r="AM22" i="1"/>
  <c r="S22" i="1"/>
  <c r="S25" i="1"/>
  <c r="O25" i="1"/>
  <c r="P25" i="1"/>
  <c r="AM26" i="1"/>
  <c r="S26" i="1"/>
  <c r="AM24" i="1"/>
  <c r="P24" i="1"/>
  <c r="N24" i="1"/>
  <c r="M24" i="1" s="1"/>
  <c r="O24" i="1"/>
  <c r="AM30" i="1"/>
  <c r="S30" i="1"/>
  <c r="Y30" i="1"/>
  <c r="Z30" i="1" s="1"/>
  <c r="X34" i="1"/>
  <c r="P20" i="1"/>
  <c r="O20" i="1"/>
  <c r="N20" i="1"/>
  <c r="M20" i="1" s="1"/>
  <c r="AM20" i="1"/>
  <c r="N25" i="1"/>
  <c r="M25" i="1" s="1"/>
  <c r="P36" i="1"/>
  <c r="AM36" i="1"/>
  <c r="O36" i="1"/>
  <c r="N36" i="1"/>
  <c r="M36" i="1" s="1"/>
  <c r="X22" i="1"/>
  <c r="X26" i="1"/>
  <c r="S21" i="1"/>
  <c r="O21" i="1"/>
  <c r="P21" i="1"/>
  <c r="N21" i="1"/>
  <c r="M21" i="1" s="1"/>
  <c r="AM21" i="1"/>
  <c r="N32" i="1"/>
  <c r="M32" i="1" s="1"/>
  <c r="P32" i="1"/>
  <c r="O32" i="1"/>
  <c r="AM32" i="1"/>
  <c r="AM25" i="1"/>
  <c r="S29" i="1"/>
  <c r="P29" i="1"/>
  <c r="O29" i="1"/>
  <c r="AF30" i="1"/>
  <c r="N29" i="1"/>
  <c r="M29" i="1" s="1"/>
  <c r="AM29" i="1"/>
  <c r="N22" i="1"/>
  <c r="M22" i="1" s="1"/>
  <c r="O22" i="1"/>
  <c r="AB26" i="1"/>
  <c r="N28" i="1"/>
  <c r="M28" i="1" s="1"/>
  <c r="AM28" i="1"/>
  <c r="P28" i="1"/>
  <c r="O28" i="1"/>
  <c r="S32" i="1"/>
  <c r="AM34" i="1"/>
  <c r="S34" i="1"/>
  <c r="X25" i="1"/>
  <c r="X33" i="1"/>
  <c r="AM19" i="1"/>
  <c r="AM23" i="1"/>
  <c r="AM27" i="1"/>
  <c r="AM31" i="1"/>
  <c r="AM35" i="1"/>
  <c r="X21" i="1"/>
  <c r="X29" i="1"/>
  <c r="N19" i="1"/>
  <c r="M19" i="1" s="1"/>
  <c r="X20" i="1"/>
  <c r="N23" i="1"/>
  <c r="M23" i="1" s="1"/>
  <c r="X24" i="1"/>
  <c r="N27" i="1"/>
  <c r="M27" i="1" s="1"/>
  <c r="Y27" i="1" s="1"/>
  <c r="Z27" i="1" s="1"/>
  <c r="X28" i="1"/>
  <c r="N31" i="1"/>
  <c r="M31" i="1" s="1"/>
  <c r="X32" i="1"/>
  <c r="N35" i="1"/>
  <c r="M35" i="1" s="1"/>
  <c r="X36" i="1"/>
  <c r="AF23" i="1" l="1"/>
  <c r="Y36" i="1"/>
  <c r="Z36" i="1" s="1"/>
  <c r="Y20" i="1"/>
  <c r="Z20" i="1" s="1"/>
  <c r="AF29" i="1"/>
  <c r="AF35" i="1"/>
  <c r="AF19" i="1"/>
  <c r="Y19" i="1"/>
  <c r="Z19" i="1" s="1"/>
  <c r="Y33" i="1"/>
  <c r="Z33" i="1" s="1"/>
  <c r="Y32" i="1"/>
  <c r="Z32" i="1" s="1"/>
  <c r="Y29" i="1"/>
  <c r="Z29" i="1" s="1"/>
  <c r="V29" i="1" s="1"/>
  <c r="T29" i="1" s="1"/>
  <c r="W29" i="1" s="1"/>
  <c r="Q29" i="1" s="1"/>
  <c r="R29" i="1" s="1"/>
  <c r="Y25" i="1"/>
  <c r="Z25" i="1" s="1"/>
  <c r="AF28" i="1"/>
  <c r="Y26" i="1"/>
  <c r="Z26" i="1" s="1"/>
  <c r="AF25" i="1"/>
  <c r="AA30" i="1"/>
  <c r="AE30" i="1" s="1"/>
  <c r="AH30" i="1"/>
  <c r="AG30" i="1"/>
  <c r="AA27" i="1"/>
  <c r="AE27" i="1" s="1"/>
  <c r="AH27" i="1"/>
  <c r="AG27" i="1"/>
  <c r="AF31" i="1"/>
  <c r="Y21" i="1"/>
  <c r="Z21" i="1" s="1"/>
  <c r="V30" i="1"/>
  <c r="T30" i="1" s="1"/>
  <c r="W30" i="1" s="1"/>
  <c r="Q30" i="1" s="1"/>
  <c r="R30" i="1" s="1"/>
  <c r="Y28" i="1"/>
  <c r="Z28" i="1" s="1"/>
  <c r="AF32" i="1"/>
  <c r="AF20" i="1"/>
  <c r="Y35" i="1"/>
  <c r="Z35" i="1" s="1"/>
  <c r="V35" i="1" s="1"/>
  <c r="T35" i="1" s="1"/>
  <c r="W35" i="1" s="1"/>
  <c r="Q35" i="1" s="1"/>
  <c r="R35" i="1" s="1"/>
  <c r="Y23" i="1"/>
  <c r="Z23" i="1" s="1"/>
  <c r="V27" i="1"/>
  <c r="T27" i="1" s="1"/>
  <c r="W27" i="1" s="1"/>
  <c r="Q27" i="1" s="1"/>
  <c r="R27" i="1" s="1"/>
  <c r="AF27" i="1"/>
  <c r="Y22" i="1"/>
  <c r="Z22" i="1" s="1"/>
  <c r="AF33" i="1"/>
  <c r="Y24" i="1"/>
  <c r="Z24" i="1" s="1"/>
  <c r="AF22" i="1"/>
  <c r="V22" i="1"/>
  <c r="T22" i="1" s="1"/>
  <c r="W22" i="1" s="1"/>
  <c r="Q22" i="1" s="1"/>
  <c r="R22" i="1" s="1"/>
  <c r="AF21" i="1"/>
  <c r="AF36" i="1"/>
  <c r="V36" i="1"/>
  <c r="T36" i="1" s="1"/>
  <c r="W36" i="1" s="1"/>
  <c r="Q36" i="1" s="1"/>
  <c r="R36" i="1" s="1"/>
  <c r="V24" i="1"/>
  <c r="T24" i="1" s="1"/>
  <c r="W24" i="1" s="1"/>
  <c r="Q24" i="1" s="1"/>
  <c r="R24" i="1" s="1"/>
  <c r="AF24" i="1"/>
  <c r="Y31" i="1"/>
  <c r="Z31" i="1" s="1"/>
  <c r="Y34" i="1"/>
  <c r="Z34" i="1" s="1"/>
  <c r="AG26" i="1" l="1"/>
  <c r="AH26" i="1"/>
  <c r="AI26" i="1" s="1"/>
  <c r="AA26" i="1"/>
  <c r="AE26" i="1" s="1"/>
  <c r="V26" i="1"/>
  <c r="T26" i="1" s="1"/>
  <c r="W26" i="1" s="1"/>
  <c r="Q26" i="1" s="1"/>
  <c r="R26" i="1" s="1"/>
  <c r="AA33" i="1"/>
  <c r="AE33" i="1" s="1"/>
  <c r="AH33" i="1"/>
  <c r="AG33" i="1"/>
  <c r="AA23" i="1"/>
  <c r="AE23" i="1" s="1"/>
  <c r="AH23" i="1"/>
  <c r="AG23" i="1"/>
  <c r="AI27" i="1"/>
  <c r="AH32" i="1"/>
  <c r="AA32" i="1"/>
  <c r="AE32" i="1" s="1"/>
  <c r="AG32" i="1"/>
  <c r="AA31" i="1"/>
  <c r="AE31" i="1" s="1"/>
  <c r="AH31" i="1"/>
  <c r="AI31" i="1" s="1"/>
  <c r="AG31" i="1"/>
  <c r="AH28" i="1"/>
  <c r="AA28" i="1"/>
  <c r="AE28" i="1" s="1"/>
  <c r="AG28" i="1"/>
  <c r="V28" i="1"/>
  <c r="T28" i="1" s="1"/>
  <c r="W28" i="1" s="1"/>
  <c r="Q28" i="1" s="1"/>
  <c r="R28" i="1" s="1"/>
  <c r="AA24" i="1"/>
  <c r="AE24" i="1" s="1"/>
  <c r="AH24" i="1"/>
  <c r="AG24" i="1"/>
  <c r="AA35" i="1"/>
  <c r="AE35" i="1" s="1"/>
  <c r="AG35" i="1"/>
  <c r="AH35" i="1"/>
  <c r="AI35" i="1" s="1"/>
  <c r="AA21" i="1"/>
  <c r="AE21" i="1" s="1"/>
  <c r="AH21" i="1"/>
  <c r="AG21" i="1"/>
  <c r="AI30" i="1"/>
  <c r="AA25" i="1"/>
  <c r="AE25" i="1" s="1"/>
  <c r="AH25" i="1"/>
  <c r="AG25" i="1"/>
  <c r="AG19" i="1"/>
  <c r="AA19" i="1"/>
  <c r="AE19" i="1" s="1"/>
  <c r="AH19" i="1"/>
  <c r="AI19" i="1" s="1"/>
  <c r="AA20" i="1"/>
  <c r="AE20" i="1" s="1"/>
  <c r="AH20" i="1"/>
  <c r="AG20" i="1"/>
  <c r="V33" i="1"/>
  <c r="T33" i="1" s="1"/>
  <c r="W33" i="1" s="1"/>
  <c r="Q33" i="1" s="1"/>
  <c r="R33" i="1" s="1"/>
  <c r="V20" i="1"/>
  <c r="T20" i="1" s="1"/>
  <c r="W20" i="1" s="1"/>
  <c r="Q20" i="1" s="1"/>
  <c r="R20" i="1" s="1"/>
  <c r="V25" i="1"/>
  <c r="T25" i="1" s="1"/>
  <c r="W25" i="1" s="1"/>
  <c r="Q25" i="1" s="1"/>
  <c r="R25" i="1" s="1"/>
  <c r="AA29" i="1"/>
  <c r="AE29" i="1" s="1"/>
  <c r="AH29" i="1"/>
  <c r="AG29" i="1"/>
  <c r="V19" i="1"/>
  <c r="T19" i="1" s="1"/>
  <c r="W19" i="1" s="1"/>
  <c r="Q19" i="1" s="1"/>
  <c r="R19" i="1" s="1"/>
  <c r="AH36" i="1"/>
  <c r="AI36" i="1" s="1"/>
  <c r="AA36" i="1"/>
  <c r="AE36" i="1" s="1"/>
  <c r="AG36" i="1"/>
  <c r="V21" i="1"/>
  <c r="T21" i="1" s="1"/>
  <c r="W21" i="1" s="1"/>
  <c r="Q21" i="1" s="1"/>
  <c r="R21" i="1" s="1"/>
  <c r="V31" i="1"/>
  <c r="T31" i="1" s="1"/>
  <c r="W31" i="1" s="1"/>
  <c r="Q31" i="1" s="1"/>
  <c r="R31" i="1" s="1"/>
  <c r="AG34" i="1"/>
  <c r="AA34" i="1"/>
  <c r="AE34" i="1" s="1"/>
  <c r="AH34" i="1"/>
  <c r="AI34" i="1" s="1"/>
  <c r="V34" i="1"/>
  <c r="T34" i="1" s="1"/>
  <c r="W34" i="1" s="1"/>
  <c r="Q34" i="1" s="1"/>
  <c r="R34" i="1" s="1"/>
  <c r="AG22" i="1"/>
  <c r="AH22" i="1"/>
  <c r="AA22" i="1"/>
  <c r="AE22" i="1" s="1"/>
  <c r="V32" i="1"/>
  <c r="T32" i="1" s="1"/>
  <c r="W32" i="1" s="1"/>
  <c r="Q32" i="1" s="1"/>
  <c r="R32" i="1" s="1"/>
  <c r="V23" i="1"/>
  <c r="T23" i="1" s="1"/>
  <c r="W23" i="1" s="1"/>
  <c r="Q23" i="1" s="1"/>
  <c r="R23" i="1" s="1"/>
  <c r="AI25" i="1" l="1"/>
  <c r="AI23" i="1"/>
  <c r="AI32" i="1"/>
  <c r="AI20" i="1"/>
  <c r="AI21" i="1"/>
  <c r="AI33" i="1"/>
  <c r="AI22" i="1"/>
  <c r="AI28" i="1"/>
  <c r="AI24" i="1"/>
  <c r="AI29" i="1"/>
</calcChain>
</file>

<file path=xl/sharedStrings.xml><?xml version="1.0" encoding="utf-8"?>
<sst xmlns="http://schemas.openxmlformats.org/spreadsheetml/2006/main" count="984" uniqueCount="410">
  <si>
    <t>File opened</t>
  </si>
  <si>
    <t>2023-07-20 12:29:14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</si>
  <si>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</si>
  <si>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</si>
  <si>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</si>
  <si>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</si>
  <si>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</si>
  <si>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</si>
  <si>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</si>
  <si>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</si>
  <si>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</si>
  <si>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</si>
  <si>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</si>
  <si>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{"tazero": "-0.061388", "h2obspan1": "1.00295", "flowbzero": "0.30054", "co2bspan2a": "0.304297", "co2bspanconc2": "299.3", "co2bspanconc1": "2491", "h2oaspan2": "0", "h2oaspan2a": "0.0719315", "h2obspanconc2": "0", "co2bspan2": "-0.0338567", "co2bspan2b": "0.301941", "h2obzero": "1.01733", "flowazero": "0.29276", "flowmeterzero": "1.00306", "h2oaspanconc2": "0", "h2oazero": "1.01368", "h2obspan2a": "0.0707451", "h2obspanconc1": "12.12", "co2aspan2a": "0.305485", "tbzero": "0.0309811", "co2aspan2": "-0.033707", "co2aspanconc2": "299.3", "h2oaspan1": "1.00972", "co2azero": "0.93247", "chamberpressurezero": "2.69073", "co2aspanconc1": "2491", "ssa_ref": "31724", "oxygen": "21", "h2obspan2b": "0.0709538", "co2bspan1": "1.00256", "h2oaspanconc1": "12.13", "co2aspan1": "1.00275", "ssb_ref": "35739", "co2aspan2b": "0.303179", "h2obspan2": "0", "co2bzero": "0.935154", "h2oaspan2b": "0.0726308"}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</si>
  <si>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</si>
  <si>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</si>
  <si>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</si>
  <si>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</si>
  <si>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</si>
  <si>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</si>
  <si>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</si>
  <si>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</si>
  <si>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</si>
  <si>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</si>
  <si>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</si>
  <si>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</si>
  <si>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</si>
  <si>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12:29:14</t>
  </si>
  <si>
    <t>Stability Definition:	CO2_r (Meas): Per=20	Qin (LeafQ): Std&lt;1 Per=20	A (GasEx): Std&lt;0.2 Per=20</t>
  </si>
  <si>
    <t>13:03:00</t>
  </si>
  <si>
    <t>Stability Definition:	CO2_r (Meas): Std&lt;0.75 Per=20	Qin (LeafQ): Std&lt;1 Per=20	A (GasEx): Std&lt;0.2 Per=20</t>
  </si>
  <si>
    <t>13:03:02</t>
  </si>
  <si>
    <t>Stability Definition:	CO2_r (Meas): Std&lt;0.75 Per=20	Qin (LeafQ): Per=20	A (GasEx): Std&lt;0.2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</si>
  <si>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</si>
  <si>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</si>
  <si>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</si>
  <si>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</si>
  <si>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</si>
  <si>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</si>
  <si>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</si>
  <si>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</si>
  <si>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</si>
  <si>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</si>
  <si>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</si>
  <si>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</si>
  <si>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</si>
  <si>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</si>
  <si>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</si>
  <si>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</si>
  <si>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</si>
  <si>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</si>
  <si>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</si>
  <si>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</si>
  <si>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</si>
  <si>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</si>
  <si>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</si>
  <si>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</si>
  <si>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</si>
  <si>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</si>
  <si>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</si>
  <si>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</si>
  <si>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</si>
  <si>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</si>
  <si>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</si>
  <si>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</si>
  <si>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</si>
  <si>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</si>
  <si>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</si>
  <si>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</si>
  <si>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</si>
  <si>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</si>
  <si>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</si>
  <si>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</si>
  <si>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</si>
  <si>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</si>
  <si>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</si>
  <si>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</si>
  <si>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</si>
  <si>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</si>
  <si>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</si>
  <si>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</si>
  <si>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</si>
  <si>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</si>
  <si>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</si>
  <si>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</si>
  <si>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</si>
  <si>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</si>
  <si>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</si>
  <si>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</si>
  <si>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</si>
  <si>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</si>
  <si>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0.695546 87.0346 371.943 606.482 851.802 1062.36 1284.86 1455.19</t>
  </si>
  <si>
    <t>Fs_true</t>
  </si>
  <si>
    <t>0.243234 103.577 403.818 600.87 802.751 1001.11 1204.49 1400.99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</si>
  <si>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</si>
  <si>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</si>
  <si>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</si>
  <si>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</si>
  <si>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</si>
  <si>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</si>
  <si>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</si>
  <si>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</si>
  <si>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</si>
  <si>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</si>
  <si>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</si>
  <si>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</si>
  <si>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</si>
  <si>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</si>
  <si>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</si>
  <si>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</si>
  <si>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</si>
  <si>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</si>
  <si>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</si>
  <si>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</si>
  <si>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</si>
  <si>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</si>
  <si>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</si>
  <si>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</si>
  <si>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</si>
  <si>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</si>
  <si>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</si>
  <si>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</si>
  <si>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</si>
  <si>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</si>
  <si>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</si>
  <si>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</si>
  <si>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</si>
  <si>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</si>
  <si>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</si>
  <si>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</si>
  <si>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</si>
  <si>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</si>
  <si>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</si>
  <si>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</si>
  <si>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</si>
  <si>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</si>
  <si>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</si>
  <si>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</si>
  <si>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</si>
  <si>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</si>
  <si>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</si>
  <si>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</si>
  <si>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</si>
  <si>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</si>
  <si>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</si>
  <si>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</si>
  <si>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</si>
  <si>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</si>
  <si>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</si>
  <si>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</si>
  <si>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</si>
  <si>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</si>
  <si>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</si>
  <si>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</si>
  <si>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</si>
  <si>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</si>
  <si>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</si>
  <si>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</si>
  <si>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</si>
  <si>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</si>
  <si>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</si>
  <si>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</si>
  <si>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</si>
  <si>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</si>
  <si>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</si>
  <si>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</si>
  <si>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</si>
  <si>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</si>
  <si>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</si>
  <si>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</si>
  <si>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</si>
  <si>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</si>
  <si>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</si>
  <si>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</si>
  <si>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</si>
  <si>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</si>
  <si>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</si>
  <si>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</si>
  <si>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</si>
  <si>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</si>
  <si>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</si>
  <si>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</si>
  <si>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</si>
  <si>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</si>
  <si>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</si>
  <si>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</si>
  <si>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</si>
  <si>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</si>
  <si>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</si>
  <si>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</si>
  <si>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</si>
  <si>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</si>
  <si>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</si>
  <si>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</si>
  <si>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</si>
  <si>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</si>
  <si>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</si>
  <si>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</si>
  <si>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</si>
  <si>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</si>
  <si>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</si>
  <si>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</si>
  <si>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</si>
  <si>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</si>
  <si>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</si>
  <si>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</si>
  <si>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</si>
  <si>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</si>
  <si>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</si>
  <si>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</si>
  <si>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</si>
  <si>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</si>
  <si>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</si>
  <si>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</si>
  <si>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</si>
  <si>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</si>
  <si>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</si>
  <si>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</si>
  <si>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</si>
  <si>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</si>
  <si>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</si>
  <si>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</si>
  <si>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</si>
  <si>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</si>
  <si>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</si>
  <si>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</si>
  <si>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</si>
  <si>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</si>
  <si>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</si>
  <si>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</si>
  <si>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</si>
  <si>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</si>
  <si>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</si>
  <si>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</si>
  <si>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</si>
  <si>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</si>
  <si>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</si>
  <si>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</si>
  <si>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</si>
  <si>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</si>
  <si>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</si>
  <si>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</si>
  <si>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</si>
  <si>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</si>
  <si>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</si>
  <si>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</si>
  <si>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</si>
  <si>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</si>
  <si>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</si>
  <si>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</si>
  <si>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</si>
  <si>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</si>
  <si>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</si>
  <si>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</si>
  <si>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</si>
  <si>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</si>
  <si>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</si>
  <si>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</si>
  <si>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</si>
  <si>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</si>
  <si>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</si>
  <si>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</si>
  <si>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</si>
  <si>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</si>
  <si>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</si>
  <si>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</si>
  <si>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</si>
  <si>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</si>
  <si>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</si>
  <si>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</si>
  <si>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</si>
  <si>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</si>
  <si>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</si>
  <si>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</si>
  <si>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</si>
  <si>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</si>
  <si>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</si>
  <si>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</si>
  <si>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</si>
  <si>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</si>
  <si>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</si>
  <si>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</si>
  <si>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</si>
  <si>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</si>
  <si>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</si>
  <si>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</si>
  <si>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</si>
  <si>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</si>
  <si>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</si>
  <si>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</si>
  <si>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</si>
  <si>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</si>
  <si>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</si>
  <si>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</si>
  <si>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</si>
  <si>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</si>
  <si>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</si>
  <si>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</si>
  <si>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</si>
  <si>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</si>
  <si>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</si>
  <si>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</si>
  <si>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</si>
  <si>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</si>
  <si>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</si>
  <si>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</si>
  <si>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</si>
  <si>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</si>
  <si>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</si>
  <si>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</si>
  <si>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</si>
  <si>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</si>
  <si>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</si>
  <si>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</si>
  <si>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</si>
  <si>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</si>
  <si>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</si>
  <si>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</si>
  <si>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</si>
  <si>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</si>
  <si>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</si>
  <si>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</si>
  <si>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</si>
  <si>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</si>
  <si>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</si>
  <si>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</si>
  <si>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</si>
  <si>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</si>
  <si>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</si>
  <si>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</si>
  <si>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</si>
  <si>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</si>
  <si>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</si>
  <si>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</si>
  <si>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</si>
  <si>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</si>
  <si>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</si>
  <si>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</si>
  <si>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</si>
  <si>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</si>
  <si>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</si>
  <si>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</si>
  <si>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</si>
  <si>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</si>
  <si>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</si>
  <si>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</si>
  <si>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20230720 13:05:07</t>
  </si>
  <si>
    <t>13:05:07</t>
  </si>
  <si>
    <t>none</t>
  </si>
  <si>
    <t>20230720</t>
  </si>
  <si>
    <t>kse</t>
  </si>
  <si>
    <t>unconfirmed</t>
  </si>
  <si>
    <t>BNL21862</t>
  </si>
  <si>
    <t>13:04:37</t>
  </si>
  <si>
    <t>2/2</t>
  </si>
  <si>
    <t>00000000</t>
  </si>
  <si>
    <t>iiiiiiii</t>
  </si>
  <si>
    <t>off</t>
  </si>
  <si>
    <t>20230720 13:06:38</t>
  </si>
  <si>
    <t>13:06:38</t>
  </si>
  <si>
    <t>13:06:10</t>
  </si>
  <si>
    <t>20230720 13:08:16</t>
  </si>
  <si>
    <t>13:08:16</t>
  </si>
  <si>
    <t>13:07:48</t>
  </si>
  <si>
    <t>20230720 13:09:46</t>
  </si>
  <si>
    <t>13:09:46</t>
  </si>
  <si>
    <t>13:09:18</t>
  </si>
  <si>
    <t>20230720 13:11:16</t>
  </si>
  <si>
    <t>13:11:16</t>
  </si>
  <si>
    <t>13:10:48</t>
  </si>
  <si>
    <t>20230720 13:12:48</t>
  </si>
  <si>
    <t>13:12:48</t>
  </si>
  <si>
    <t>13:12:22</t>
  </si>
  <si>
    <t>20230720 13:14:13</t>
  </si>
  <si>
    <t>13:14:13</t>
  </si>
  <si>
    <t>13:13:48</t>
  </si>
  <si>
    <t>20230720 13:15:45</t>
  </si>
  <si>
    <t>13:15:45</t>
  </si>
  <si>
    <t>13:15:16</t>
  </si>
  <si>
    <t>20230720 13:17:13</t>
  </si>
  <si>
    <t>13:17:13</t>
  </si>
  <si>
    <t>13:16:43</t>
  </si>
  <si>
    <t>20230720 13:18:39</t>
  </si>
  <si>
    <t>13:18:39</t>
  </si>
  <si>
    <t>13:18:10</t>
  </si>
  <si>
    <t>20230720 13:20:11</t>
  </si>
  <si>
    <t>13:20:11</t>
  </si>
  <si>
    <t>13:19:41</t>
  </si>
  <si>
    <t>20230720 13:21:42</t>
  </si>
  <si>
    <t>13:21:42</t>
  </si>
  <si>
    <t>13:21:14</t>
  </si>
  <si>
    <t>20230720 13:23:14</t>
  </si>
  <si>
    <t>13:23:14</t>
  </si>
  <si>
    <t>13:22:46</t>
  </si>
  <si>
    <t>20230720 13:24:44</t>
  </si>
  <si>
    <t>13:24:44</t>
  </si>
  <si>
    <t>13:24:16</t>
  </si>
  <si>
    <t>20230720 13:26:12</t>
  </si>
  <si>
    <t>13:26:12</t>
  </si>
  <si>
    <t>13:25:44</t>
  </si>
  <si>
    <t>20230720 13:27:46</t>
  </si>
  <si>
    <t>13:27:46</t>
  </si>
  <si>
    <t>13:27:18</t>
  </si>
  <si>
    <t>20230720 13:29:19</t>
  </si>
  <si>
    <t>13:29:19</t>
  </si>
  <si>
    <t>13:28:50</t>
  </si>
  <si>
    <t>20230720 13:31:04</t>
  </si>
  <si>
    <t>13:31:04</t>
  </si>
  <si>
    <t>13:30:36</t>
  </si>
  <si>
    <t>Mikaela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</si>
</sst>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5.609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344</v>
      </c>
      <c r="EX18" t="s">
        <v>344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1689887107</v>
      </c>
      <c r="C19">
        <v>0</v>
      </c>
      <c r="D19" t="s">
        <v>346</v>
      </c>
      <c r="E19" t="s">
        <v>347</v>
      </c>
      <c r="F19" t="s">
        <v>348</v>
      </c>
      <c r="G19" t="s">
        <v>409</v>
      </c>
      <c r="H19" t="s">
        <v>349</v>
      </c>
      <c r="I19" t="s">
        <v>350</v>
      </c>
      <c r="J19" t="s">
        <v>351</v>
      </c>
      <c r="K19" t="s">
        <v>352</v>
      </c>
      <c r="L19">
        <v>1689887107</v>
      </c>
      <c r="M19">
        <f t="shared" ref="M19:M36" si="0">(N19)/1000</f>
        <v>2.0875377859335912E-3</v>
      </c>
      <c r="N19">
        <f t="shared" ref="N19:N36" si="1">1000*AZ19*AL19*(AV19-AW19)/(100*$B$7*(1000-AL19*AV19))</f>
        <v>2.0875377859335913</v>
      </c>
      <c r="O19">
        <f t="shared" ref="O19:O36" si="2">AZ19*AL19*(AU19-AT19*(1000-AL19*AW19)/(1000-AL19*AV19))/(100*$B$7)</f>
        <v>14.007027412867981</v>
      </c>
      <c r="P19">
        <f t="shared" ref="P19:P36" si="3">AT19 - IF(AL19&gt;1, O19*$B$7*100/(AN19*BH19), 0)</f>
        <v>386.21300000000002</v>
      </c>
      <c r="Q19">
        <f t="shared" ref="Q19:Q36" si="4">((W19-M19/2)*P19-O19)/(W19+M19/2)</f>
        <v>281.01793318010687</v>
      </c>
      <c r="R19">
        <f t="shared" ref="R19:R36" si="5">Q19*(BA19+BB19)/1000</f>
        <v>28.123066094534487</v>
      </c>
      <c r="S19">
        <f t="shared" ref="S19:S36" si="6">(AT19 - IF(AL19&gt;1, O19*$B$7*100/(AN19*BH19), 0))*(BA19+BB19)/1000</f>
        <v>38.650535937887007</v>
      </c>
      <c r="T19">
        <f t="shared" ref="T19:T36" si="7">2/((1/V19-1/U19)+SIGN(V19)*SQRT((1/V19-1/U19)*(1/V19-1/U19) + 4*$C$7/(($C$7+1)*($C$7+1))*(2*1/V19*1/U19-1/U19*1/U19)))</f>
        <v>0.23182686802418667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3.0028473322724833</v>
      </c>
      <c r="V19">
        <f t="shared" ref="V19:V36" si="9">M19*(1000-(1000*0.61365*EXP(17.502*Z19/(240.97+Z19))/(BA19+BB19)+AV19)/2)/(1000*0.61365*EXP(17.502*Z19/(240.97+Z19))/(BA19+BB19)-AV19)</f>
        <v>0.22232302332237766</v>
      </c>
      <c r="W19">
        <f t="shared" ref="W19:W36" si="10">1/(($C$7+1)/(T19/1.6)+1/(U19/1.37)) + $C$7/(($C$7+1)/(T19/1.6) + $C$7/(U19/1.37))</f>
        <v>0.13977330639012484</v>
      </c>
      <c r="X19">
        <f t="shared" ref="X19:X36" si="11">(AO19*AR19)</f>
        <v>297.69924600000002</v>
      </c>
      <c r="Y19">
        <f t="shared" ref="Y19:Y36" si="12">(BC19+(X19+2*0.95*0.0000000567*(((BC19+$B$9)+273)^4-(BC19+273)^4)-44100*M19)/(1.84*29.3*U19+8*0.95*0.0000000567*(BC19+273)^3))</f>
        <v>18.869995322152995</v>
      </c>
      <c r="Z19">
        <f t="shared" ref="Z19:Z36" si="13">($C$9*BD19+$D$9*BE19+$E$9*Y19)</f>
        <v>17.9955</v>
      </c>
      <c r="AA19">
        <f t="shared" ref="AA19:AA36" si="14">0.61365*EXP(17.502*Z19/(240.97+Z19))</f>
        <v>2.0706914448654983</v>
      </c>
      <c r="AB19">
        <f t="shared" ref="AB19:AB36" si="15">(AC19/AD19*100)</f>
        <v>56.468196162181009</v>
      </c>
      <c r="AC19">
        <f t="shared" ref="AC19:AC36" si="16">AV19*(BA19+BB19)/1000</f>
        <v>1.1461169427975</v>
      </c>
      <c r="AD19">
        <f t="shared" ref="AD19:AD36" si="17">0.61365*EXP(17.502*BC19/(240.97+BC19))</f>
        <v>2.0296680621880747</v>
      </c>
      <c r="AE19">
        <f t="shared" ref="AE19:AE36" si="18">(AA19-AV19*(BA19+BB19)/1000)</f>
        <v>0.92457450206799829</v>
      </c>
      <c r="AF19">
        <f t="shared" ref="AF19:AF36" si="19">(-M19*44100)</f>
        <v>-92.060416359671365</v>
      </c>
      <c r="AG19">
        <f t="shared" ref="AG19:AG36" si="20">2*29.3*U19*0.92*(BC19-Z19)</f>
        <v>-51.448484808961005</v>
      </c>
      <c r="AH19">
        <f t="shared" ref="AH19:AH36" si="21">2*0.95*0.0000000567*(((BC19+$B$9)+273)^4-(Z19+273)^4)</f>
        <v>-3.3689754824965368</v>
      </c>
      <c r="AI19">
        <f t="shared" ref="AI19:AI36" si="22">X19+AH19+AF19+AG19</f>
        <v>150.82136934887112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54526.965872010071</v>
      </c>
      <c r="AO19">
        <f t="shared" ref="AO19:AO36" si="26">$B$13*BI19+$C$13*BJ19+$F$13*BU19*(1-BX19)</f>
        <v>1799.99</v>
      </c>
      <c r="AP19">
        <f t="shared" ref="AP19:AP36" si="27">AO19*AQ19</f>
        <v>1517.3910000000001</v>
      </c>
      <c r="AQ19">
        <f t="shared" ref="AQ19:AQ36" si="28">($B$13*$D$11+$C$13*$D$11+$F$13*((CH19+BZ19)/MAX(CH19+BZ19+CI19, 0.1)*$I$11+CI19/MAX(CH19+BZ19+CI19, 0.1)*$J$11))/($B$13+$C$13+$F$13)</f>
        <v>0.84299968333157405</v>
      </c>
      <c r="AR19">
        <f t="shared" ref="AR19:AR36" si="29">($B$13*$K$11+$C$13*$K$11+$F$13*((CH19+BZ19)/MAX(CH19+BZ19+CI19, 0.1)*$P$11+CI19/MAX(CH19+BZ19+CI19, 0.1)*$Q$11))/($B$13+$C$13+$F$13)</f>
        <v>0.16538938882993795</v>
      </c>
      <c r="AS19">
        <v>1689887107</v>
      </c>
      <c r="AT19">
        <v>386.21300000000002</v>
      </c>
      <c r="AU19">
        <v>400.06099999999998</v>
      </c>
      <c r="AV19">
        <v>11.452500000000001</v>
      </c>
      <c r="AW19">
        <v>9.5233399999999993</v>
      </c>
      <c r="AX19">
        <v>390.44499999999999</v>
      </c>
      <c r="AY19">
        <v>11.7066</v>
      </c>
      <c r="AZ19">
        <v>599.99699999999996</v>
      </c>
      <c r="BA19">
        <v>99.9756</v>
      </c>
      <c r="BB19">
        <v>0.10009899999999999</v>
      </c>
      <c r="BC19">
        <v>17.677700000000002</v>
      </c>
      <c r="BD19">
        <v>17.9955</v>
      </c>
      <c r="BE19">
        <v>999.9</v>
      </c>
      <c r="BF19">
        <v>0</v>
      </c>
      <c r="BG19">
        <v>0</v>
      </c>
      <c r="BH19">
        <v>9993.75</v>
      </c>
      <c r="BI19">
        <v>0</v>
      </c>
      <c r="BJ19">
        <v>39.966299999999997</v>
      </c>
      <c r="BK19">
        <v>-13.848800000000001</v>
      </c>
      <c r="BL19">
        <v>390.68700000000001</v>
      </c>
      <c r="BM19">
        <v>403.90800000000002</v>
      </c>
      <c r="BN19">
        <v>1.92919</v>
      </c>
      <c r="BO19">
        <v>400.06099999999998</v>
      </c>
      <c r="BP19">
        <v>9.5233399999999993</v>
      </c>
      <c r="BQ19">
        <v>1.14497</v>
      </c>
      <c r="BR19">
        <v>0.952102</v>
      </c>
      <c r="BS19">
        <v>8.9046900000000004</v>
      </c>
      <c r="BT19">
        <v>6.2032999999999996</v>
      </c>
      <c r="BU19">
        <v>1799.99</v>
      </c>
      <c r="BV19">
        <v>0.90001299999999995</v>
      </c>
      <c r="BW19">
        <v>9.9987300000000001E-2</v>
      </c>
      <c r="BX19">
        <v>0</v>
      </c>
      <c r="BY19">
        <v>2.4961000000000002</v>
      </c>
      <c r="BZ19">
        <v>0</v>
      </c>
      <c r="CA19">
        <v>14142.5</v>
      </c>
      <c r="CB19">
        <v>13894.9</v>
      </c>
      <c r="CC19">
        <v>39.75</v>
      </c>
      <c r="CD19">
        <v>41</v>
      </c>
      <c r="CE19">
        <v>41.125</v>
      </c>
      <c r="CF19">
        <v>39.311999999999998</v>
      </c>
      <c r="CG19">
        <v>38.75</v>
      </c>
      <c r="CH19">
        <v>1620.01</v>
      </c>
      <c r="CI19">
        <v>179.98</v>
      </c>
      <c r="CJ19">
        <v>0</v>
      </c>
      <c r="CK19">
        <v>1689887117.0999999</v>
      </c>
      <c r="CL19">
        <v>0</v>
      </c>
      <c r="CM19">
        <v>1689887077</v>
      </c>
      <c r="CN19" t="s">
        <v>353</v>
      </c>
      <c r="CO19">
        <v>1689887073</v>
      </c>
      <c r="CP19">
        <v>1689887077</v>
      </c>
      <c r="CQ19">
        <v>24</v>
      </c>
      <c r="CR19">
        <v>4.9000000000000002E-2</v>
      </c>
      <c r="CS19">
        <v>-1E-3</v>
      </c>
      <c r="CT19">
        <v>-4.2329999999999997</v>
      </c>
      <c r="CU19">
        <v>-0.254</v>
      </c>
      <c r="CV19">
        <v>400</v>
      </c>
      <c r="CW19">
        <v>10</v>
      </c>
      <c r="CX19">
        <v>0.13</v>
      </c>
      <c r="CY19">
        <v>0.03</v>
      </c>
      <c r="CZ19">
        <v>12.981456071433</v>
      </c>
      <c r="DA19">
        <v>0.13734778032935499</v>
      </c>
      <c r="DB19">
        <v>3.3477076000838997E-2</v>
      </c>
      <c r="DC19">
        <v>1</v>
      </c>
      <c r="DD19">
        <v>399.98860000000002</v>
      </c>
      <c r="DE19">
        <v>-0.21365413533895899</v>
      </c>
      <c r="DF19">
        <v>4.7636540596482702E-2</v>
      </c>
      <c r="DG19">
        <v>1</v>
      </c>
      <c r="DH19">
        <v>1799.99523809524</v>
      </c>
      <c r="DI19">
        <v>1.50037241855722E-2</v>
      </c>
      <c r="DJ19">
        <v>1.25808045843913E-2</v>
      </c>
      <c r="DK19">
        <v>-1</v>
      </c>
      <c r="DL19">
        <v>2</v>
      </c>
      <c r="DM19">
        <v>2</v>
      </c>
      <c r="DN19" t="s">
        <v>354</v>
      </c>
      <c r="DO19">
        <v>3.2411699999999999</v>
      </c>
      <c r="DP19">
        <v>2.84023</v>
      </c>
      <c r="DQ19">
        <v>9.5436499999999994E-2</v>
      </c>
      <c r="DR19">
        <v>9.6748299999999995E-2</v>
      </c>
      <c r="DS19">
        <v>7.2410500000000003E-2</v>
      </c>
      <c r="DT19">
        <v>6.1061400000000002E-2</v>
      </c>
      <c r="DU19">
        <v>26534.5</v>
      </c>
      <c r="DV19">
        <v>27907.7</v>
      </c>
      <c r="DW19">
        <v>27440</v>
      </c>
      <c r="DX19">
        <v>28984.6</v>
      </c>
      <c r="DY19">
        <v>33560.5</v>
      </c>
      <c r="DZ19">
        <v>36241.1</v>
      </c>
      <c r="EA19">
        <v>36690.300000000003</v>
      </c>
      <c r="EB19">
        <v>39283</v>
      </c>
      <c r="EC19">
        <v>2.32342</v>
      </c>
      <c r="ED19">
        <v>1.79088</v>
      </c>
      <c r="EE19">
        <v>0.105929</v>
      </c>
      <c r="EF19">
        <v>0</v>
      </c>
      <c r="EG19">
        <v>16.2347</v>
      </c>
      <c r="EH19">
        <v>999.9</v>
      </c>
      <c r="EI19">
        <v>48.094999999999999</v>
      </c>
      <c r="EJ19">
        <v>20.241</v>
      </c>
      <c r="EK19">
        <v>11.457800000000001</v>
      </c>
      <c r="EL19">
        <v>61.994999999999997</v>
      </c>
      <c r="EM19">
        <v>36.310099999999998</v>
      </c>
      <c r="EN19">
        <v>1</v>
      </c>
      <c r="EO19">
        <v>-0.52031499999999997</v>
      </c>
      <c r="EP19">
        <v>2.4287800000000002</v>
      </c>
      <c r="EQ19">
        <v>19.859000000000002</v>
      </c>
      <c r="ER19">
        <v>5.22058</v>
      </c>
      <c r="ES19">
        <v>11.920400000000001</v>
      </c>
      <c r="ET19">
        <v>4.9554999999999998</v>
      </c>
      <c r="EU19">
        <v>3.2971499999999998</v>
      </c>
      <c r="EV19">
        <v>73.900000000000006</v>
      </c>
      <c r="EW19">
        <v>9999</v>
      </c>
      <c r="EX19">
        <v>5092.7</v>
      </c>
      <c r="EY19">
        <v>144.4</v>
      </c>
      <c r="EZ19">
        <v>1.85989</v>
      </c>
      <c r="FA19">
        <v>1.8589800000000001</v>
      </c>
      <c r="FB19">
        <v>1.86493</v>
      </c>
      <c r="FC19">
        <v>1.8690500000000001</v>
      </c>
      <c r="FD19">
        <v>1.8635999999999999</v>
      </c>
      <c r="FE19">
        <v>1.86371</v>
      </c>
      <c r="FF19">
        <v>1.86371</v>
      </c>
      <c r="FG19">
        <v>1.8634599999999999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-4.2320000000000002</v>
      </c>
      <c r="FV19">
        <v>-0.25409999999999999</v>
      </c>
      <c r="FW19">
        <v>-4.2325999999999899</v>
      </c>
      <c r="FX19">
        <v>0</v>
      </c>
      <c r="FY19">
        <v>0</v>
      </c>
      <c r="FZ19">
        <v>0</v>
      </c>
      <c r="GA19">
        <v>-0.254053999999998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0.6</v>
      </c>
      <c r="GJ19">
        <v>0.5</v>
      </c>
      <c r="GK19">
        <v>1.02783</v>
      </c>
      <c r="GL19">
        <v>2.5280800000000001</v>
      </c>
      <c r="GM19">
        <v>1.4477500000000001</v>
      </c>
      <c r="GN19">
        <v>2.3156699999999999</v>
      </c>
      <c r="GO19">
        <v>1.5466299999999999</v>
      </c>
      <c r="GP19">
        <v>2.4389599999999998</v>
      </c>
      <c r="GQ19">
        <v>23.293099999999999</v>
      </c>
      <c r="GR19">
        <v>14.368399999999999</v>
      </c>
      <c r="GS19">
        <v>18</v>
      </c>
      <c r="GT19">
        <v>619.00599999999997</v>
      </c>
      <c r="GU19">
        <v>399.596</v>
      </c>
      <c r="GV19">
        <v>13.713800000000001</v>
      </c>
      <c r="GW19">
        <v>20.424499999999998</v>
      </c>
      <c r="GX19">
        <v>30.0002</v>
      </c>
      <c r="GY19">
        <v>20.367599999999999</v>
      </c>
      <c r="GZ19">
        <v>20.347799999999999</v>
      </c>
      <c r="HA19">
        <v>20.565300000000001</v>
      </c>
      <c r="HB19">
        <v>20</v>
      </c>
      <c r="HC19">
        <v>-30</v>
      </c>
      <c r="HD19">
        <v>13.719200000000001</v>
      </c>
      <c r="HE19">
        <v>400</v>
      </c>
      <c r="HF19">
        <v>0</v>
      </c>
      <c r="HG19">
        <v>101.075</v>
      </c>
      <c r="HH19">
        <v>95.508600000000001</v>
      </c>
    </row>
    <row r="20" spans="1:216" x14ac:dyDescent="0.2">
      <c r="A20">
        <v>2</v>
      </c>
      <c r="B20">
        <v>1689887198</v>
      </c>
      <c r="C20">
        <v>91</v>
      </c>
      <c r="D20" t="s">
        <v>358</v>
      </c>
      <c r="E20" t="s">
        <v>359</v>
      </c>
      <c r="F20" t="s">
        <v>348</v>
      </c>
      <c r="G20" t="s">
        <v>409</v>
      </c>
      <c r="H20" t="s">
        <v>349</v>
      </c>
      <c r="I20" t="s">
        <v>350</v>
      </c>
      <c r="J20" t="s">
        <v>351</v>
      </c>
      <c r="K20" t="s">
        <v>352</v>
      </c>
      <c r="L20">
        <v>1689887198</v>
      </c>
      <c r="M20">
        <f t="shared" si="0"/>
        <v>2.0903539291628405E-3</v>
      </c>
      <c r="N20">
        <f t="shared" si="1"/>
        <v>2.0903539291628404</v>
      </c>
      <c r="O20">
        <f t="shared" si="2"/>
        <v>10.721042326555601</v>
      </c>
      <c r="P20">
        <f t="shared" si="3"/>
        <v>289.411</v>
      </c>
      <c r="Q20">
        <f t="shared" si="4"/>
        <v>209.35725977466126</v>
      </c>
      <c r="R20">
        <f t="shared" si="5"/>
        <v>20.950646052876952</v>
      </c>
      <c r="S20">
        <f t="shared" si="6"/>
        <v>28.961725193267103</v>
      </c>
      <c r="T20">
        <f t="shared" si="7"/>
        <v>0.23295891085281961</v>
      </c>
      <c r="U20">
        <f t="shared" si="8"/>
        <v>3.004826321132291</v>
      </c>
      <c r="V20">
        <f t="shared" si="9"/>
        <v>0.2233701271712269</v>
      </c>
      <c r="W20">
        <f t="shared" si="10"/>
        <v>0.14043495520248031</v>
      </c>
      <c r="X20">
        <f t="shared" si="11"/>
        <v>297.69082800000001</v>
      </c>
      <c r="Y20">
        <f t="shared" si="12"/>
        <v>18.874885006820556</v>
      </c>
      <c r="Z20">
        <f t="shared" si="13"/>
        <v>17.9876</v>
      </c>
      <c r="AA20">
        <f t="shared" si="14"/>
        <v>2.0696629202609671</v>
      </c>
      <c r="AB20">
        <f t="shared" si="15"/>
        <v>56.549371935547221</v>
      </c>
      <c r="AC20">
        <f t="shared" si="16"/>
        <v>1.14822771435801</v>
      </c>
      <c r="AD20">
        <f t="shared" si="17"/>
        <v>2.0304871213542661</v>
      </c>
      <c r="AE20">
        <f t="shared" si="18"/>
        <v>0.92143520590295713</v>
      </c>
      <c r="AF20">
        <f t="shared" si="19"/>
        <v>-92.184608276081264</v>
      </c>
      <c r="AG20">
        <f t="shared" si="20"/>
        <v>-49.165845675652264</v>
      </c>
      <c r="AH20">
        <f t="shared" si="21"/>
        <v>-3.2173572116550737</v>
      </c>
      <c r="AI20">
        <f t="shared" si="22"/>
        <v>153.12301683661138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54582.28829812233</v>
      </c>
      <c r="AO20">
        <f t="shared" si="26"/>
        <v>1799.93</v>
      </c>
      <c r="AP20">
        <f t="shared" si="27"/>
        <v>1517.3412000000001</v>
      </c>
      <c r="AQ20">
        <f t="shared" si="28"/>
        <v>0.84300011667120389</v>
      </c>
      <c r="AR20">
        <f t="shared" si="29"/>
        <v>0.16539022517542348</v>
      </c>
      <c r="AS20">
        <v>1689887198</v>
      </c>
      <c r="AT20">
        <v>289.411</v>
      </c>
      <c r="AU20">
        <v>299.99799999999999</v>
      </c>
      <c r="AV20">
        <v>11.4741</v>
      </c>
      <c r="AW20">
        <v>9.5425599999999999</v>
      </c>
      <c r="AX20">
        <v>293.423</v>
      </c>
      <c r="AY20">
        <v>11.728300000000001</v>
      </c>
      <c r="AZ20">
        <v>600.053</v>
      </c>
      <c r="BA20">
        <v>99.971299999999999</v>
      </c>
      <c r="BB20">
        <v>9.9966100000000002E-2</v>
      </c>
      <c r="BC20">
        <v>17.684100000000001</v>
      </c>
      <c r="BD20">
        <v>17.9876</v>
      </c>
      <c r="BE20">
        <v>999.9</v>
      </c>
      <c r="BF20">
        <v>0</v>
      </c>
      <c r="BG20">
        <v>0</v>
      </c>
      <c r="BH20">
        <v>10005</v>
      </c>
      <c r="BI20">
        <v>0</v>
      </c>
      <c r="BJ20">
        <v>41.3063</v>
      </c>
      <c r="BK20">
        <v>-10.5871</v>
      </c>
      <c r="BL20">
        <v>292.77100000000002</v>
      </c>
      <c r="BM20">
        <v>302.88900000000001</v>
      </c>
      <c r="BN20">
        <v>1.93153</v>
      </c>
      <c r="BO20">
        <v>299.99799999999999</v>
      </c>
      <c r="BP20">
        <v>9.5425599999999999</v>
      </c>
      <c r="BQ20">
        <v>1.1470800000000001</v>
      </c>
      <c r="BR20">
        <v>0.953982</v>
      </c>
      <c r="BS20">
        <v>8.9319000000000006</v>
      </c>
      <c r="BT20">
        <v>6.2318800000000003</v>
      </c>
      <c r="BU20">
        <v>1799.93</v>
      </c>
      <c r="BV20">
        <v>0.89999799999999996</v>
      </c>
      <c r="BW20">
        <v>0.10000199999999999</v>
      </c>
      <c r="BX20">
        <v>0</v>
      </c>
      <c r="BY20">
        <v>2.4177</v>
      </c>
      <c r="BZ20">
        <v>0</v>
      </c>
      <c r="CA20">
        <v>13907.1</v>
      </c>
      <c r="CB20">
        <v>13894.4</v>
      </c>
      <c r="CC20">
        <v>39.811999999999998</v>
      </c>
      <c r="CD20">
        <v>41</v>
      </c>
      <c r="CE20">
        <v>41.186999999999998</v>
      </c>
      <c r="CF20">
        <v>39.311999999999998</v>
      </c>
      <c r="CG20">
        <v>38.75</v>
      </c>
      <c r="CH20">
        <v>1619.93</v>
      </c>
      <c r="CI20">
        <v>180</v>
      </c>
      <c r="CJ20">
        <v>0</v>
      </c>
      <c r="CK20">
        <v>1689887208.3</v>
      </c>
      <c r="CL20">
        <v>0</v>
      </c>
      <c r="CM20">
        <v>1689887170</v>
      </c>
      <c r="CN20" t="s">
        <v>360</v>
      </c>
      <c r="CO20">
        <v>1689887165</v>
      </c>
      <c r="CP20">
        <v>1689887170</v>
      </c>
      <c r="CQ20">
        <v>25</v>
      </c>
      <c r="CR20">
        <v>0.221</v>
      </c>
      <c r="CS20">
        <v>0</v>
      </c>
      <c r="CT20">
        <v>-4.0110000000000001</v>
      </c>
      <c r="CU20">
        <v>-0.254</v>
      </c>
      <c r="CV20">
        <v>300</v>
      </c>
      <c r="CW20">
        <v>10</v>
      </c>
      <c r="CX20">
        <v>0.33</v>
      </c>
      <c r="CY20">
        <v>0.04</v>
      </c>
      <c r="CZ20">
        <v>10.0553344329968</v>
      </c>
      <c r="DA20">
        <v>-2.28096113951478E-2</v>
      </c>
      <c r="DB20">
        <v>4.4281524709726697E-2</v>
      </c>
      <c r="DC20">
        <v>1</v>
      </c>
      <c r="DD20">
        <v>299.97528571428597</v>
      </c>
      <c r="DE20">
        <v>0.234311688311889</v>
      </c>
      <c r="DF20">
        <v>4.7469431624742597E-2</v>
      </c>
      <c r="DG20">
        <v>1</v>
      </c>
      <c r="DH20">
        <v>1800.0395000000001</v>
      </c>
      <c r="DI20">
        <v>0.23218486984992401</v>
      </c>
      <c r="DJ20">
        <v>0.15210111768159201</v>
      </c>
      <c r="DK20">
        <v>-1</v>
      </c>
      <c r="DL20">
        <v>2</v>
      </c>
      <c r="DM20">
        <v>2</v>
      </c>
      <c r="DN20" t="s">
        <v>354</v>
      </c>
      <c r="DO20">
        <v>3.24126</v>
      </c>
      <c r="DP20">
        <v>2.8402099999999999</v>
      </c>
      <c r="DQ20">
        <v>7.6090599999999994E-2</v>
      </c>
      <c r="DR20">
        <v>7.7098799999999995E-2</v>
      </c>
      <c r="DS20">
        <v>7.2499499999999995E-2</v>
      </c>
      <c r="DT20">
        <v>6.11446E-2</v>
      </c>
      <c r="DU20">
        <v>27099.7</v>
      </c>
      <c r="DV20">
        <v>28512.799999999999</v>
      </c>
      <c r="DW20">
        <v>27438.3</v>
      </c>
      <c r="DX20">
        <v>28983.3</v>
      </c>
      <c r="DY20">
        <v>33554.9</v>
      </c>
      <c r="DZ20">
        <v>36236.199999999997</v>
      </c>
      <c r="EA20">
        <v>36687.699999999997</v>
      </c>
      <c r="EB20">
        <v>39281.199999999997</v>
      </c>
      <c r="EC20">
        <v>2.3228</v>
      </c>
      <c r="ED20">
        <v>1.7898000000000001</v>
      </c>
      <c r="EE20">
        <v>0.106171</v>
      </c>
      <c r="EF20">
        <v>0</v>
      </c>
      <c r="EG20">
        <v>16.2227</v>
      </c>
      <c r="EH20">
        <v>999.9</v>
      </c>
      <c r="EI20">
        <v>48.094999999999999</v>
      </c>
      <c r="EJ20">
        <v>20.271000000000001</v>
      </c>
      <c r="EK20">
        <v>11.479799999999999</v>
      </c>
      <c r="EL20">
        <v>62.255000000000003</v>
      </c>
      <c r="EM20">
        <v>36.514400000000002</v>
      </c>
      <c r="EN20">
        <v>1</v>
      </c>
      <c r="EO20">
        <v>-0.517988</v>
      </c>
      <c r="EP20">
        <v>2.4235000000000002</v>
      </c>
      <c r="EQ20">
        <v>19.860600000000002</v>
      </c>
      <c r="ER20">
        <v>5.2219300000000004</v>
      </c>
      <c r="ES20">
        <v>11.920199999999999</v>
      </c>
      <c r="ET20">
        <v>4.9555999999999996</v>
      </c>
      <c r="EU20">
        <v>3.29725</v>
      </c>
      <c r="EV20">
        <v>73.900000000000006</v>
      </c>
      <c r="EW20">
        <v>9999</v>
      </c>
      <c r="EX20">
        <v>5094.5</v>
      </c>
      <c r="EY20">
        <v>144.4</v>
      </c>
      <c r="EZ20">
        <v>1.85989</v>
      </c>
      <c r="FA20">
        <v>1.8589800000000001</v>
      </c>
      <c r="FB20">
        <v>1.86493</v>
      </c>
      <c r="FC20">
        <v>1.8690500000000001</v>
      </c>
      <c r="FD20">
        <v>1.86361</v>
      </c>
      <c r="FE20">
        <v>1.86371</v>
      </c>
      <c r="FF20">
        <v>1.86371</v>
      </c>
      <c r="FG20">
        <v>1.8635200000000001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-4.0119999999999996</v>
      </c>
      <c r="FV20">
        <v>-0.25419999999999998</v>
      </c>
      <c r="FW20">
        <v>-4.0113999999998704</v>
      </c>
      <c r="FX20">
        <v>0</v>
      </c>
      <c r="FY20">
        <v>0</v>
      </c>
      <c r="FZ20">
        <v>0</v>
      </c>
      <c r="GA20">
        <v>-0.25421363636363598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0.6</v>
      </c>
      <c r="GJ20">
        <v>0.5</v>
      </c>
      <c r="GK20">
        <v>0.82275399999999999</v>
      </c>
      <c r="GL20">
        <v>2.5366200000000001</v>
      </c>
      <c r="GM20">
        <v>1.4477500000000001</v>
      </c>
      <c r="GN20">
        <v>2.32056</v>
      </c>
      <c r="GO20">
        <v>1.5466299999999999</v>
      </c>
      <c r="GP20">
        <v>2.4291999999999998</v>
      </c>
      <c r="GQ20">
        <v>23.2729</v>
      </c>
      <c r="GR20">
        <v>14.350899999999999</v>
      </c>
      <c r="GS20">
        <v>18</v>
      </c>
      <c r="GT20">
        <v>619.15099999999995</v>
      </c>
      <c r="GU20">
        <v>399.346</v>
      </c>
      <c r="GV20">
        <v>13.695399999999999</v>
      </c>
      <c r="GW20">
        <v>20.4603</v>
      </c>
      <c r="GX20">
        <v>30.000299999999999</v>
      </c>
      <c r="GY20">
        <v>20.4148</v>
      </c>
      <c r="GZ20">
        <v>20.395900000000001</v>
      </c>
      <c r="HA20">
        <v>16.454899999999999</v>
      </c>
      <c r="HB20">
        <v>20</v>
      </c>
      <c r="HC20">
        <v>-30</v>
      </c>
      <c r="HD20">
        <v>13.709300000000001</v>
      </c>
      <c r="HE20">
        <v>300</v>
      </c>
      <c r="HF20">
        <v>0</v>
      </c>
      <c r="HG20">
        <v>101.069</v>
      </c>
      <c r="HH20">
        <v>95.504300000000001</v>
      </c>
    </row>
    <row r="21" spans="1:216" x14ac:dyDescent="0.2">
      <c r="A21">
        <v>3</v>
      </c>
      <c r="B21">
        <v>1689887296</v>
      </c>
      <c r="C21">
        <v>189</v>
      </c>
      <c r="D21" t="s">
        <v>361</v>
      </c>
      <c r="E21" t="s">
        <v>362</v>
      </c>
      <c r="F21" t="s">
        <v>348</v>
      </c>
      <c r="G21" t="s">
        <v>409</v>
      </c>
      <c r="H21" t="s">
        <v>349</v>
      </c>
      <c r="I21" t="s">
        <v>350</v>
      </c>
      <c r="J21" t="s">
        <v>351</v>
      </c>
      <c r="K21" t="s">
        <v>352</v>
      </c>
      <c r="L21">
        <v>1689887296</v>
      </c>
      <c r="M21">
        <f t="shared" si="0"/>
        <v>2.0978410201438463E-3</v>
      </c>
      <c r="N21">
        <f t="shared" si="1"/>
        <v>2.0978410201438464</v>
      </c>
      <c r="O21">
        <f t="shared" si="2"/>
        <v>8.7508382005117227</v>
      </c>
      <c r="P21">
        <f t="shared" si="3"/>
        <v>241.39400000000001</v>
      </c>
      <c r="Q21">
        <f t="shared" si="4"/>
        <v>176.18506999935215</v>
      </c>
      <c r="R21">
        <f t="shared" si="5"/>
        <v>17.630880301216198</v>
      </c>
      <c r="S21">
        <f t="shared" si="6"/>
        <v>24.156352859226001</v>
      </c>
      <c r="T21">
        <f t="shared" si="7"/>
        <v>0.23379288499142789</v>
      </c>
      <c r="U21">
        <f t="shared" si="8"/>
        <v>3.0012588143503525</v>
      </c>
      <c r="V21">
        <f t="shared" si="9"/>
        <v>0.22412588665132113</v>
      </c>
      <c r="W21">
        <f t="shared" si="10"/>
        <v>0.14091391242763077</v>
      </c>
      <c r="X21">
        <f t="shared" si="11"/>
        <v>297.74146200000001</v>
      </c>
      <c r="Y21">
        <f t="shared" si="12"/>
        <v>18.871094579690599</v>
      </c>
      <c r="Z21">
        <f t="shared" si="13"/>
        <v>18.000399999999999</v>
      </c>
      <c r="AA21">
        <f t="shared" si="14"/>
        <v>2.0713296157746299</v>
      </c>
      <c r="AB21">
        <f t="shared" si="15"/>
        <v>56.636192213243838</v>
      </c>
      <c r="AC21">
        <f t="shared" si="16"/>
        <v>1.1497368820497</v>
      </c>
      <c r="AD21">
        <f t="shared" si="17"/>
        <v>2.0300391624506933</v>
      </c>
      <c r="AE21">
        <f t="shared" si="18"/>
        <v>0.92159273372492989</v>
      </c>
      <c r="AF21">
        <f t="shared" si="19"/>
        <v>-92.514788988343625</v>
      </c>
      <c r="AG21">
        <f t="shared" si="20"/>
        <v>-51.744876090722258</v>
      </c>
      <c r="AH21">
        <f t="shared" si="21"/>
        <v>-3.3903137393057636</v>
      </c>
      <c r="AI21">
        <f t="shared" si="22"/>
        <v>150.09148318162835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54480.868122425287</v>
      </c>
      <c r="AO21">
        <f t="shared" si="26"/>
        <v>1800.24</v>
      </c>
      <c r="AP21">
        <f t="shared" si="27"/>
        <v>1517.6022000000003</v>
      </c>
      <c r="AQ21">
        <f t="shared" si="28"/>
        <v>0.84299993334222112</v>
      </c>
      <c r="AR21">
        <f t="shared" si="29"/>
        <v>0.16538987135048661</v>
      </c>
      <c r="AS21">
        <v>1689887296</v>
      </c>
      <c r="AT21">
        <v>241.39400000000001</v>
      </c>
      <c r="AU21">
        <v>250.047</v>
      </c>
      <c r="AV21">
        <v>11.4893</v>
      </c>
      <c r="AW21">
        <v>9.5509199999999996</v>
      </c>
      <c r="AX21">
        <v>245.21700000000001</v>
      </c>
      <c r="AY21">
        <v>11.742599999999999</v>
      </c>
      <c r="AZ21">
        <v>600.06799999999998</v>
      </c>
      <c r="BA21">
        <v>99.970100000000002</v>
      </c>
      <c r="BB21">
        <v>0.100129</v>
      </c>
      <c r="BC21">
        <v>17.680599999999998</v>
      </c>
      <c r="BD21">
        <v>18.000399999999999</v>
      </c>
      <c r="BE21">
        <v>999.9</v>
      </c>
      <c r="BF21">
        <v>0</v>
      </c>
      <c r="BG21">
        <v>0</v>
      </c>
      <c r="BH21">
        <v>9985.6200000000008</v>
      </c>
      <c r="BI21">
        <v>0</v>
      </c>
      <c r="BJ21">
        <v>40.088999999999999</v>
      </c>
      <c r="BK21">
        <v>-8.6533099999999994</v>
      </c>
      <c r="BL21">
        <v>244.2</v>
      </c>
      <c r="BM21">
        <v>252.458</v>
      </c>
      <c r="BN21">
        <v>1.93842</v>
      </c>
      <c r="BO21">
        <v>250.047</v>
      </c>
      <c r="BP21">
        <v>9.5509199999999996</v>
      </c>
      <c r="BQ21">
        <v>1.14859</v>
      </c>
      <c r="BR21">
        <v>0.95480699999999996</v>
      </c>
      <c r="BS21">
        <v>8.95139</v>
      </c>
      <c r="BT21">
        <v>6.2443999999999997</v>
      </c>
      <c r="BU21">
        <v>1800.24</v>
      </c>
      <c r="BV21">
        <v>0.90000100000000005</v>
      </c>
      <c r="BW21">
        <v>9.9999000000000005E-2</v>
      </c>
      <c r="BX21">
        <v>0</v>
      </c>
      <c r="BY21">
        <v>2.8058000000000001</v>
      </c>
      <c r="BZ21">
        <v>0</v>
      </c>
      <c r="CA21">
        <v>13773.4</v>
      </c>
      <c r="CB21">
        <v>13896.8</v>
      </c>
      <c r="CC21">
        <v>39.811999999999998</v>
      </c>
      <c r="CD21">
        <v>41</v>
      </c>
      <c r="CE21">
        <v>41.186999999999998</v>
      </c>
      <c r="CF21">
        <v>39.311999999999998</v>
      </c>
      <c r="CG21">
        <v>38.811999999999998</v>
      </c>
      <c r="CH21">
        <v>1620.22</v>
      </c>
      <c r="CI21">
        <v>180.02</v>
      </c>
      <c r="CJ21">
        <v>0</v>
      </c>
      <c r="CK21">
        <v>1689887306.0999999</v>
      </c>
      <c r="CL21">
        <v>0</v>
      </c>
      <c r="CM21">
        <v>1689887268</v>
      </c>
      <c r="CN21" t="s">
        <v>363</v>
      </c>
      <c r="CO21">
        <v>1689887254</v>
      </c>
      <c r="CP21">
        <v>1689887268</v>
      </c>
      <c r="CQ21">
        <v>26</v>
      </c>
      <c r="CR21">
        <v>0.189</v>
      </c>
      <c r="CS21">
        <v>1E-3</v>
      </c>
      <c r="CT21">
        <v>-3.823</v>
      </c>
      <c r="CU21">
        <v>-0.253</v>
      </c>
      <c r="CV21">
        <v>250</v>
      </c>
      <c r="CW21">
        <v>10</v>
      </c>
      <c r="CX21">
        <v>0.1</v>
      </c>
      <c r="CY21">
        <v>0.05</v>
      </c>
      <c r="CZ21">
        <v>8.1761803424902606</v>
      </c>
      <c r="DA21">
        <v>6.20770602253446E-2</v>
      </c>
      <c r="DB21">
        <v>2.20188050934703E-2</v>
      </c>
      <c r="DC21">
        <v>1</v>
      </c>
      <c r="DD21">
        <v>249.99199999999999</v>
      </c>
      <c r="DE21">
        <v>0.266259740259986</v>
      </c>
      <c r="DF21">
        <v>3.5578216984686002E-2</v>
      </c>
      <c r="DG21">
        <v>1</v>
      </c>
      <c r="DH21">
        <v>1800.0290476190501</v>
      </c>
      <c r="DI21">
        <v>0.40374576924260402</v>
      </c>
      <c r="DJ21">
        <v>0.15460871539235099</v>
      </c>
      <c r="DK21">
        <v>-1</v>
      </c>
      <c r="DL21">
        <v>2</v>
      </c>
      <c r="DM21">
        <v>2</v>
      </c>
      <c r="DN21" t="s">
        <v>354</v>
      </c>
      <c r="DO21">
        <v>3.24126</v>
      </c>
      <c r="DP21">
        <v>2.8401900000000002</v>
      </c>
      <c r="DQ21">
        <v>6.5492999999999996E-2</v>
      </c>
      <c r="DR21">
        <v>6.6258899999999996E-2</v>
      </c>
      <c r="DS21">
        <v>7.2557800000000006E-2</v>
      </c>
      <c r="DT21">
        <v>6.1178299999999998E-2</v>
      </c>
      <c r="DU21">
        <v>27409.599999999999</v>
      </c>
      <c r="DV21">
        <v>28847.200000000001</v>
      </c>
      <c r="DW21">
        <v>27437.599999999999</v>
      </c>
      <c r="DX21">
        <v>28983</v>
      </c>
      <c r="DY21">
        <v>33551.9</v>
      </c>
      <c r="DZ21">
        <v>36233.800000000003</v>
      </c>
      <c r="EA21">
        <v>36686.699999999997</v>
      </c>
      <c r="EB21">
        <v>39280.1</v>
      </c>
      <c r="EC21">
        <v>2.3226</v>
      </c>
      <c r="ED21">
        <v>1.78857</v>
      </c>
      <c r="EE21">
        <v>0.109058</v>
      </c>
      <c r="EF21">
        <v>0</v>
      </c>
      <c r="EG21">
        <v>16.1875</v>
      </c>
      <c r="EH21">
        <v>999.9</v>
      </c>
      <c r="EI21">
        <v>48.107999999999997</v>
      </c>
      <c r="EJ21">
        <v>20.311</v>
      </c>
      <c r="EK21">
        <v>11.5122</v>
      </c>
      <c r="EL21">
        <v>62.384999999999998</v>
      </c>
      <c r="EM21">
        <v>36.426299999999998</v>
      </c>
      <c r="EN21">
        <v>1</v>
      </c>
      <c r="EO21">
        <v>-0.51634100000000005</v>
      </c>
      <c r="EP21">
        <v>2.2859500000000001</v>
      </c>
      <c r="EQ21">
        <v>19.869800000000001</v>
      </c>
      <c r="ER21">
        <v>5.2217799999999999</v>
      </c>
      <c r="ES21">
        <v>11.921099999999999</v>
      </c>
      <c r="ET21">
        <v>4.9556500000000003</v>
      </c>
      <c r="EU21">
        <v>3.2976000000000001</v>
      </c>
      <c r="EV21">
        <v>73.900000000000006</v>
      </c>
      <c r="EW21">
        <v>9999</v>
      </c>
      <c r="EX21">
        <v>5096.5</v>
      </c>
      <c r="EY21">
        <v>144.4</v>
      </c>
      <c r="EZ21">
        <v>1.85989</v>
      </c>
      <c r="FA21">
        <v>1.8589800000000001</v>
      </c>
      <c r="FB21">
        <v>1.86493</v>
      </c>
      <c r="FC21">
        <v>1.8690500000000001</v>
      </c>
      <c r="FD21">
        <v>1.8636200000000001</v>
      </c>
      <c r="FE21">
        <v>1.86372</v>
      </c>
      <c r="FF21">
        <v>1.86371</v>
      </c>
      <c r="FG21">
        <v>1.8634900000000001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-3.823</v>
      </c>
      <c r="FV21">
        <v>-0.25330000000000003</v>
      </c>
      <c r="FW21">
        <v>-3.8228</v>
      </c>
      <c r="FX21">
        <v>0</v>
      </c>
      <c r="FY21">
        <v>0</v>
      </c>
      <c r="FZ21">
        <v>0</v>
      </c>
      <c r="GA21">
        <v>-0.253248999999999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0.7</v>
      </c>
      <c r="GJ21">
        <v>0.5</v>
      </c>
      <c r="GK21">
        <v>0.716553</v>
      </c>
      <c r="GL21">
        <v>2.5329600000000001</v>
      </c>
      <c r="GM21">
        <v>1.4477500000000001</v>
      </c>
      <c r="GN21">
        <v>2.3168899999999999</v>
      </c>
      <c r="GO21">
        <v>1.5466299999999999</v>
      </c>
      <c r="GP21">
        <v>2.4157700000000002</v>
      </c>
      <c r="GQ21">
        <v>23.2729</v>
      </c>
      <c r="GR21">
        <v>14.333399999999999</v>
      </c>
      <c r="GS21">
        <v>18</v>
      </c>
      <c r="GT21">
        <v>619.47299999999996</v>
      </c>
      <c r="GU21">
        <v>398.93400000000003</v>
      </c>
      <c r="GV21">
        <v>13.7995</v>
      </c>
      <c r="GW21">
        <v>20.4847</v>
      </c>
      <c r="GX21">
        <v>30.0001</v>
      </c>
      <c r="GY21">
        <v>20.452999999999999</v>
      </c>
      <c r="GZ21">
        <v>20.435400000000001</v>
      </c>
      <c r="HA21">
        <v>14.33</v>
      </c>
      <c r="HB21">
        <v>20</v>
      </c>
      <c r="HC21">
        <v>-30</v>
      </c>
      <c r="HD21">
        <v>13.796900000000001</v>
      </c>
      <c r="HE21">
        <v>250</v>
      </c>
      <c r="HF21">
        <v>0</v>
      </c>
      <c r="HG21">
        <v>101.066</v>
      </c>
      <c r="HH21">
        <v>95.502200000000002</v>
      </c>
    </row>
    <row r="22" spans="1:216" x14ac:dyDescent="0.2">
      <c r="A22">
        <v>4</v>
      </c>
      <c r="B22">
        <v>1689887386</v>
      </c>
      <c r="C22">
        <v>279</v>
      </c>
      <c r="D22" t="s">
        <v>364</v>
      </c>
      <c r="E22" t="s">
        <v>365</v>
      </c>
      <c r="F22" t="s">
        <v>348</v>
      </c>
      <c r="G22" t="s">
        <v>409</v>
      </c>
      <c r="H22" t="s">
        <v>349</v>
      </c>
      <c r="I22" t="s">
        <v>350</v>
      </c>
      <c r="J22" t="s">
        <v>351</v>
      </c>
      <c r="K22" t="s">
        <v>352</v>
      </c>
      <c r="L22">
        <v>1689887386</v>
      </c>
      <c r="M22">
        <f t="shared" si="0"/>
        <v>2.0958427881621129E-3</v>
      </c>
      <c r="N22">
        <f t="shared" si="1"/>
        <v>2.0958427881621131</v>
      </c>
      <c r="O22">
        <f t="shared" si="2"/>
        <v>5.6978643040434047</v>
      </c>
      <c r="P22">
        <f t="shared" si="3"/>
        <v>169.34700000000001</v>
      </c>
      <c r="Q22">
        <f t="shared" si="4"/>
        <v>126.70098074401969</v>
      </c>
      <c r="R22">
        <f t="shared" si="5"/>
        <v>12.678577410837281</v>
      </c>
      <c r="S22">
        <f t="shared" si="6"/>
        <v>16.946033378628002</v>
      </c>
      <c r="T22">
        <f t="shared" si="7"/>
        <v>0.23373759515767351</v>
      </c>
      <c r="U22">
        <f t="shared" si="8"/>
        <v>3.0019983414285751</v>
      </c>
      <c r="V22">
        <f t="shared" si="9"/>
        <v>0.22407734152787895</v>
      </c>
      <c r="W22">
        <f t="shared" si="10"/>
        <v>0.14088300435912385</v>
      </c>
      <c r="X22">
        <f t="shared" si="11"/>
        <v>297.68546099999998</v>
      </c>
      <c r="Y22">
        <f t="shared" si="12"/>
        <v>18.87220469100151</v>
      </c>
      <c r="Z22">
        <f t="shared" si="13"/>
        <v>18.003900000000002</v>
      </c>
      <c r="AA22">
        <f t="shared" si="14"/>
        <v>2.0717855577597435</v>
      </c>
      <c r="AB22">
        <f t="shared" si="15"/>
        <v>56.689677675226626</v>
      </c>
      <c r="AC22">
        <f t="shared" si="16"/>
        <v>1.1509097196936</v>
      </c>
      <c r="AD22">
        <f t="shared" si="17"/>
        <v>2.0301927385918925</v>
      </c>
      <c r="AE22">
        <f t="shared" si="18"/>
        <v>0.92087583806614348</v>
      </c>
      <c r="AF22">
        <f t="shared" si="19"/>
        <v>-92.42666695794918</v>
      </c>
      <c r="AG22">
        <f t="shared" si="20"/>
        <v>-52.129866909216062</v>
      </c>
      <c r="AH22">
        <f t="shared" si="21"/>
        <v>-3.4147796468687672</v>
      </c>
      <c r="AI22">
        <f t="shared" si="22"/>
        <v>149.71414748596595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54501.716507565528</v>
      </c>
      <c r="AO22">
        <f t="shared" si="26"/>
        <v>1799.9</v>
      </c>
      <c r="AP22">
        <f t="shared" si="27"/>
        <v>1517.3157000000001</v>
      </c>
      <c r="AQ22">
        <f t="shared" si="28"/>
        <v>0.84299999999999997</v>
      </c>
      <c r="AR22">
        <f t="shared" si="29"/>
        <v>0.16538999999999998</v>
      </c>
      <c r="AS22">
        <v>1689887386</v>
      </c>
      <c r="AT22">
        <v>169.34700000000001</v>
      </c>
      <c r="AU22">
        <v>175.005</v>
      </c>
      <c r="AV22">
        <v>11.5014</v>
      </c>
      <c r="AW22">
        <v>9.5647900000000003</v>
      </c>
      <c r="AX22">
        <v>172.90700000000001</v>
      </c>
      <c r="AY22">
        <v>11.7597</v>
      </c>
      <c r="AZ22">
        <v>600.03700000000003</v>
      </c>
      <c r="BA22">
        <v>99.966700000000003</v>
      </c>
      <c r="BB22">
        <v>0.10022399999999999</v>
      </c>
      <c r="BC22">
        <v>17.681799999999999</v>
      </c>
      <c r="BD22">
        <v>18.003900000000002</v>
      </c>
      <c r="BE22">
        <v>999.9</v>
      </c>
      <c r="BF22">
        <v>0</v>
      </c>
      <c r="BG22">
        <v>0</v>
      </c>
      <c r="BH22">
        <v>9990</v>
      </c>
      <c r="BI22">
        <v>0</v>
      </c>
      <c r="BJ22">
        <v>39.933799999999998</v>
      </c>
      <c r="BK22">
        <v>-5.6577000000000002</v>
      </c>
      <c r="BL22">
        <v>171.31800000000001</v>
      </c>
      <c r="BM22">
        <v>176.69499999999999</v>
      </c>
      <c r="BN22">
        <v>1.9366099999999999</v>
      </c>
      <c r="BO22">
        <v>175.005</v>
      </c>
      <c r="BP22">
        <v>9.5647900000000003</v>
      </c>
      <c r="BQ22">
        <v>1.1497599999999999</v>
      </c>
      <c r="BR22">
        <v>0.95616000000000001</v>
      </c>
      <c r="BS22">
        <v>8.9664199999999994</v>
      </c>
      <c r="BT22">
        <v>6.2649299999999997</v>
      </c>
      <c r="BU22">
        <v>1799.9</v>
      </c>
      <c r="BV22">
        <v>0.89999799999999996</v>
      </c>
      <c r="BW22">
        <v>0.10000199999999999</v>
      </c>
      <c r="BX22">
        <v>0</v>
      </c>
      <c r="BY22">
        <v>2.2909999999999999</v>
      </c>
      <c r="BZ22">
        <v>0</v>
      </c>
      <c r="CA22">
        <v>13717</v>
      </c>
      <c r="CB22">
        <v>13894.1</v>
      </c>
      <c r="CC22">
        <v>39.875</v>
      </c>
      <c r="CD22">
        <v>41.061999999999998</v>
      </c>
      <c r="CE22">
        <v>41.25</v>
      </c>
      <c r="CF22">
        <v>39.311999999999998</v>
      </c>
      <c r="CG22">
        <v>38.811999999999998</v>
      </c>
      <c r="CH22">
        <v>1619.91</v>
      </c>
      <c r="CI22">
        <v>179.99</v>
      </c>
      <c r="CJ22">
        <v>0</v>
      </c>
      <c r="CK22">
        <v>1689887396.0999999</v>
      </c>
      <c r="CL22">
        <v>0</v>
      </c>
      <c r="CM22">
        <v>1689887358</v>
      </c>
      <c r="CN22" t="s">
        <v>366</v>
      </c>
      <c r="CO22">
        <v>1689887355</v>
      </c>
      <c r="CP22">
        <v>1689887358</v>
      </c>
      <c r="CQ22">
        <v>27</v>
      </c>
      <c r="CR22">
        <v>0.26300000000000001</v>
      </c>
      <c r="CS22">
        <v>-5.0000000000000001E-3</v>
      </c>
      <c r="CT22">
        <v>-3.56</v>
      </c>
      <c r="CU22">
        <v>-0.25800000000000001</v>
      </c>
      <c r="CV22">
        <v>175</v>
      </c>
      <c r="CW22">
        <v>10</v>
      </c>
      <c r="CX22">
        <v>0.31</v>
      </c>
      <c r="CY22">
        <v>0.04</v>
      </c>
      <c r="CZ22">
        <v>5.3588913787206804</v>
      </c>
      <c r="DA22">
        <v>6.6193036821499601E-2</v>
      </c>
      <c r="DB22">
        <v>2.3100424907724799E-2</v>
      </c>
      <c r="DC22">
        <v>1</v>
      </c>
      <c r="DD22">
        <v>174.98376190476199</v>
      </c>
      <c r="DE22">
        <v>0.28254545454547603</v>
      </c>
      <c r="DF22">
        <v>3.0576842718919899E-2</v>
      </c>
      <c r="DG22">
        <v>1</v>
      </c>
      <c r="DH22">
        <v>1800.0609523809501</v>
      </c>
      <c r="DI22">
        <v>0.14322006948890001</v>
      </c>
      <c r="DJ22">
        <v>0.165094626889116</v>
      </c>
      <c r="DK22">
        <v>-1</v>
      </c>
      <c r="DL22">
        <v>2</v>
      </c>
      <c r="DM22">
        <v>2</v>
      </c>
      <c r="DN22" t="s">
        <v>354</v>
      </c>
      <c r="DO22">
        <v>3.24119</v>
      </c>
      <c r="DP22">
        <v>2.8403299999999998</v>
      </c>
      <c r="DQ22">
        <v>4.8137600000000003E-2</v>
      </c>
      <c r="DR22">
        <v>4.8423300000000002E-2</v>
      </c>
      <c r="DS22">
        <v>7.2629100000000002E-2</v>
      </c>
      <c r="DT22">
        <v>6.1238399999999998E-2</v>
      </c>
      <c r="DU22">
        <v>27917.7</v>
      </c>
      <c r="DV22">
        <v>29397.4</v>
      </c>
      <c r="DW22">
        <v>27436.799999999999</v>
      </c>
      <c r="DX22">
        <v>28982.5</v>
      </c>
      <c r="DY22">
        <v>33548.699999999997</v>
      </c>
      <c r="DZ22">
        <v>36231.4</v>
      </c>
      <c r="EA22">
        <v>36686.1</v>
      </c>
      <c r="EB22">
        <v>39279.9</v>
      </c>
      <c r="EC22">
        <v>2.3227500000000001</v>
      </c>
      <c r="ED22">
        <v>1.78735</v>
      </c>
      <c r="EE22">
        <v>0.110287</v>
      </c>
      <c r="EF22">
        <v>0</v>
      </c>
      <c r="EG22">
        <v>16.170500000000001</v>
      </c>
      <c r="EH22">
        <v>999.9</v>
      </c>
      <c r="EI22">
        <v>48.107999999999997</v>
      </c>
      <c r="EJ22">
        <v>20.321000000000002</v>
      </c>
      <c r="EK22">
        <v>11.519500000000001</v>
      </c>
      <c r="EL22">
        <v>62.325000000000003</v>
      </c>
      <c r="EM22">
        <v>36.366199999999999</v>
      </c>
      <c r="EN22">
        <v>1</v>
      </c>
      <c r="EO22">
        <v>-0.51490899999999995</v>
      </c>
      <c r="EP22">
        <v>2.3764699999999999</v>
      </c>
      <c r="EQ22">
        <v>19.859500000000001</v>
      </c>
      <c r="ER22">
        <v>5.2211800000000004</v>
      </c>
      <c r="ES22">
        <v>11.920400000000001</v>
      </c>
      <c r="ET22">
        <v>4.9556500000000003</v>
      </c>
      <c r="EU22">
        <v>3.2974000000000001</v>
      </c>
      <c r="EV22">
        <v>74</v>
      </c>
      <c r="EW22">
        <v>9999</v>
      </c>
      <c r="EX22">
        <v>5098.3999999999996</v>
      </c>
      <c r="EY22">
        <v>144.4</v>
      </c>
      <c r="EZ22">
        <v>1.85989</v>
      </c>
      <c r="FA22">
        <v>1.8589800000000001</v>
      </c>
      <c r="FB22">
        <v>1.86493</v>
      </c>
      <c r="FC22">
        <v>1.8690500000000001</v>
      </c>
      <c r="FD22">
        <v>1.8635999999999999</v>
      </c>
      <c r="FE22">
        <v>1.86371</v>
      </c>
      <c r="FF22">
        <v>1.86371</v>
      </c>
      <c r="FG22">
        <v>1.8635299999999999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-3.56</v>
      </c>
      <c r="FV22">
        <v>-0.25829999999999997</v>
      </c>
      <c r="FW22">
        <v>-3.5600909090909201</v>
      </c>
      <c r="FX22">
        <v>0</v>
      </c>
      <c r="FY22">
        <v>0</v>
      </c>
      <c r="FZ22">
        <v>0</v>
      </c>
      <c r="GA22">
        <v>-0.258295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0.5</v>
      </c>
      <c r="GJ22">
        <v>0.5</v>
      </c>
      <c r="GK22">
        <v>0.552979</v>
      </c>
      <c r="GL22">
        <v>2.5488300000000002</v>
      </c>
      <c r="GM22">
        <v>1.4489700000000001</v>
      </c>
      <c r="GN22">
        <v>2.3290999999999999</v>
      </c>
      <c r="GO22">
        <v>1.5466299999999999</v>
      </c>
      <c r="GP22">
        <v>2.34497</v>
      </c>
      <c r="GQ22">
        <v>23.2729</v>
      </c>
      <c r="GR22">
        <v>14.298400000000001</v>
      </c>
      <c r="GS22">
        <v>18</v>
      </c>
      <c r="GT22">
        <v>619.92999999999995</v>
      </c>
      <c r="GU22">
        <v>398.464</v>
      </c>
      <c r="GV22">
        <v>13.723699999999999</v>
      </c>
      <c r="GW22">
        <v>20.505600000000001</v>
      </c>
      <c r="GX22">
        <v>30.0002</v>
      </c>
      <c r="GY22">
        <v>20.482600000000001</v>
      </c>
      <c r="GZ22">
        <v>20.468</v>
      </c>
      <c r="HA22">
        <v>11.051399999999999</v>
      </c>
      <c r="HB22">
        <v>20</v>
      </c>
      <c r="HC22">
        <v>-30</v>
      </c>
      <c r="HD22">
        <v>13.7265</v>
      </c>
      <c r="HE22">
        <v>175</v>
      </c>
      <c r="HF22">
        <v>0</v>
      </c>
      <c r="HG22">
        <v>101.06399999999999</v>
      </c>
      <c r="HH22">
        <v>95.501199999999997</v>
      </c>
    </row>
    <row r="23" spans="1:216" x14ac:dyDescent="0.2">
      <c r="A23">
        <v>5</v>
      </c>
      <c r="B23">
        <v>1689887476</v>
      </c>
      <c r="C23">
        <v>369</v>
      </c>
      <c r="D23" t="s">
        <v>367</v>
      </c>
      <c r="E23" t="s">
        <v>368</v>
      </c>
      <c r="F23" t="s">
        <v>348</v>
      </c>
      <c r="G23" t="s">
        <v>409</v>
      </c>
      <c r="H23" t="s">
        <v>349</v>
      </c>
      <c r="I23" t="s">
        <v>350</v>
      </c>
      <c r="J23" t="s">
        <v>351</v>
      </c>
      <c r="K23" t="s">
        <v>352</v>
      </c>
      <c r="L23">
        <v>1689887476</v>
      </c>
      <c r="M23">
        <f t="shared" si="0"/>
        <v>2.105921354789549E-3</v>
      </c>
      <c r="N23">
        <f t="shared" si="1"/>
        <v>2.1059213547895492</v>
      </c>
      <c r="O23">
        <f t="shared" si="2"/>
        <v>3.6575393356534178</v>
      </c>
      <c r="P23">
        <f t="shared" si="3"/>
        <v>121.354</v>
      </c>
      <c r="Q23">
        <f t="shared" si="4"/>
        <v>93.942794695118792</v>
      </c>
      <c r="R23">
        <f t="shared" si="5"/>
        <v>9.4004432441574153</v>
      </c>
      <c r="S23">
        <f t="shared" si="6"/>
        <v>12.143362278648</v>
      </c>
      <c r="T23">
        <f t="shared" si="7"/>
        <v>0.23514710479878626</v>
      </c>
      <c r="U23">
        <f t="shared" si="8"/>
        <v>3.0022069761127943</v>
      </c>
      <c r="V23">
        <f t="shared" si="9"/>
        <v>0.2253732595329366</v>
      </c>
      <c r="W23">
        <f t="shared" si="10"/>
        <v>0.14170257568881273</v>
      </c>
      <c r="X23">
        <f t="shared" si="11"/>
        <v>297.73507799999999</v>
      </c>
      <c r="Y23">
        <f t="shared" si="12"/>
        <v>18.871735830429973</v>
      </c>
      <c r="Z23">
        <f t="shared" si="13"/>
        <v>18.012699999999999</v>
      </c>
      <c r="AA23">
        <f t="shared" si="14"/>
        <v>2.0729323151434031</v>
      </c>
      <c r="AB23">
        <f t="shared" si="15"/>
        <v>56.784653102600437</v>
      </c>
      <c r="AC23">
        <f t="shared" si="16"/>
        <v>1.1529759945864</v>
      </c>
      <c r="AD23">
        <f t="shared" si="17"/>
        <v>2.0304359216620798</v>
      </c>
      <c r="AE23">
        <f t="shared" si="18"/>
        <v>0.91995632055700316</v>
      </c>
      <c r="AF23">
        <f t="shared" si="19"/>
        <v>-92.871131746219106</v>
      </c>
      <c r="AG23">
        <f t="shared" si="20"/>
        <v>-53.250289241247017</v>
      </c>
      <c r="AH23">
        <f t="shared" si="21"/>
        <v>-3.4881233080247269</v>
      </c>
      <c r="AI23">
        <f t="shared" si="22"/>
        <v>148.12553370450911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54507.302762621715</v>
      </c>
      <c r="AO23">
        <f t="shared" si="26"/>
        <v>1800.2</v>
      </c>
      <c r="AP23">
        <f t="shared" si="27"/>
        <v>1517.5686000000001</v>
      </c>
      <c r="AQ23">
        <f t="shared" si="28"/>
        <v>0.84299999999999997</v>
      </c>
      <c r="AR23">
        <f t="shared" si="29"/>
        <v>0.16538999999999998</v>
      </c>
      <c r="AS23">
        <v>1689887476</v>
      </c>
      <c r="AT23">
        <v>121.354</v>
      </c>
      <c r="AU23">
        <v>125.012</v>
      </c>
      <c r="AV23">
        <v>11.5222</v>
      </c>
      <c r="AW23">
        <v>9.5762499999999999</v>
      </c>
      <c r="AX23">
        <v>124.857</v>
      </c>
      <c r="AY23">
        <v>11.779199999999999</v>
      </c>
      <c r="AZ23">
        <v>600.01599999999996</v>
      </c>
      <c r="BA23">
        <v>99.965599999999995</v>
      </c>
      <c r="BB23">
        <v>0.100012</v>
      </c>
      <c r="BC23">
        <v>17.683700000000002</v>
      </c>
      <c r="BD23">
        <v>18.012699999999999</v>
      </c>
      <c r="BE23">
        <v>999.9</v>
      </c>
      <c r="BF23">
        <v>0</v>
      </c>
      <c r="BG23">
        <v>0</v>
      </c>
      <c r="BH23">
        <v>9991.25</v>
      </c>
      <c r="BI23">
        <v>0</v>
      </c>
      <c r="BJ23">
        <v>38.752000000000002</v>
      </c>
      <c r="BK23">
        <v>-3.65808</v>
      </c>
      <c r="BL23">
        <v>122.768</v>
      </c>
      <c r="BM23">
        <v>126.22</v>
      </c>
      <c r="BN23">
        <v>1.9459599999999999</v>
      </c>
      <c r="BO23">
        <v>125.012</v>
      </c>
      <c r="BP23">
        <v>9.5762499999999999</v>
      </c>
      <c r="BQ23">
        <v>1.1518299999999999</v>
      </c>
      <c r="BR23">
        <v>0.95729600000000004</v>
      </c>
      <c r="BS23">
        <v>8.9930599999999998</v>
      </c>
      <c r="BT23">
        <v>6.2821499999999997</v>
      </c>
      <c r="BU23">
        <v>1800.2</v>
      </c>
      <c r="BV23">
        <v>0.90000100000000005</v>
      </c>
      <c r="BW23">
        <v>9.9999000000000005E-2</v>
      </c>
      <c r="BX23">
        <v>0</v>
      </c>
      <c r="BY23">
        <v>2.7646999999999999</v>
      </c>
      <c r="BZ23">
        <v>0</v>
      </c>
      <c r="CA23">
        <v>13704.7</v>
      </c>
      <c r="CB23">
        <v>13896.5</v>
      </c>
      <c r="CC23">
        <v>39.875</v>
      </c>
      <c r="CD23">
        <v>41.061999999999998</v>
      </c>
      <c r="CE23">
        <v>41.25</v>
      </c>
      <c r="CF23">
        <v>39.311999999999998</v>
      </c>
      <c r="CG23">
        <v>38.811999999999998</v>
      </c>
      <c r="CH23">
        <v>1620.18</v>
      </c>
      <c r="CI23">
        <v>180.02</v>
      </c>
      <c r="CJ23">
        <v>0</v>
      </c>
      <c r="CK23">
        <v>1689887486.0999999</v>
      </c>
      <c r="CL23">
        <v>0</v>
      </c>
      <c r="CM23">
        <v>1689887448</v>
      </c>
      <c r="CN23" t="s">
        <v>369</v>
      </c>
      <c r="CO23">
        <v>1689887442</v>
      </c>
      <c r="CP23">
        <v>1689887448</v>
      </c>
      <c r="CQ23">
        <v>28</v>
      </c>
      <c r="CR23">
        <v>5.7000000000000002E-2</v>
      </c>
      <c r="CS23">
        <v>1E-3</v>
      </c>
      <c r="CT23">
        <v>-3.5030000000000001</v>
      </c>
      <c r="CU23">
        <v>-0.25700000000000001</v>
      </c>
      <c r="CV23">
        <v>125</v>
      </c>
      <c r="CW23">
        <v>10</v>
      </c>
      <c r="CX23">
        <v>0.31</v>
      </c>
      <c r="CY23">
        <v>0.03</v>
      </c>
      <c r="CZ23">
        <v>3.4150928873397799</v>
      </c>
      <c r="DA23">
        <v>-0.121612266829574</v>
      </c>
      <c r="DB23">
        <v>2.8027818866167498E-2</v>
      </c>
      <c r="DC23">
        <v>1</v>
      </c>
      <c r="DD23">
        <v>124.96995238095199</v>
      </c>
      <c r="DE23">
        <v>0.26306493506485801</v>
      </c>
      <c r="DF23">
        <v>3.1930693086709198E-2</v>
      </c>
      <c r="DG23">
        <v>1</v>
      </c>
      <c r="DH23">
        <v>1799.9990476190501</v>
      </c>
      <c r="DI23">
        <v>6.2755093051976001E-3</v>
      </c>
      <c r="DJ23">
        <v>0.16186133871476299</v>
      </c>
      <c r="DK23">
        <v>-1</v>
      </c>
      <c r="DL23">
        <v>2</v>
      </c>
      <c r="DM23">
        <v>2</v>
      </c>
      <c r="DN23" t="s">
        <v>354</v>
      </c>
      <c r="DO23">
        <v>3.24112</v>
      </c>
      <c r="DP23">
        <v>2.8401200000000002</v>
      </c>
      <c r="DQ23">
        <v>3.55614E-2</v>
      </c>
      <c r="DR23">
        <v>3.5420199999999999E-2</v>
      </c>
      <c r="DS23">
        <v>7.2713799999999995E-2</v>
      </c>
      <c r="DT23">
        <v>6.1289099999999999E-2</v>
      </c>
      <c r="DU23">
        <v>28287</v>
      </c>
      <c r="DV23">
        <v>29798.5</v>
      </c>
      <c r="DW23">
        <v>27437.3</v>
      </c>
      <c r="DX23">
        <v>28982</v>
      </c>
      <c r="DY23">
        <v>33546</v>
      </c>
      <c r="DZ23">
        <v>36228.6</v>
      </c>
      <c r="EA23">
        <v>36686.5</v>
      </c>
      <c r="EB23">
        <v>39279.1</v>
      </c>
      <c r="EC23">
        <v>2.3225500000000001</v>
      </c>
      <c r="ED23">
        <v>1.78667</v>
      </c>
      <c r="EE23">
        <v>0.112522</v>
      </c>
      <c r="EF23">
        <v>0</v>
      </c>
      <c r="EG23">
        <v>16.142099999999999</v>
      </c>
      <c r="EH23">
        <v>999.9</v>
      </c>
      <c r="EI23">
        <v>48.076999999999998</v>
      </c>
      <c r="EJ23">
        <v>20.352</v>
      </c>
      <c r="EK23">
        <v>11.5345</v>
      </c>
      <c r="EL23">
        <v>61.994999999999997</v>
      </c>
      <c r="EM23">
        <v>36.446300000000001</v>
      </c>
      <c r="EN23">
        <v>1</v>
      </c>
      <c r="EO23">
        <v>-0.51388199999999995</v>
      </c>
      <c r="EP23">
        <v>2.32931</v>
      </c>
      <c r="EQ23">
        <v>19.862300000000001</v>
      </c>
      <c r="ER23">
        <v>5.2201399999999998</v>
      </c>
      <c r="ES23">
        <v>11.920199999999999</v>
      </c>
      <c r="ET23">
        <v>4.9553000000000003</v>
      </c>
      <c r="EU23">
        <v>3.29718</v>
      </c>
      <c r="EV23">
        <v>74</v>
      </c>
      <c r="EW23">
        <v>9999</v>
      </c>
      <c r="EX23">
        <v>5100.2</v>
      </c>
      <c r="EY23">
        <v>144.4</v>
      </c>
      <c r="EZ23">
        <v>1.85989</v>
      </c>
      <c r="FA23">
        <v>1.8589800000000001</v>
      </c>
      <c r="FB23">
        <v>1.86493</v>
      </c>
      <c r="FC23">
        <v>1.8690500000000001</v>
      </c>
      <c r="FD23">
        <v>1.86364</v>
      </c>
      <c r="FE23">
        <v>1.86371</v>
      </c>
      <c r="FF23">
        <v>1.86371</v>
      </c>
      <c r="FG23">
        <v>1.86355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-3.5030000000000001</v>
      </c>
      <c r="FV23">
        <v>-0.25700000000000001</v>
      </c>
      <c r="FW23">
        <v>-3.5030999999999302</v>
      </c>
      <c r="FX23">
        <v>0</v>
      </c>
      <c r="FY23">
        <v>0</v>
      </c>
      <c r="FZ23">
        <v>0</v>
      </c>
      <c r="GA23">
        <v>-0.25698600000000299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0.6</v>
      </c>
      <c r="GJ23">
        <v>0.5</v>
      </c>
      <c r="GK23">
        <v>0.44067400000000001</v>
      </c>
      <c r="GL23">
        <v>2.5585900000000001</v>
      </c>
      <c r="GM23">
        <v>1.4489700000000001</v>
      </c>
      <c r="GN23">
        <v>2.3290999999999999</v>
      </c>
      <c r="GO23">
        <v>1.5466299999999999</v>
      </c>
      <c r="GP23">
        <v>2.3303199999999999</v>
      </c>
      <c r="GQ23">
        <v>23.2729</v>
      </c>
      <c r="GR23">
        <v>14.280900000000001</v>
      </c>
      <c r="GS23">
        <v>18</v>
      </c>
      <c r="GT23">
        <v>620.10699999999997</v>
      </c>
      <c r="GU23">
        <v>398.28</v>
      </c>
      <c r="GV23">
        <v>13.7605</v>
      </c>
      <c r="GW23">
        <v>20.523099999999999</v>
      </c>
      <c r="GX23">
        <v>30.0001</v>
      </c>
      <c r="GY23">
        <v>20.508700000000001</v>
      </c>
      <c r="GZ23">
        <v>20.494800000000001</v>
      </c>
      <c r="HA23">
        <v>8.8245400000000007</v>
      </c>
      <c r="HB23">
        <v>20</v>
      </c>
      <c r="HC23">
        <v>-30</v>
      </c>
      <c r="HD23">
        <v>13.764099999999999</v>
      </c>
      <c r="HE23">
        <v>125</v>
      </c>
      <c r="HF23">
        <v>0</v>
      </c>
      <c r="HG23">
        <v>101.065</v>
      </c>
      <c r="HH23">
        <v>95.499499999999998</v>
      </c>
    </row>
    <row r="24" spans="1:216" x14ac:dyDescent="0.2">
      <c r="A24">
        <v>6</v>
      </c>
      <c r="B24">
        <v>1689887568</v>
      </c>
      <c r="C24">
        <v>461</v>
      </c>
      <c r="D24" t="s">
        <v>370</v>
      </c>
      <c r="E24" t="s">
        <v>371</v>
      </c>
      <c r="F24" t="s">
        <v>348</v>
      </c>
      <c r="G24" t="s">
        <v>409</v>
      </c>
      <c r="H24" t="s">
        <v>349</v>
      </c>
      <c r="I24" t="s">
        <v>350</v>
      </c>
      <c r="J24" t="s">
        <v>351</v>
      </c>
      <c r="K24" t="s">
        <v>352</v>
      </c>
      <c r="L24">
        <v>1689887568</v>
      </c>
      <c r="M24">
        <f t="shared" si="0"/>
        <v>2.1157905285148276E-3</v>
      </c>
      <c r="N24">
        <f t="shared" si="1"/>
        <v>2.1157905285148275</v>
      </c>
      <c r="O24">
        <f t="shared" si="2"/>
        <v>1.3733336954757465</v>
      </c>
      <c r="P24">
        <f t="shared" si="3"/>
        <v>68.565399999999997</v>
      </c>
      <c r="Q24">
        <f t="shared" si="4"/>
        <v>58.011621344097314</v>
      </c>
      <c r="R24">
        <f t="shared" si="5"/>
        <v>5.8048896131275738</v>
      </c>
      <c r="S24">
        <f t="shared" si="6"/>
        <v>6.8609456012115988</v>
      </c>
      <c r="T24">
        <f t="shared" si="7"/>
        <v>0.2370622753770702</v>
      </c>
      <c r="U24">
        <f t="shared" si="8"/>
        <v>3.0021850283527844</v>
      </c>
      <c r="V24">
        <f t="shared" si="9"/>
        <v>0.22713211941729827</v>
      </c>
      <c r="W24">
        <f t="shared" si="10"/>
        <v>0.14281509742261705</v>
      </c>
      <c r="X24">
        <f t="shared" si="11"/>
        <v>297.726519</v>
      </c>
      <c r="Y24">
        <f t="shared" si="12"/>
        <v>18.875565558454642</v>
      </c>
      <c r="Z24">
        <f t="shared" si="13"/>
        <v>18.008700000000001</v>
      </c>
      <c r="AA24">
        <f t="shared" si="14"/>
        <v>2.0724109927824199</v>
      </c>
      <c r="AB24">
        <f t="shared" si="15"/>
        <v>56.877236985026144</v>
      </c>
      <c r="AC24">
        <f t="shared" si="16"/>
        <v>1.1553218638331999</v>
      </c>
      <c r="AD24">
        <f t="shared" si="17"/>
        <v>2.0312552526722722</v>
      </c>
      <c r="AE24">
        <f t="shared" si="18"/>
        <v>0.91708912894922001</v>
      </c>
      <c r="AF24">
        <f t="shared" si="19"/>
        <v>-93.306362307503903</v>
      </c>
      <c r="AG24">
        <f t="shared" si="20"/>
        <v>-51.56662044058973</v>
      </c>
      <c r="AH24">
        <f t="shared" si="21"/>
        <v>-3.3779021862794192</v>
      </c>
      <c r="AI24">
        <f t="shared" si="22"/>
        <v>149.47563406562696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54505.448400264213</v>
      </c>
      <c r="AO24">
        <f t="shared" si="26"/>
        <v>1800.15</v>
      </c>
      <c r="AP24">
        <f t="shared" si="27"/>
        <v>1517.5263</v>
      </c>
      <c r="AQ24">
        <f t="shared" si="28"/>
        <v>0.84299991667361052</v>
      </c>
      <c r="AR24">
        <f t="shared" si="29"/>
        <v>0.16538983918006833</v>
      </c>
      <c r="AS24">
        <v>1689887568</v>
      </c>
      <c r="AT24">
        <v>68.565399999999997</v>
      </c>
      <c r="AU24">
        <v>69.984800000000007</v>
      </c>
      <c r="AV24">
        <v>11.5458</v>
      </c>
      <c r="AW24">
        <v>9.5907999999999998</v>
      </c>
      <c r="AX24">
        <v>72.046400000000006</v>
      </c>
      <c r="AY24">
        <v>11.8019</v>
      </c>
      <c r="AZ24">
        <v>600.02300000000002</v>
      </c>
      <c r="BA24">
        <v>99.964399999999998</v>
      </c>
      <c r="BB24">
        <v>9.9853999999999998E-2</v>
      </c>
      <c r="BC24">
        <v>17.690100000000001</v>
      </c>
      <c r="BD24">
        <v>18.008700000000001</v>
      </c>
      <c r="BE24">
        <v>999.9</v>
      </c>
      <c r="BF24">
        <v>0</v>
      </c>
      <c r="BG24">
        <v>0</v>
      </c>
      <c r="BH24">
        <v>9991.25</v>
      </c>
      <c r="BI24">
        <v>0</v>
      </c>
      <c r="BJ24">
        <v>36.643799999999999</v>
      </c>
      <c r="BK24">
        <v>-1.41947</v>
      </c>
      <c r="BL24">
        <v>69.366299999999995</v>
      </c>
      <c r="BM24">
        <v>70.662599999999998</v>
      </c>
      <c r="BN24">
        <v>1.9549700000000001</v>
      </c>
      <c r="BO24">
        <v>69.984800000000007</v>
      </c>
      <c r="BP24">
        <v>9.5907999999999998</v>
      </c>
      <c r="BQ24">
        <v>1.1541699999999999</v>
      </c>
      <c r="BR24">
        <v>0.95873900000000001</v>
      </c>
      <c r="BS24">
        <v>9.0231300000000001</v>
      </c>
      <c r="BT24">
        <v>6.3039699999999996</v>
      </c>
      <c r="BU24">
        <v>1800.15</v>
      </c>
      <c r="BV24">
        <v>0.90000100000000005</v>
      </c>
      <c r="BW24">
        <v>9.9998900000000002E-2</v>
      </c>
      <c r="BX24">
        <v>0</v>
      </c>
      <c r="BY24">
        <v>2.4123000000000001</v>
      </c>
      <c r="BZ24">
        <v>0</v>
      </c>
      <c r="CA24">
        <v>13724.1</v>
      </c>
      <c r="CB24">
        <v>13896.1</v>
      </c>
      <c r="CC24">
        <v>39.936999999999998</v>
      </c>
      <c r="CD24">
        <v>41.061999999999998</v>
      </c>
      <c r="CE24">
        <v>41.25</v>
      </c>
      <c r="CF24">
        <v>39.311999999999998</v>
      </c>
      <c r="CG24">
        <v>38.875</v>
      </c>
      <c r="CH24">
        <v>1620.14</v>
      </c>
      <c r="CI24">
        <v>180.01</v>
      </c>
      <c r="CJ24">
        <v>0</v>
      </c>
      <c r="CK24">
        <v>1689887578.5</v>
      </c>
      <c r="CL24">
        <v>0</v>
      </c>
      <c r="CM24">
        <v>1689887542</v>
      </c>
      <c r="CN24" t="s">
        <v>372</v>
      </c>
      <c r="CO24">
        <v>1689887534</v>
      </c>
      <c r="CP24">
        <v>1689887542</v>
      </c>
      <c r="CQ24">
        <v>29</v>
      </c>
      <c r="CR24">
        <v>2.1999999999999999E-2</v>
      </c>
      <c r="CS24">
        <v>1E-3</v>
      </c>
      <c r="CT24">
        <v>-3.4809999999999999</v>
      </c>
      <c r="CU24">
        <v>-0.25600000000000001</v>
      </c>
      <c r="CV24">
        <v>70</v>
      </c>
      <c r="CW24">
        <v>10</v>
      </c>
      <c r="CX24">
        <v>0.28000000000000003</v>
      </c>
      <c r="CY24">
        <v>0.02</v>
      </c>
      <c r="CZ24">
        <v>1.28268568503688</v>
      </c>
      <c r="DA24">
        <v>0.60245077129584901</v>
      </c>
      <c r="DB24">
        <v>0.144146448228196</v>
      </c>
      <c r="DC24">
        <v>1</v>
      </c>
      <c r="DD24">
        <v>69.946938095238096</v>
      </c>
      <c r="DE24">
        <v>0.50009610389616999</v>
      </c>
      <c r="DF24">
        <v>5.6730746481709199E-2</v>
      </c>
      <c r="DG24">
        <v>1</v>
      </c>
      <c r="DH24">
        <v>1800.0580952380999</v>
      </c>
      <c r="DI24">
        <v>0.25041973200079298</v>
      </c>
      <c r="DJ24">
        <v>0.14792594825729899</v>
      </c>
      <c r="DK24">
        <v>-1</v>
      </c>
      <c r="DL24">
        <v>2</v>
      </c>
      <c r="DM24">
        <v>2</v>
      </c>
      <c r="DN24" t="s">
        <v>354</v>
      </c>
      <c r="DO24">
        <v>3.24112</v>
      </c>
      <c r="DP24">
        <v>2.8399700000000001</v>
      </c>
      <c r="DQ24">
        <v>2.0859300000000001E-2</v>
      </c>
      <c r="DR24">
        <v>2.01607E-2</v>
      </c>
      <c r="DS24">
        <v>7.2813500000000003E-2</v>
      </c>
      <c r="DT24">
        <v>6.1354800000000001E-2</v>
      </c>
      <c r="DU24">
        <v>28716.7</v>
      </c>
      <c r="DV24">
        <v>30268.5</v>
      </c>
      <c r="DW24">
        <v>27435.7</v>
      </c>
      <c r="DX24">
        <v>28980.6</v>
      </c>
      <c r="DY24">
        <v>33540.1</v>
      </c>
      <c r="DZ24">
        <v>36224.300000000003</v>
      </c>
      <c r="EA24">
        <v>36684.1</v>
      </c>
      <c r="EB24">
        <v>39277.1</v>
      </c>
      <c r="EC24">
        <v>2.3220800000000001</v>
      </c>
      <c r="ED24">
        <v>1.786</v>
      </c>
      <c r="EE24">
        <v>0.112634</v>
      </c>
      <c r="EF24">
        <v>0</v>
      </c>
      <c r="EG24">
        <v>16.136299999999999</v>
      </c>
      <c r="EH24">
        <v>999.9</v>
      </c>
      <c r="EI24">
        <v>48.088999999999999</v>
      </c>
      <c r="EJ24">
        <v>20.382000000000001</v>
      </c>
      <c r="EK24">
        <v>11.5589</v>
      </c>
      <c r="EL24">
        <v>62.274999999999999</v>
      </c>
      <c r="EM24">
        <v>36.342100000000002</v>
      </c>
      <c r="EN24">
        <v>1</v>
      </c>
      <c r="EO24">
        <v>-0.51206600000000002</v>
      </c>
      <c r="EP24">
        <v>2.3431999999999999</v>
      </c>
      <c r="EQ24">
        <v>19.863800000000001</v>
      </c>
      <c r="ER24">
        <v>5.2211800000000004</v>
      </c>
      <c r="ES24">
        <v>11.920199999999999</v>
      </c>
      <c r="ET24">
        <v>4.9558499999999999</v>
      </c>
      <c r="EU24">
        <v>3.2972299999999999</v>
      </c>
      <c r="EV24">
        <v>74</v>
      </c>
      <c r="EW24">
        <v>9999</v>
      </c>
      <c r="EX24">
        <v>5102.2</v>
      </c>
      <c r="EY24">
        <v>144.4</v>
      </c>
      <c r="EZ24">
        <v>1.85989</v>
      </c>
      <c r="FA24">
        <v>1.8589800000000001</v>
      </c>
      <c r="FB24">
        <v>1.86493</v>
      </c>
      <c r="FC24">
        <v>1.8690500000000001</v>
      </c>
      <c r="FD24">
        <v>1.8636200000000001</v>
      </c>
      <c r="FE24">
        <v>1.86371</v>
      </c>
      <c r="FF24">
        <v>1.86371</v>
      </c>
      <c r="FG24">
        <v>1.8634999999999999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-3.4809999999999999</v>
      </c>
      <c r="FV24">
        <v>-0.25609999999999999</v>
      </c>
      <c r="FW24">
        <v>-3.4810099999999999</v>
      </c>
      <c r="FX24">
        <v>0</v>
      </c>
      <c r="FY24">
        <v>0</v>
      </c>
      <c r="FZ24">
        <v>0</v>
      </c>
      <c r="GA24">
        <v>-0.256159999999999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0.6</v>
      </c>
      <c r="GJ24">
        <v>0.4</v>
      </c>
      <c r="GK24">
        <v>0.318604</v>
      </c>
      <c r="GL24">
        <v>2.5695800000000002</v>
      </c>
      <c r="GM24">
        <v>1.4489700000000001</v>
      </c>
      <c r="GN24">
        <v>2.323</v>
      </c>
      <c r="GO24">
        <v>1.5466299999999999</v>
      </c>
      <c r="GP24">
        <v>2.3938000000000001</v>
      </c>
      <c r="GQ24">
        <v>23.313300000000002</v>
      </c>
      <c r="GR24">
        <v>14.280900000000001</v>
      </c>
      <c r="GS24">
        <v>18</v>
      </c>
      <c r="GT24">
        <v>620.08100000000002</v>
      </c>
      <c r="GU24">
        <v>398.089</v>
      </c>
      <c r="GV24">
        <v>13.757400000000001</v>
      </c>
      <c r="GW24">
        <v>20.539899999999999</v>
      </c>
      <c r="GX24">
        <v>30.0002</v>
      </c>
      <c r="GY24">
        <v>20.5334</v>
      </c>
      <c r="GZ24">
        <v>20.520900000000001</v>
      </c>
      <c r="HA24">
        <v>6.3692500000000001</v>
      </c>
      <c r="HB24">
        <v>20</v>
      </c>
      <c r="HC24">
        <v>-30</v>
      </c>
      <c r="HD24">
        <v>13.7562</v>
      </c>
      <c r="HE24">
        <v>70</v>
      </c>
      <c r="HF24">
        <v>0</v>
      </c>
      <c r="HG24">
        <v>101.059</v>
      </c>
      <c r="HH24">
        <v>95.494699999999995</v>
      </c>
    </row>
    <row r="25" spans="1:216" x14ac:dyDescent="0.2">
      <c r="A25">
        <v>7</v>
      </c>
      <c r="B25">
        <v>1689887653</v>
      </c>
      <c r="C25">
        <v>546</v>
      </c>
      <c r="D25" t="s">
        <v>373</v>
      </c>
      <c r="E25" t="s">
        <v>374</v>
      </c>
      <c r="F25" t="s">
        <v>348</v>
      </c>
      <c r="G25" t="s">
        <v>409</v>
      </c>
      <c r="H25" t="s">
        <v>349</v>
      </c>
      <c r="I25" t="s">
        <v>350</v>
      </c>
      <c r="J25" t="s">
        <v>351</v>
      </c>
      <c r="K25" t="s">
        <v>352</v>
      </c>
      <c r="L25">
        <v>1689887653</v>
      </c>
      <c r="M25">
        <f t="shared" si="0"/>
        <v>2.1255125753803618E-3</v>
      </c>
      <c r="N25">
        <f t="shared" si="1"/>
        <v>2.1255125753803616</v>
      </c>
      <c r="O25">
        <f t="shared" si="2"/>
        <v>0.57685815080373914</v>
      </c>
      <c r="P25">
        <f t="shared" si="3"/>
        <v>49.331699999999998</v>
      </c>
      <c r="Q25">
        <f t="shared" si="4"/>
        <v>44.642173321917333</v>
      </c>
      <c r="R25">
        <f t="shared" si="5"/>
        <v>4.4669288977993062</v>
      </c>
      <c r="S25">
        <f t="shared" si="6"/>
        <v>4.9361664074579998</v>
      </c>
      <c r="T25">
        <f t="shared" si="7"/>
        <v>0.23961889574559586</v>
      </c>
      <c r="U25">
        <f t="shared" si="8"/>
        <v>3.006355897950304</v>
      </c>
      <c r="V25">
        <f t="shared" si="9"/>
        <v>0.2294917539689055</v>
      </c>
      <c r="W25">
        <f t="shared" si="10"/>
        <v>0.14430656268958275</v>
      </c>
      <c r="X25">
        <f t="shared" si="11"/>
        <v>297.726519</v>
      </c>
      <c r="Y25">
        <f t="shared" si="12"/>
        <v>18.871138916824528</v>
      </c>
      <c r="Z25">
        <f t="shared" si="13"/>
        <v>17.984999999999999</v>
      </c>
      <c r="AA25">
        <f t="shared" si="14"/>
        <v>2.0693245165208527</v>
      </c>
      <c r="AB25">
        <f t="shared" si="15"/>
        <v>56.987020110231732</v>
      </c>
      <c r="AC25">
        <f t="shared" si="16"/>
        <v>1.157522652468</v>
      </c>
      <c r="AD25">
        <f t="shared" si="17"/>
        <v>2.0312040359874382</v>
      </c>
      <c r="AE25">
        <f t="shared" si="18"/>
        <v>0.91180186405285268</v>
      </c>
      <c r="AF25">
        <f t="shared" si="19"/>
        <v>-93.735104574273961</v>
      </c>
      <c r="AG25">
        <f t="shared" si="20"/>
        <v>-47.861828052988805</v>
      </c>
      <c r="AH25">
        <f t="shared" si="21"/>
        <v>-3.1304786531278332</v>
      </c>
      <c r="AI25">
        <f t="shared" si="22"/>
        <v>152.99910771960936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54624.780070696113</v>
      </c>
      <c r="AO25">
        <f t="shared" si="26"/>
        <v>1800.15</v>
      </c>
      <c r="AP25">
        <f t="shared" si="27"/>
        <v>1517.5263</v>
      </c>
      <c r="AQ25">
        <f t="shared" si="28"/>
        <v>0.84299991667361052</v>
      </c>
      <c r="AR25">
        <f t="shared" si="29"/>
        <v>0.16538983918006833</v>
      </c>
      <c r="AS25">
        <v>1689887653</v>
      </c>
      <c r="AT25">
        <v>49.331699999999998</v>
      </c>
      <c r="AU25">
        <v>49.969000000000001</v>
      </c>
      <c r="AV25">
        <v>11.568199999999999</v>
      </c>
      <c r="AW25">
        <v>9.6041500000000006</v>
      </c>
      <c r="AX25">
        <v>52.823999999999998</v>
      </c>
      <c r="AY25">
        <v>11.8253</v>
      </c>
      <c r="AZ25">
        <v>599.98900000000003</v>
      </c>
      <c r="BA25">
        <v>99.960999999999999</v>
      </c>
      <c r="BB25">
        <v>9.9739999999999995E-2</v>
      </c>
      <c r="BC25">
        <v>17.689699999999998</v>
      </c>
      <c r="BD25">
        <v>17.984999999999999</v>
      </c>
      <c r="BE25">
        <v>999.9</v>
      </c>
      <c r="BF25">
        <v>0</v>
      </c>
      <c r="BG25">
        <v>0</v>
      </c>
      <c r="BH25">
        <v>10014.4</v>
      </c>
      <c r="BI25">
        <v>0</v>
      </c>
      <c r="BJ25">
        <v>38.0015</v>
      </c>
      <c r="BK25">
        <v>-0.63736700000000002</v>
      </c>
      <c r="BL25">
        <v>49.908999999999999</v>
      </c>
      <c r="BM25">
        <v>50.453600000000002</v>
      </c>
      <c r="BN25">
        <v>1.96401</v>
      </c>
      <c r="BO25">
        <v>49.969000000000001</v>
      </c>
      <c r="BP25">
        <v>9.6041500000000006</v>
      </c>
      <c r="BQ25">
        <v>1.1563600000000001</v>
      </c>
      <c r="BR25">
        <v>0.96004100000000003</v>
      </c>
      <c r="BS25">
        <v>9.0513300000000001</v>
      </c>
      <c r="BT25">
        <v>6.3236499999999998</v>
      </c>
      <c r="BU25">
        <v>1800.15</v>
      </c>
      <c r="BV25">
        <v>0.90000100000000005</v>
      </c>
      <c r="BW25">
        <v>9.9998900000000002E-2</v>
      </c>
      <c r="BX25">
        <v>0</v>
      </c>
      <c r="BY25">
        <v>1.9594</v>
      </c>
      <c r="BZ25">
        <v>0</v>
      </c>
      <c r="CA25">
        <v>13727.5</v>
      </c>
      <c r="CB25">
        <v>13896.1</v>
      </c>
      <c r="CC25">
        <v>39.936999999999998</v>
      </c>
      <c r="CD25">
        <v>41.061999999999998</v>
      </c>
      <c r="CE25">
        <v>41.311999999999998</v>
      </c>
      <c r="CF25">
        <v>39.311999999999998</v>
      </c>
      <c r="CG25">
        <v>38.875</v>
      </c>
      <c r="CH25">
        <v>1620.14</v>
      </c>
      <c r="CI25">
        <v>180.01</v>
      </c>
      <c r="CJ25">
        <v>0</v>
      </c>
      <c r="CK25">
        <v>1689887663.0999999</v>
      </c>
      <c r="CL25">
        <v>0</v>
      </c>
      <c r="CM25">
        <v>1689887628</v>
      </c>
      <c r="CN25" t="s">
        <v>375</v>
      </c>
      <c r="CO25">
        <v>1689887620</v>
      </c>
      <c r="CP25">
        <v>1689887628</v>
      </c>
      <c r="CQ25">
        <v>30</v>
      </c>
      <c r="CR25">
        <v>-1.0999999999999999E-2</v>
      </c>
      <c r="CS25">
        <v>-1E-3</v>
      </c>
      <c r="CT25">
        <v>-3.492</v>
      </c>
      <c r="CU25">
        <v>-0.25700000000000001</v>
      </c>
      <c r="CV25">
        <v>50</v>
      </c>
      <c r="CW25">
        <v>10</v>
      </c>
      <c r="CX25">
        <v>0.26</v>
      </c>
      <c r="CY25">
        <v>0.05</v>
      </c>
      <c r="CZ25">
        <v>0.518661825968458</v>
      </c>
      <c r="DA25">
        <v>0.88615373521305596</v>
      </c>
      <c r="DB25">
        <v>0.141835976630099</v>
      </c>
      <c r="DC25">
        <v>1</v>
      </c>
      <c r="DD25">
        <v>49.963115000000002</v>
      </c>
      <c r="DE25">
        <v>0.31878045112782299</v>
      </c>
      <c r="DF25">
        <v>4.1836231606109102E-2</v>
      </c>
      <c r="DG25">
        <v>1</v>
      </c>
      <c r="DH25">
        <v>1799.97571428571</v>
      </c>
      <c r="DI25">
        <v>-0.15486681723854301</v>
      </c>
      <c r="DJ25">
        <v>0.166606791966215</v>
      </c>
      <c r="DK25">
        <v>-1</v>
      </c>
      <c r="DL25">
        <v>2</v>
      </c>
      <c r="DM25">
        <v>2</v>
      </c>
      <c r="DN25" t="s">
        <v>354</v>
      </c>
      <c r="DO25">
        <v>3.2410199999999998</v>
      </c>
      <c r="DP25">
        <v>2.8400500000000002</v>
      </c>
      <c r="DQ25">
        <v>1.53353E-2</v>
      </c>
      <c r="DR25">
        <v>1.44295E-2</v>
      </c>
      <c r="DS25">
        <v>7.2914599999999996E-2</v>
      </c>
      <c r="DT25">
        <v>6.1413799999999998E-2</v>
      </c>
      <c r="DU25">
        <v>28877.9</v>
      </c>
      <c r="DV25">
        <v>30444.3</v>
      </c>
      <c r="DW25">
        <v>27435</v>
      </c>
      <c r="DX25">
        <v>28979.4</v>
      </c>
      <c r="DY25">
        <v>33535.699999999997</v>
      </c>
      <c r="DZ25">
        <v>36220.199999999997</v>
      </c>
      <c r="EA25">
        <v>36683.300000000003</v>
      </c>
      <c r="EB25">
        <v>39275.199999999997</v>
      </c>
      <c r="EC25">
        <v>2.32192</v>
      </c>
      <c r="ED25">
        <v>1.7859799999999999</v>
      </c>
      <c r="EE25">
        <v>0.11190799999999999</v>
      </c>
      <c r="EF25">
        <v>0</v>
      </c>
      <c r="EG25">
        <v>16.124600000000001</v>
      </c>
      <c r="EH25">
        <v>999.9</v>
      </c>
      <c r="EI25">
        <v>48.088999999999999</v>
      </c>
      <c r="EJ25">
        <v>20.411999999999999</v>
      </c>
      <c r="EK25">
        <v>11.581200000000001</v>
      </c>
      <c r="EL25">
        <v>62.174999999999997</v>
      </c>
      <c r="EM25">
        <v>36.5745</v>
      </c>
      <c r="EN25">
        <v>1</v>
      </c>
      <c r="EO25">
        <v>-0.51083800000000001</v>
      </c>
      <c r="EP25">
        <v>2.2972800000000002</v>
      </c>
      <c r="EQ25">
        <v>19.8795</v>
      </c>
      <c r="ER25">
        <v>5.21774</v>
      </c>
      <c r="ES25">
        <v>11.9216</v>
      </c>
      <c r="ET25">
        <v>4.9552500000000004</v>
      </c>
      <c r="EU25">
        <v>3.2974299999999999</v>
      </c>
      <c r="EV25">
        <v>74</v>
      </c>
      <c r="EW25">
        <v>9999</v>
      </c>
      <c r="EX25">
        <v>5104</v>
      </c>
      <c r="EY25">
        <v>144.4</v>
      </c>
      <c r="EZ25">
        <v>1.85989</v>
      </c>
      <c r="FA25">
        <v>1.8589800000000001</v>
      </c>
      <c r="FB25">
        <v>1.86493</v>
      </c>
      <c r="FC25">
        <v>1.8690500000000001</v>
      </c>
      <c r="FD25">
        <v>1.86361</v>
      </c>
      <c r="FE25">
        <v>1.8637300000000001</v>
      </c>
      <c r="FF25">
        <v>1.86371</v>
      </c>
      <c r="FG25">
        <v>1.86354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-3.492</v>
      </c>
      <c r="FV25">
        <v>-0.2571</v>
      </c>
      <c r="FW25">
        <v>-3.4923000000000002</v>
      </c>
      <c r="FX25">
        <v>0</v>
      </c>
      <c r="FY25">
        <v>0</v>
      </c>
      <c r="FZ25">
        <v>0</v>
      </c>
      <c r="GA25">
        <v>-0.25709299999999802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0.6</v>
      </c>
      <c r="GJ25">
        <v>0.4</v>
      </c>
      <c r="GK25">
        <v>0.27465800000000001</v>
      </c>
      <c r="GL25">
        <v>2.5854499999999998</v>
      </c>
      <c r="GM25">
        <v>1.4489700000000001</v>
      </c>
      <c r="GN25">
        <v>2.3120099999999999</v>
      </c>
      <c r="GO25">
        <v>1.5466299999999999</v>
      </c>
      <c r="GP25">
        <v>2.34619</v>
      </c>
      <c r="GQ25">
        <v>23.333600000000001</v>
      </c>
      <c r="GR25">
        <v>14.2546</v>
      </c>
      <c r="GS25">
        <v>18</v>
      </c>
      <c r="GT25">
        <v>620.25300000000004</v>
      </c>
      <c r="GU25">
        <v>398.26299999999998</v>
      </c>
      <c r="GV25">
        <v>13.771800000000001</v>
      </c>
      <c r="GW25">
        <v>20.558</v>
      </c>
      <c r="GX25">
        <v>30.0001</v>
      </c>
      <c r="GY25">
        <v>20.5562</v>
      </c>
      <c r="GZ25">
        <v>20.543800000000001</v>
      </c>
      <c r="HA25">
        <v>5.4878</v>
      </c>
      <c r="HB25">
        <v>20</v>
      </c>
      <c r="HC25">
        <v>-30</v>
      </c>
      <c r="HD25">
        <v>13.788500000000001</v>
      </c>
      <c r="HE25">
        <v>50</v>
      </c>
      <c r="HF25">
        <v>0</v>
      </c>
      <c r="HG25">
        <v>101.056</v>
      </c>
      <c r="HH25">
        <v>95.490399999999994</v>
      </c>
    </row>
    <row r="26" spans="1:216" x14ac:dyDescent="0.2">
      <c r="A26">
        <v>8</v>
      </c>
      <c r="B26">
        <v>1689887745</v>
      </c>
      <c r="C26">
        <v>638</v>
      </c>
      <c r="D26" t="s">
        <v>376</v>
      </c>
      <c r="E26" t="s">
        <v>377</v>
      </c>
      <c r="F26" t="s">
        <v>348</v>
      </c>
      <c r="G26" t="s">
        <v>409</v>
      </c>
      <c r="H26" t="s">
        <v>349</v>
      </c>
      <c r="I26" t="s">
        <v>350</v>
      </c>
      <c r="J26" t="s">
        <v>351</v>
      </c>
      <c r="K26" t="s">
        <v>352</v>
      </c>
      <c r="L26">
        <v>1689887745</v>
      </c>
      <c r="M26">
        <f t="shared" si="0"/>
        <v>2.1358520721365425E-3</v>
      </c>
      <c r="N26">
        <f t="shared" si="1"/>
        <v>2.1358520721365424</v>
      </c>
      <c r="O26">
        <f t="shared" si="2"/>
        <v>12.033912608721257</v>
      </c>
      <c r="P26">
        <f t="shared" si="3"/>
        <v>388.01600000000002</v>
      </c>
      <c r="Q26">
        <f t="shared" si="4"/>
        <v>300.03597569099009</v>
      </c>
      <c r="R26">
        <f t="shared" si="5"/>
        <v>30.021154084205776</v>
      </c>
      <c r="S26">
        <f t="shared" si="6"/>
        <v>38.824304639835205</v>
      </c>
      <c r="T26">
        <f t="shared" si="7"/>
        <v>0.24103543302319189</v>
      </c>
      <c r="U26">
        <f t="shared" si="8"/>
        <v>3.0082480602637345</v>
      </c>
      <c r="V26">
        <f t="shared" si="9"/>
        <v>0.23079710282537588</v>
      </c>
      <c r="W26">
        <f t="shared" si="10"/>
        <v>0.14513182200180702</v>
      </c>
      <c r="X26">
        <f t="shared" si="11"/>
        <v>297.66413399999999</v>
      </c>
      <c r="Y26">
        <f t="shared" si="12"/>
        <v>18.90221506469727</v>
      </c>
      <c r="Z26">
        <f t="shared" si="13"/>
        <v>17.996300000000002</v>
      </c>
      <c r="AA26">
        <f t="shared" si="14"/>
        <v>2.0707956242521193</v>
      </c>
      <c r="AB26">
        <f t="shared" si="15"/>
        <v>56.972966595474531</v>
      </c>
      <c r="AC26">
        <f t="shared" si="16"/>
        <v>1.1597782438877</v>
      </c>
      <c r="AD26">
        <f t="shared" si="17"/>
        <v>2.0356641284321384</v>
      </c>
      <c r="AE26">
        <f t="shared" si="18"/>
        <v>0.91101738036441926</v>
      </c>
      <c r="AF26">
        <f t="shared" si="19"/>
        <v>-94.191076381221521</v>
      </c>
      <c r="AG26">
        <f t="shared" si="20"/>
        <v>-44.080705949698675</v>
      </c>
      <c r="AH26">
        <f t="shared" si="21"/>
        <v>-2.8820399029708574</v>
      </c>
      <c r="AI26">
        <f t="shared" si="22"/>
        <v>156.51031176610891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54672.34930229139</v>
      </c>
      <c r="AO26">
        <f t="shared" si="26"/>
        <v>1799.77</v>
      </c>
      <c r="AP26">
        <f t="shared" si="27"/>
        <v>1517.2061999999999</v>
      </c>
      <c r="AQ26">
        <f t="shared" si="28"/>
        <v>0.84300005000638967</v>
      </c>
      <c r="AR26">
        <f t="shared" si="29"/>
        <v>0.16539009651233214</v>
      </c>
      <c r="AS26">
        <v>1689887745</v>
      </c>
      <c r="AT26">
        <v>388.01600000000002</v>
      </c>
      <c r="AU26">
        <v>400.04</v>
      </c>
      <c r="AV26">
        <v>11.590999999999999</v>
      </c>
      <c r="AW26">
        <v>9.6175499999999996</v>
      </c>
      <c r="AX26">
        <v>392.14600000000002</v>
      </c>
      <c r="AY26">
        <v>11.844799999999999</v>
      </c>
      <c r="AZ26">
        <v>600.02200000000005</v>
      </c>
      <c r="BA26">
        <v>99.958600000000004</v>
      </c>
      <c r="BB26">
        <v>9.9914699999999995E-2</v>
      </c>
      <c r="BC26">
        <v>17.724499999999999</v>
      </c>
      <c r="BD26">
        <v>17.996300000000002</v>
      </c>
      <c r="BE26">
        <v>999.9</v>
      </c>
      <c r="BF26">
        <v>0</v>
      </c>
      <c r="BG26">
        <v>0</v>
      </c>
      <c r="BH26">
        <v>10025</v>
      </c>
      <c r="BI26">
        <v>0</v>
      </c>
      <c r="BJ26">
        <v>38.106400000000001</v>
      </c>
      <c r="BK26">
        <v>-12.024699999999999</v>
      </c>
      <c r="BL26">
        <v>392.56599999999997</v>
      </c>
      <c r="BM26">
        <v>403.92500000000001</v>
      </c>
      <c r="BN26">
        <v>1.97349</v>
      </c>
      <c r="BO26">
        <v>400.04</v>
      </c>
      <c r="BP26">
        <v>9.6175499999999996</v>
      </c>
      <c r="BQ26">
        <v>1.15862</v>
      </c>
      <c r="BR26">
        <v>0.96135700000000002</v>
      </c>
      <c r="BS26">
        <v>9.0802700000000005</v>
      </c>
      <c r="BT26">
        <v>6.3435100000000002</v>
      </c>
      <c r="BU26">
        <v>1799.77</v>
      </c>
      <c r="BV26">
        <v>0.89999799999999996</v>
      </c>
      <c r="BW26">
        <v>0.10000199999999999</v>
      </c>
      <c r="BX26">
        <v>0</v>
      </c>
      <c r="BY26">
        <v>2.4708000000000001</v>
      </c>
      <c r="BZ26">
        <v>0</v>
      </c>
      <c r="CA26">
        <v>13677.2</v>
      </c>
      <c r="CB26">
        <v>13893.2</v>
      </c>
      <c r="CC26">
        <v>40</v>
      </c>
      <c r="CD26">
        <v>41.125</v>
      </c>
      <c r="CE26">
        <v>41.311999999999998</v>
      </c>
      <c r="CF26">
        <v>39.311999999999998</v>
      </c>
      <c r="CG26">
        <v>38.875</v>
      </c>
      <c r="CH26">
        <v>1619.79</v>
      </c>
      <c r="CI26">
        <v>179.98</v>
      </c>
      <c r="CJ26">
        <v>0</v>
      </c>
      <c r="CK26">
        <v>1689887755.5</v>
      </c>
      <c r="CL26">
        <v>0</v>
      </c>
      <c r="CM26">
        <v>1689887716</v>
      </c>
      <c r="CN26" t="s">
        <v>378</v>
      </c>
      <c r="CO26">
        <v>1689887711</v>
      </c>
      <c r="CP26">
        <v>1689887716</v>
      </c>
      <c r="CQ26">
        <v>31</v>
      </c>
      <c r="CR26">
        <v>-0.63900000000000001</v>
      </c>
      <c r="CS26">
        <v>3.0000000000000001E-3</v>
      </c>
      <c r="CT26">
        <v>-4.1310000000000002</v>
      </c>
      <c r="CU26">
        <v>-0.254</v>
      </c>
      <c r="CV26">
        <v>400</v>
      </c>
      <c r="CW26">
        <v>10</v>
      </c>
      <c r="CX26">
        <v>0.12</v>
      </c>
      <c r="CY26">
        <v>0.03</v>
      </c>
      <c r="CZ26">
        <v>11.124360222052299</v>
      </c>
      <c r="DA26">
        <v>-2.0687859442339002E-2</v>
      </c>
      <c r="DB26">
        <v>3.9457455964408798E-2</v>
      </c>
      <c r="DC26">
        <v>1</v>
      </c>
      <c r="DD26">
        <v>400.03494999999998</v>
      </c>
      <c r="DE26">
        <v>-0.45036090225639902</v>
      </c>
      <c r="DF26">
        <v>4.7935868616311501E-2</v>
      </c>
      <c r="DG26">
        <v>1</v>
      </c>
      <c r="DH26">
        <v>1799.98523809524</v>
      </c>
      <c r="DI26">
        <v>-0.14552679927029899</v>
      </c>
      <c r="DJ26">
        <v>0.16349221759896401</v>
      </c>
      <c r="DK26">
        <v>-1</v>
      </c>
      <c r="DL26">
        <v>2</v>
      </c>
      <c r="DM26">
        <v>2</v>
      </c>
      <c r="DN26" t="s">
        <v>354</v>
      </c>
      <c r="DO26">
        <v>3.2410899999999998</v>
      </c>
      <c r="DP26">
        <v>2.8403299999999998</v>
      </c>
      <c r="DQ26">
        <v>9.5688599999999999E-2</v>
      </c>
      <c r="DR26">
        <v>9.6674999999999997E-2</v>
      </c>
      <c r="DS26">
        <v>7.2999700000000001E-2</v>
      </c>
      <c r="DT26">
        <v>6.1474000000000001E-2</v>
      </c>
      <c r="DU26">
        <v>26520.9</v>
      </c>
      <c r="DV26">
        <v>27903.5</v>
      </c>
      <c r="DW26">
        <v>27434.2</v>
      </c>
      <c r="DX26">
        <v>28978.6</v>
      </c>
      <c r="DY26">
        <v>33531.9</v>
      </c>
      <c r="DZ26">
        <v>36217</v>
      </c>
      <c r="EA26">
        <v>36682.400000000001</v>
      </c>
      <c r="EB26">
        <v>39274.1</v>
      </c>
      <c r="EC26">
        <v>2.3222499999999999</v>
      </c>
      <c r="ED26">
        <v>1.7861</v>
      </c>
      <c r="EE26">
        <v>0.112496</v>
      </c>
      <c r="EF26">
        <v>0</v>
      </c>
      <c r="EG26">
        <v>16.126100000000001</v>
      </c>
      <c r="EH26">
        <v>999.9</v>
      </c>
      <c r="EI26">
        <v>48.064999999999998</v>
      </c>
      <c r="EJ26">
        <v>20.422000000000001</v>
      </c>
      <c r="EK26">
        <v>11.582800000000001</v>
      </c>
      <c r="EL26">
        <v>61.704999999999998</v>
      </c>
      <c r="EM26">
        <v>36.2821</v>
      </c>
      <c r="EN26">
        <v>1</v>
      </c>
      <c r="EO26">
        <v>-0.509378</v>
      </c>
      <c r="EP26">
        <v>2.4119600000000001</v>
      </c>
      <c r="EQ26">
        <v>19.858000000000001</v>
      </c>
      <c r="ER26">
        <v>5.2217799999999999</v>
      </c>
      <c r="ES26">
        <v>11.920199999999999</v>
      </c>
      <c r="ET26">
        <v>4.9556500000000003</v>
      </c>
      <c r="EU26">
        <v>3.2975699999999999</v>
      </c>
      <c r="EV26">
        <v>74.099999999999994</v>
      </c>
      <c r="EW26">
        <v>9999</v>
      </c>
      <c r="EX26">
        <v>5105.8</v>
      </c>
      <c r="EY26">
        <v>144.4</v>
      </c>
      <c r="EZ26">
        <v>1.85989</v>
      </c>
      <c r="FA26">
        <v>1.8589800000000001</v>
      </c>
      <c r="FB26">
        <v>1.86494</v>
      </c>
      <c r="FC26">
        <v>1.8690500000000001</v>
      </c>
      <c r="FD26">
        <v>1.86365</v>
      </c>
      <c r="FE26">
        <v>1.86372</v>
      </c>
      <c r="FF26">
        <v>1.86371</v>
      </c>
      <c r="FG26">
        <v>1.8635200000000001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-4.13</v>
      </c>
      <c r="FV26">
        <v>-0.25380000000000003</v>
      </c>
      <c r="FW26">
        <v>-4.1307000000001004</v>
      </c>
      <c r="FX26">
        <v>0</v>
      </c>
      <c r="FY26">
        <v>0</v>
      </c>
      <c r="FZ26">
        <v>0</v>
      </c>
      <c r="GA26">
        <v>-0.25374272727272801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0.6</v>
      </c>
      <c r="GJ26">
        <v>0.5</v>
      </c>
      <c r="GK26">
        <v>1.02783</v>
      </c>
      <c r="GL26">
        <v>2.5598100000000001</v>
      </c>
      <c r="GM26">
        <v>1.4489700000000001</v>
      </c>
      <c r="GN26">
        <v>2.3315399999999999</v>
      </c>
      <c r="GO26">
        <v>1.5466299999999999</v>
      </c>
      <c r="GP26">
        <v>2.3754900000000001</v>
      </c>
      <c r="GQ26">
        <v>23.3538</v>
      </c>
      <c r="GR26">
        <v>14.2371</v>
      </c>
      <c r="GS26">
        <v>18</v>
      </c>
      <c r="GT26">
        <v>620.70500000000004</v>
      </c>
      <c r="GU26">
        <v>398.51</v>
      </c>
      <c r="GV26">
        <v>13.8683</v>
      </c>
      <c r="GW26">
        <v>20.5731</v>
      </c>
      <c r="GX26">
        <v>30.000299999999999</v>
      </c>
      <c r="GY26">
        <v>20.575500000000002</v>
      </c>
      <c r="GZ26">
        <v>20.564599999999999</v>
      </c>
      <c r="HA26">
        <v>20.571300000000001</v>
      </c>
      <c r="HB26">
        <v>20</v>
      </c>
      <c r="HC26">
        <v>-30</v>
      </c>
      <c r="HD26">
        <v>13.8551</v>
      </c>
      <c r="HE26">
        <v>400</v>
      </c>
      <c r="HF26">
        <v>0</v>
      </c>
      <c r="HG26">
        <v>101.054</v>
      </c>
      <c r="HH26">
        <v>95.487700000000004</v>
      </c>
    </row>
    <row r="27" spans="1:216" x14ac:dyDescent="0.2">
      <c r="A27">
        <v>9</v>
      </c>
      <c r="B27">
        <v>1689887833</v>
      </c>
      <c r="C27">
        <v>726</v>
      </c>
      <c r="D27" t="s">
        <v>379</v>
      </c>
      <c r="E27" t="s">
        <v>380</v>
      </c>
      <c r="F27" t="s">
        <v>348</v>
      </c>
      <c r="G27" t="s">
        <v>409</v>
      </c>
      <c r="H27" t="s">
        <v>349</v>
      </c>
      <c r="I27" t="s">
        <v>350</v>
      </c>
      <c r="J27" t="s">
        <v>351</v>
      </c>
      <c r="K27" t="s">
        <v>352</v>
      </c>
      <c r="L27">
        <v>1689887833</v>
      </c>
      <c r="M27">
        <f t="shared" si="0"/>
        <v>2.1411959390977126E-3</v>
      </c>
      <c r="N27">
        <f t="shared" si="1"/>
        <v>2.1411959390977127</v>
      </c>
      <c r="O27">
        <f t="shared" si="2"/>
        <v>12.780781346569769</v>
      </c>
      <c r="P27">
        <f t="shared" si="3"/>
        <v>387.23700000000002</v>
      </c>
      <c r="Q27">
        <f t="shared" si="4"/>
        <v>294.72575817560568</v>
      </c>
      <c r="R27">
        <f t="shared" si="5"/>
        <v>29.489787507112268</v>
      </c>
      <c r="S27">
        <f t="shared" si="6"/>
        <v>38.746314253563</v>
      </c>
      <c r="T27">
        <f t="shared" si="7"/>
        <v>0.24264111535774718</v>
      </c>
      <c r="U27">
        <f t="shared" si="8"/>
        <v>2.998638472464338</v>
      </c>
      <c r="V27">
        <f t="shared" si="9"/>
        <v>0.23223737212563228</v>
      </c>
      <c r="W27">
        <f t="shared" si="10"/>
        <v>0.14604591857524735</v>
      </c>
      <c r="X27">
        <f t="shared" si="11"/>
        <v>297.66572999999994</v>
      </c>
      <c r="Y27">
        <f t="shared" si="12"/>
        <v>18.900401338622263</v>
      </c>
      <c r="Z27">
        <f t="shared" si="13"/>
        <v>17.9787</v>
      </c>
      <c r="AA27">
        <f t="shared" si="14"/>
        <v>2.0685047395100065</v>
      </c>
      <c r="AB27">
        <f t="shared" si="15"/>
        <v>57.040854363176955</v>
      </c>
      <c r="AC27">
        <f t="shared" si="16"/>
        <v>1.1608675393581003</v>
      </c>
      <c r="AD27">
        <f t="shared" si="17"/>
        <v>2.0351510374772803</v>
      </c>
      <c r="AE27">
        <f t="shared" si="18"/>
        <v>0.90763720015190619</v>
      </c>
      <c r="AF27">
        <f t="shared" si="19"/>
        <v>-94.42674091420912</v>
      </c>
      <c r="AG27">
        <f t="shared" si="20"/>
        <v>-41.741282629959606</v>
      </c>
      <c r="AH27">
        <f t="shared" si="21"/>
        <v>-2.7375268484888768</v>
      </c>
      <c r="AI27">
        <f t="shared" si="22"/>
        <v>158.76017960734234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54398.230162027598</v>
      </c>
      <c r="AO27">
        <f t="shared" si="26"/>
        <v>1799.78</v>
      </c>
      <c r="AP27">
        <f t="shared" si="27"/>
        <v>1517.2145999999998</v>
      </c>
      <c r="AQ27">
        <f t="shared" si="28"/>
        <v>0.84300003333740781</v>
      </c>
      <c r="AR27">
        <f t="shared" si="29"/>
        <v>0.16539006434119724</v>
      </c>
      <c r="AS27">
        <v>1689887833</v>
      </c>
      <c r="AT27">
        <v>387.23700000000002</v>
      </c>
      <c r="AU27">
        <v>399.959</v>
      </c>
      <c r="AV27">
        <v>11.601900000000001</v>
      </c>
      <c r="AW27">
        <v>9.6236200000000007</v>
      </c>
      <c r="AX27">
        <v>391.49799999999999</v>
      </c>
      <c r="AY27">
        <v>11.856</v>
      </c>
      <c r="AZ27">
        <v>600.048</v>
      </c>
      <c r="BA27">
        <v>99.958200000000005</v>
      </c>
      <c r="BB27">
        <v>0.100199</v>
      </c>
      <c r="BC27">
        <v>17.720500000000001</v>
      </c>
      <c r="BD27">
        <v>17.9787</v>
      </c>
      <c r="BE27">
        <v>999.9</v>
      </c>
      <c r="BF27">
        <v>0</v>
      </c>
      <c r="BG27">
        <v>0</v>
      </c>
      <c r="BH27">
        <v>9972.5</v>
      </c>
      <c r="BI27">
        <v>0</v>
      </c>
      <c r="BJ27">
        <v>33.751199999999997</v>
      </c>
      <c r="BK27">
        <v>-12.722300000000001</v>
      </c>
      <c r="BL27">
        <v>391.78300000000002</v>
      </c>
      <c r="BM27">
        <v>403.846</v>
      </c>
      <c r="BN27">
        <v>1.9782900000000001</v>
      </c>
      <c r="BO27">
        <v>399.959</v>
      </c>
      <c r="BP27">
        <v>9.6236200000000007</v>
      </c>
      <c r="BQ27">
        <v>1.1597</v>
      </c>
      <c r="BR27">
        <v>0.96195900000000001</v>
      </c>
      <c r="BS27">
        <v>9.0940899999999996</v>
      </c>
      <c r="BT27">
        <v>6.3525999999999998</v>
      </c>
      <c r="BU27">
        <v>1799.78</v>
      </c>
      <c r="BV27">
        <v>0.89999799999999996</v>
      </c>
      <c r="BW27">
        <v>0.10000199999999999</v>
      </c>
      <c r="BX27">
        <v>0</v>
      </c>
      <c r="BY27">
        <v>2.3746999999999998</v>
      </c>
      <c r="BZ27">
        <v>0</v>
      </c>
      <c r="CA27">
        <v>13814.9</v>
      </c>
      <c r="CB27">
        <v>13893.2</v>
      </c>
      <c r="CC27">
        <v>40</v>
      </c>
      <c r="CD27">
        <v>41.125</v>
      </c>
      <c r="CE27">
        <v>41.375</v>
      </c>
      <c r="CF27">
        <v>39.375</v>
      </c>
      <c r="CG27">
        <v>38.936999999999998</v>
      </c>
      <c r="CH27">
        <v>1619.8</v>
      </c>
      <c r="CI27">
        <v>179.98</v>
      </c>
      <c r="CJ27">
        <v>0</v>
      </c>
      <c r="CK27">
        <v>1689887843.0999999</v>
      </c>
      <c r="CL27">
        <v>0</v>
      </c>
      <c r="CM27">
        <v>1689887803</v>
      </c>
      <c r="CN27" t="s">
        <v>381</v>
      </c>
      <c r="CO27">
        <v>1689887802</v>
      </c>
      <c r="CP27">
        <v>1689887803</v>
      </c>
      <c r="CQ27">
        <v>32</v>
      </c>
      <c r="CR27">
        <v>-0.13</v>
      </c>
      <c r="CS27">
        <v>0</v>
      </c>
      <c r="CT27">
        <v>-4.26</v>
      </c>
      <c r="CU27">
        <v>-0.254</v>
      </c>
      <c r="CV27">
        <v>400</v>
      </c>
      <c r="CW27">
        <v>10</v>
      </c>
      <c r="CX27">
        <v>0.09</v>
      </c>
      <c r="CY27">
        <v>0.04</v>
      </c>
      <c r="CZ27">
        <v>11.878312787737899</v>
      </c>
      <c r="DA27">
        <v>0.41923778392669198</v>
      </c>
      <c r="DB27">
        <v>5.4161569647352803E-2</v>
      </c>
      <c r="DC27">
        <v>1</v>
      </c>
      <c r="DD27">
        <v>399.99824999999998</v>
      </c>
      <c r="DE27">
        <v>5.7789473684341099E-2</v>
      </c>
      <c r="DF27">
        <v>1.22265080869472E-2</v>
      </c>
      <c r="DG27">
        <v>1</v>
      </c>
      <c r="DH27">
        <v>1800.0309523809501</v>
      </c>
      <c r="DI27">
        <v>2.47437129978285E-3</v>
      </c>
      <c r="DJ27">
        <v>0.14272533601971499</v>
      </c>
      <c r="DK27">
        <v>-1</v>
      </c>
      <c r="DL27">
        <v>2</v>
      </c>
      <c r="DM27">
        <v>2</v>
      </c>
      <c r="DN27" t="s">
        <v>354</v>
      </c>
      <c r="DO27">
        <v>3.2411300000000001</v>
      </c>
      <c r="DP27">
        <v>2.84015</v>
      </c>
      <c r="DQ27">
        <v>9.5562900000000006E-2</v>
      </c>
      <c r="DR27">
        <v>9.66553E-2</v>
      </c>
      <c r="DS27">
        <v>7.3047799999999996E-2</v>
      </c>
      <c r="DT27">
        <v>6.1500300000000001E-2</v>
      </c>
      <c r="DU27">
        <v>26523.3</v>
      </c>
      <c r="DV27">
        <v>27904.5</v>
      </c>
      <c r="DW27">
        <v>27432.9</v>
      </c>
      <c r="DX27">
        <v>28979</v>
      </c>
      <c r="DY27">
        <v>33528.199999999997</v>
      </c>
      <c r="DZ27">
        <v>36216.5</v>
      </c>
      <c r="EA27">
        <v>36680.300000000003</v>
      </c>
      <c r="EB27">
        <v>39274.6</v>
      </c>
      <c r="EC27">
        <v>2.3222700000000001</v>
      </c>
      <c r="ED27">
        <v>1.7861199999999999</v>
      </c>
      <c r="EE27">
        <v>0.111438</v>
      </c>
      <c r="EF27">
        <v>0</v>
      </c>
      <c r="EG27">
        <v>16.126100000000001</v>
      </c>
      <c r="EH27">
        <v>999.9</v>
      </c>
      <c r="EI27">
        <v>48.052999999999997</v>
      </c>
      <c r="EJ27">
        <v>20.452000000000002</v>
      </c>
      <c r="EK27">
        <v>11.599500000000001</v>
      </c>
      <c r="EL27">
        <v>62.414999999999999</v>
      </c>
      <c r="EM27">
        <v>36.265999999999998</v>
      </c>
      <c r="EN27">
        <v>1</v>
      </c>
      <c r="EO27">
        <v>-0.50839400000000001</v>
      </c>
      <c r="EP27">
        <v>2.3297099999999999</v>
      </c>
      <c r="EQ27">
        <v>19.868400000000001</v>
      </c>
      <c r="ER27">
        <v>5.2199900000000001</v>
      </c>
      <c r="ES27">
        <v>11.920199999999999</v>
      </c>
      <c r="ET27">
        <v>4.9555499999999997</v>
      </c>
      <c r="EU27">
        <v>3.29738</v>
      </c>
      <c r="EV27">
        <v>74.099999999999994</v>
      </c>
      <c r="EW27">
        <v>9999</v>
      </c>
      <c r="EX27">
        <v>5107.6000000000004</v>
      </c>
      <c r="EY27">
        <v>144.4</v>
      </c>
      <c r="EZ27">
        <v>1.85989</v>
      </c>
      <c r="FA27">
        <v>1.8589800000000001</v>
      </c>
      <c r="FB27">
        <v>1.86493</v>
      </c>
      <c r="FC27">
        <v>1.86904</v>
      </c>
      <c r="FD27">
        <v>1.86365</v>
      </c>
      <c r="FE27">
        <v>1.86372</v>
      </c>
      <c r="FF27">
        <v>1.86371</v>
      </c>
      <c r="FG27">
        <v>1.86354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-4.2610000000000001</v>
      </c>
      <c r="FV27">
        <v>-0.25409999999999999</v>
      </c>
      <c r="FW27">
        <v>-4.2603999999999997</v>
      </c>
      <c r="FX27">
        <v>0</v>
      </c>
      <c r="FY27">
        <v>0</v>
      </c>
      <c r="FZ27">
        <v>0</v>
      </c>
      <c r="GA27">
        <v>-0.254049090909088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0.5</v>
      </c>
      <c r="GJ27">
        <v>0.5</v>
      </c>
      <c r="GK27">
        <v>1.02783</v>
      </c>
      <c r="GL27">
        <v>2.5610400000000002</v>
      </c>
      <c r="GM27">
        <v>1.4489700000000001</v>
      </c>
      <c r="GN27">
        <v>2.3315399999999999</v>
      </c>
      <c r="GO27">
        <v>1.5466299999999999</v>
      </c>
      <c r="GP27">
        <v>2.3645</v>
      </c>
      <c r="GQ27">
        <v>23.373999999999999</v>
      </c>
      <c r="GR27">
        <v>14.228300000000001</v>
      </c>
      <c r="GS27">
        <v>18</v>
      </c>
      <c r="GT27">
        <v>620.91099999999994</v>
      </c>
      <c r="GU27">
        <v>398.666</v>
      </c>
      <c r="GV27">
        <v>13.7942</v>
      </c>
      <c r="GW27">
        <v>20.584299999999999</v>
      </c>
      <c r="GX27">
        <v>30.0001</v>
      </c>
      <c r="GY27">
        <v>20.5913</v>
      </c>
      <c r="GZ27">
        <v>20.581700000000001</v>
      </c>
      <c r="HA27">
        <v>20.5687</v>
      </c>
      <c r="HB27">
        <v>20</v>
      </c>
      <c r="HC27">
        <v>-30</v>
      </c>
      <c r="HD27">
        <v>13.807700000000001</v>
      </c>
      <c r="HE27">
        <v>400</v>
      </c>
      <c r="HF27">
        <v>0</v>
      </c>
      <c r="HG27">
        <v>101.048</v>
      </c>
      <c r="HH27">
        <v>95.488900000000001</v>
      </c>
    </row>
    <row r="28" spans="1:216" x14ac:dyDescent="0.2">
      <c r="A28">
        <v>10</v>
      </c>
      <c r="B28">
        <v>1689887919</v>
      </c>
      <c r="C28">
        <v>812</v>
      </c>
      <c r="D28" t="s">
        <v>382</v>
      </c>
      <c r="E28" t="s">
        <v>383</v>
      </c>
      <c r="F28" t="s">
        <v>348</v>
      </c>
      <c r="G28" t="s">
        <v>409</v>
      </c>
      <c r="H28" t="s">
        <v>349</v>
      </c>
      <c r="I28" t="s">
        <v>350</v>
      </c>
      <c r="J28" t="s">
        <v>351</v>
      </c>
      <c r="K28" t="s">
        <v>352</v>
      </c>
      <c r="L28">
        <v>1689887919</v>
      </c>
      <c r="M28">
        <f t="shared" si="0"/>
        <v>2.1466307362792117E-3</v>
      </c>
      <c r="N28">
        <f t="shared" si="1"/>
        <v>2.1466307362792119</v>
      </c>
      <c r="O28">
        <f t="shared" si="2"/>
        <v>13.275057035737174</v>
      </c>
      <c r="P28">
        <f t="shared" si="3"/>
        <v>386.82299999999998</v>
      </c>
      <c r="Q28">
        <f t="shared" si="4"/>
        <v>291.0291637428943</v>
      </c>
      <c r="R28">
        <f t="shared" si="5"/>
        <v>29.119219537013144</v>
      </c>
      <c r="S28">
        <f t="shared" si="6"/>
        <v>38.703969437636999</v>
      </c>
      <c r="T28">
        <f t="shared" si="7"/>
        <v>0.24284869490583605</v>
      </c>
      <c r="U28">
        <f t="shared" si="8"/>
        <v>3.0031748334021167</v>
      </c>
      <c r="V28">
        <f t="shared" si="9"/>
        <v>0.23244257041066604</v>
      </c>
      <c r="W28">
        <f t="shared" si="10"/>
        <v>0.14617439626101658</v>
      </c>
      <c r="X28">
        <f t="shared" si="11"/>
        <v>297.66892199999995</v>
      </c>
      <c r="Y28">
        <f t="shared" si="12"/>
        <v>18.892960802319312</v>
      </c>
      <c r="Z28">
        <f t="shared" si="13"/>
        <v>18</v>
      </c>
      <c r="AA28">
        <f t="shared" si="14"/>
        <v>2.0712775137239858</v>
      </c>
      <c r="AB28">
        <f t="shared" si="15"/>
        <v>57.121214759545303</v>
      </c>
      <c r="AC28">
        <f t="shared" si="16"/>
        <v>1.1621806774907</v>
      </c>
      <c r="AD28">
        <f t="shared" si="17"/>
        <v>2.0345867684764047</v>
      </c>
      <c r="AE28">
        <f t="shared" si="18"/>
        <v>0.90909683623328585</v>
      </c>
      <c r="AF28">
        <f t="shared" si="19"/>
        <v>-94.666415469913233</v>
      </c>
      <c r="AG28">
        <f t="shared" si="20"/>
        <v>-45.9654431834565</v>
      </c>
      <c r="AH28">
        <f t="shared" si="21"/>
        <v>-3.0102697303878343</v>
      </c>
      <c r="AI28">
        <f t="shared" si="22"/>
        <v>154.02679361624237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54528.694746942805</v>
      </c>
      <c r="AO28">
        <f t="shared" si="26"/>
        <v>1799.8</v>
      </c>
      <c r="AP28">
        <f t="shared" si="27"/>
        <v>1517.2313999999999</v>
      </c>
      <c r="AQ28">
        <f t="shared" si="28"/>
        <v>0.84299999999999997</v>
      </c>
      <c r="AR28">
        <f t="shared" si="29"/>
        <v>0.16538999999999998</v>
      </c>
      <c r="AS28">
        <v>1689887919</v>
      </c>
      <c r="AT28">
        <v>386.82299999999998</v>
      </c>
      <c r="AU28">
        <v>400.00900000000001</v>
      </c>
      <c r="AV28">
        <v>11.6153</v>
      </c>
      <c r="AW28">
        <v>9.6318999999999999</v>
      </c>
      <c r="AX28">
        <v>391.06299999999999</v>
      </c>
      <c r="AY28">
        <v>11.869199999999999</v>
      </c>
      <c r="AZ28">
        <v>600.01</v>
      </c>
      <c r="BA28">
        <v>99.956000000000003</v>
      </c>
      <c r="BB28">
        <v>0.100019</v>
      </c>
      <c r="BC28">
        <v>17.716100000000001</v>
      </c>
      <c r="BD28">
        <v>18</v>
      </c>
      <c r="BE28">
        <v>999.9</v>
      </c>
      <c r="BF28">
        <v>0</v>
      </c>
      <c r="BG28">
        <v>0</v>
      </c>
      <c r="BH28">
        <v>9997.5</v>
      </c>
      <c r="BI28">
        <v>0</v>
      </c>
      <c r="BJ28">
        <v>28.323499999999999</v>
      </c>
      <c r="BK28">
        <v>-13.185499999999999</v>
      </c>
      <c r="BL28">
        <v>391.36900000000003</v>
      </c>
      <c r="BM28">
        <v>403.899</v>
      </c>
      <c r="BN28">
        <v>1.98343</v>
      </c>
      <c r="BO28">
        <v>400.00900000000001</v>
      </c>
      <c r="BP28">
        <v>9.6318999999999999</v>
      </c>
      <c r="BQ28">
        <v>1.1610199999999999</v>
      </c>
      <c r="BR28">
        <v>0.96276600000000001</v>
      </c>
      <c r="BS28">
        <v>9.1109200000000001</v>
      </c>
      <c r="BT28">
        <v>6.3647600000000004</v>
      </c>
      <c r="BU28">
        <v>1799.8</v>
      </c>
      <c r="BV28">
        <v>0.89999799999999996</v>
      </c>
      <c r="BW28">
        <v>0.10000199999999999</v>
      </c>
      <c r="BX28">
        <v>0</v>
      </c>
      <c r="BY28">
        <v>1.8738999999999999</v>
      </c>
      <c r="BZ28">
        <v>0</v>
      </c>
      <c r="CA28">
        <v>13861.7</v>
      </c>
      <c r="CB28">
        <v>13893.4</v>
      </c>
      <c r="CC28">
        <v>40</v>
      </c>
      <c r="CD28">
        <v>41.186999999999998</v>
      </c>
      <c r="CE28">
        <v>41.375</v>
      </c>
      <c r="CF28">
        <v>39.375</v>
      </c>
      <c r="CG28">
        <v>38.936999999999998</v>
      </c>
      <c r="CH28">
        <v>1619.82</v>
      </c>
      <c r="CI28">
        <v>179.98</v>
      </c>
      <c r="CJ28">
        <v>0</v>
      </c>
      <c r="CK28">
        <v>1689887929.5</v>
      </c>
      <c r="CL28">
        <v>0</v>
      </c>
      <c r="CM28">
        <v>1689887890</v>
      </c>
      <c r="CN28" t="s">
        <v>384</v>
      </c>
      <c r="CO28">
        <v>1689887889</v>
      </c>
      <c r="CP28">
        <v>1689887890</v>
      </c>
      <c r="CQ28">
        <v>33</v>
      </c>
      <c r="CR28">
        <v>0.02</v>
      </c>
      <c r="CS28">
        <v>0</v>
      </c>
      <c r="CT28">
        <v>-4.24</v>
      </c>
      <c r="CU28">
        <v>-0.254</v>
      </c>
      <c r="CV28">
        <v>400</v>
      </c>
      <c r="CW28">
        <v>10</v>
      </c>
      <c r="CX28">
        <v>0.16</v>
      </c>
      <c r="CY28">
        <v>0.02</v>
      </c>
      <c r="CZ28">
        <v>12.353482152163799</v>
      </c>
      <c r="DA28">
        <v>0.43860270177590999</v>
      </c>
      <c r="DB28">
        <v>5.4093545461591702E-2</v>
      </c>
      <c r="DC28">
        <v>1</v>
      </c>
      <c r="DD28">
        <v>399.99295000000001</v>
      </c>
      <c r="DE28">
        <v>-0.114451127819827</v>
      </c>
      <c r="DF28">
        <v>2.4377192209113899E-2</v>
      </c>
      <c r="DG28">
        <v>1</v>
      </c>
      <c r="DH28">
        <v>1800</v>
      </c>
      <c r="DI28">
        <v>0.19807663841466999</v>
      </c>
      <c r="DJ28">
        <v>0.16475089420965799</v>
      </c>
      <c r="DK28">
        <v>-1</v>
      </c>
      <c r="DL28">
        <v>2</v>
      </c>
      <c r="DM28">
        <v>2</v>
      </c>
      <c r="DN28" t="s">
        <v>354</v>
      </c>
      <c r="DO28">
        <v>3.2410399999999999</v>
      </c>
      <c r="DP28">
        <v>2.8401900000000002</v>
      </c>
      <c r="DQ28">
        <v>9.5476400000000003E-2</v>
      </c>
      <c r="DR28">
        <v>9.6658800000000003E-2</v>
      </c>
      <c r="DS28">
        <v>7.3104799999999998E-2</v>
      </c>
      <c r="DT28">
        <v>6.1536800000000003E-2</v>
      </c>
      <c r="DU28">
        <v>26525.8</v>
      </c>
      <c r="DV28">
        <v>27904</v>
      </c>
      <c r="DW28">
        <v>27433</v>
      </c>
      <c r="DX28">
        <v>28978.6</v>
      </c>
      <c r="DY28">
        <v>33526.400000000001</v>
      </c>
      <c r="DZ28">
        <v>36214.5</v>
      </c>
      <c r="EA28">
        <v>36680.6</v>
      </c>
      <c r="EB28">
        <v>39274</v>
      </c>
      <c r="EC28">
        <v>2.3220000000000001</v>
      </c>
      <c r="ED28">
        <v>1.7853000000000001</v>
      </c>
      <c r="EE28">
        <v>0.112467</v>
      </c>
      <c r="EF28">
        <v>0</v>
      </c>
      <c r="EG28">
        <v>16.130400000000002</v>
      </c>
      <c r="EH28">
        <v>999.9</v>
      </c>
      <c r="EI28">
        <v>48.027999999999999</v>
      </c>
      <c r="EJ28">
        <v>20.462</v>
      </c>
      <c r="EK28">
        <v>11.600899999999999</v>
      </c>
      <c r="EL28">
        <v>62.064999999999998</v>
      </c>
      <c r="EM28">
        <v>36.270000000000003</v>
      </c>
      <c r="EN28">
        <v>1</v>
      </c>
      <c r="EO28">
        <v>-0.50753000000000004</v>
      </c>
      <c r="EP28">
        <v>2.3283900000000002</v>
      </c>
      <c r="EQ28">
        <v>19.867999999999999</v>
      </c>
      <c r="ER28">
        <v>5.2172900000000002</v>
      </c>
      <c r="ES28">
        <v>11.920199999999999</v>
      </c>
      <c r="ET28">
        <v>4.9555499999999997</v>
      </c>
      <c r="EU28">
        <v>3.2976700000000001</v>
      </c>
      <c r="EV28">
        <v>74.099999999999994</v>
      </c>
      <c r="EW28">
        <v>9999</v>
      </c>
      <c r="EX28">
        <v>5109.3999999999996</v>
      </c>
      <c r="EY28">
        <v>144.4</v>
      </c>
      <c r="EZ28">
        <v>1.85989</v>
      </c>
      <c r="FA28">
        <v>1.8589800000000001</v>
      </c>
      <c r="FB28">
        <v>1.86493</v>
      </c>
      <c r="FC28">
        <v>1.8690500000000001</v>
      </c>
      <c r="FD28">
        <v>1.8635999999999999</v>
      </c>
      <c r="FE28">
        <v>1.86372</v>
      </c>
      <c r="FF28">
        <v>1.86371</v>
      </c>
      <c r="FG28">
        <v>1.86355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-4.24</v>
      </c>
      <c r="FV28">
        <v>-0.25390000000000001</v>
      </c>
      <c r="FW28">
        <v>-4.2402727272727203</v>
      </c>
      <c r="FX28">
        <v>0</v>
      </c>
      <c r="FY28">
        <v>0</v>
      </c>
      <c r="FZ28">
        <v>0</v>
      </c>
      <c r="GA28">
        <v>-0.253855000000001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0.5</v>
      </c>
      <c r="GJ28">
        <v>0.5</v>
      </c>
      <c r="GK28">
        <v>1.02783</v>
      </c>
      <c r="GL28">
        <v>2.5549300000000001</v>
      </c>
      <c r="GM28">
        <v>1.4489700000000001</v>
      </c>
      <c r="GN28">
        <v>2.3327599999999999</v>
      </c>
      <c r="GO28">
        <v>1.5466299999999999</v>
      </c>
      <c r="GP28">
        <v>2.4218799999999998</v>
      </c>
      <c r="GQ28">
        <v>23.394300000000001</v>
      </c>
      <c r="GR28">
        <v>14.228300000000001</v>
      </c>
      <c r="GS28">
        <v>18</v>
      </c>
      <c r="GT28">
        <v>620.89200000000005</v>
      </c>
      <c r="GU28">
        <v>398.28699999999998</v>
      </c>
      <c r="GV28">
        <v>13.8041</v>
      </c>
      <c r="GW28">
        <v>20.594799999999999</v>
      </c>
      <c r="GX28">
        <v>30.0002</v>
      </c>
      <c r="GY28">
        <v>20.6053</v>
      </c>
      <c r="GZ28">
        <v>20.596</v>
      </c>
      <c r="HA28">
        <v>20.563400000000001</v>
      </c>
      <c r="HB28">
        <v>20</v>
      </c>
      <c r="HC28">
        <v>-30</v>
      </c>
      <c r="HD28">
        <v>13.8048</v>
      </c>
      <c r="HE28">
        <v>400</v>
      </c>
      <c r="HF28">
        <v>0</v>
      </c>
      <c r="HG28">
        <v>101.04900000000001</v>
      </c>
      <c r="HH28">
        <v>95.4876</v>
      </c>
    </row>
    <row r="29" spans="1:216" x14ac:dyDescent="0.2">
      <c r="A29">
        <v>11</v>
      </c>
      <c r="B29">
        <v>1689888011</v>
      </c>
      <c r="C29">
        <v>904</v>
      </c>
      <c r="D29" t="s">
        <v>385</v>
      </c>
      <c r="E29" t="s">
        <v>386</v>
      </c>
      <c r="F29" t="s">
        <v>348</v>
      </c>
      <c r="G29" t="s">
        <v>409</v>
      </c>
      <c r="H29" t="s">
        <v>349</v>
      </c>
      <c r="I29" t="s">
        <v>350</v>
      </c>
      <c r="J29" t="s">
        <v>351</v>
      </c>
      <c r="K29" t="s">
        <v>352</v>
      </c>
      <c r="L29">
        <v>1689888011</v>
      </c>
      <c r="M29">
        <f t="shared" si="0"/>
        <v>2.1523995091096205E-3</v>
      </c>
      <c r="N29">
        <f t="shared" si="1"/>
        <v>2.1523995091096206</v>
      </c>
      <c r="O29">
        <f t="shared" si="2"/>
        <v>15.13704374979171</v>
      </c>
      <c r="P29">
        <f t="shared" si="3"/>
        <v>459.95299999999997</v>
      </c>
      <c r="Q29">
        <f t="shared" si="4"/>
        <v>350.75621367342671</v>
      </c>
      <c r="R29">
        <f t="shared" si="5"/>
        <v>35.095976276556456</v>
      </c>
      <c r="S29">
        <f t="shared" si="6"/>
        <v>46.021991762519491</v>
      </c>
      <c r="T29">
        <f t="shared" si="7"/>
        <v>0.24359481452350673</v>
      </c>
      <c r="U29">
        <f t="shared" si="8"/>
        <v>3.0058459922781129</v>
      </c>
      <c r="V29">
        <f t="shared" si="9"/>
        <v>0.23313500425421077</v>
      </c>
      <c r="W29">
        <f t="shared" si="10"/>
        <v>0.14661172132559747</v>
      </c>
      <c r="X29">
        <f t="shared" si="11"/>
        <v>297.73188600000003</v>
      </c>
      <c r="Y29">
        <f t="shared" si="12"/>
        <v>18.903460852953319</v>
      </c>
      <c r="Z29">
        <f t="shared" si="13"/>
        <v>17.9983</v>
      </c>
      <c r="AA29">
        <f t="shared" si="14"/>
        <v>2.0710560928339907</v>
      </c>
      <c r="AB29">
        <f t="shared" si="15"/>
        <v>57.077023043541708</v>
      </c>
      <c r="AC29">
        <f t="shared" si="16"/>
        <v>1.16220405328195</v>
      </c>
      <c r="AD29">
        <f t="shared" si="17"/>
        <v>2.0362029960731349</v>
      </c>
      <c r="AE29">
        <f t="shared" si="18"/>
        <v>0.90885203955204075</v>
      </c>
      <c r="AF29">
        <f t="shared" si="19"/>
        <v>-94.920818351734269</v>
      </c>
      <c r="AG29">
        <f t="shared" si="20"/>
        <v>-43.688995198984159</v>
      </c>
      <c r="AH29">
        <f t="shared" si="21"/>
        <v>-2.8588035289874347</v>
      </c>
      <c r="AI29">
        <f t="shared" si="22"/>
        <v>156.26326892029414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54602.795053202899</v>
      </c>
      <c r="AO29">
        <f t="shared" si="26"/>
        <v>1800.18</v>
      </c>
      <c r="AP29">
        <f t="shared" si="27"/>
        <v>1517.5518</v>
      </c>
      <c r="AQ29">
        <f t="shared" si="28"/>
        <v>0.84300003333000029</v>
      </c>
      <c r="AR29">
        <f t="shared" si="29"/>
        <v>0.16539006432690065</v>
      </c>
      <c r="AS29">
        <v>1689888011</v>
      </c>
      <c r="AT29">
        <v>459.95299999999997</v>
      </c>
      <c r="AU29">
        <v>475.029</v>
      </c>
      <c r="AV29">
        <v>11.6153</v>
      </c>
      <c r="AW29">
        <v>9.6265499999999999</v>
      </c>
      <c r="AX29">
        <v>464.44099999999997</v>
      </c>
      <c r="AY29">
        <v>11.8697</v>
      </c>
      <c r="AZ29">
        <v>600.00400000000002</v>
      </c>
      <c r="BA29">
        <v>99.958100000000002</v>
      </c>
      <c r="BB29">
        <v>9.9931500000000006E-2</v>
      </c>
      <c r="BC29">
        <v>17.7287</v>
      </c>
      <c r="BD29">
        <v>17.9983</v>
      </c>
      <c r="BE29">
        <v>999.9</v>
      </c>
      <c r="BF29">
        <v>0</v>
      </c>
      <c r="BG29">
        <v>0</v>
      </c>
      <c r="BH29">
        <v>10011.9</v>
      </c>
      <c r="BI29">
        <v>0</v>
      </c>
      <c r="BJ29">
        <v>23.140999999999998</v>
      </c>
      <c r="BK29">
        <v>-15.075900000000001</v>
      </c>
      <c r="BL29">
        <v>465.358</v>
      </c>
      <c r="BM29">
        <v>479.64600000000002</v>
      </c>
      <c r="BN29">
        <v>1.98875</v>
      </c>
      <c r="BO29">
        <v>475.029</v>
      </c>
      <c r="BP29">
        <v>9.6265499999999999</v>
      </c>
      <c r="BQ29">
        <v>1.1610400000000001</v>
      </c>
      <c r="BR29">
        <v>0.962252</v>
      </c>
      <c r="BS29">
        <v>9.1111900000000006</v>
      </c>
      <c r="BT29">
        <v>6.3570099999999998</v>
      </c>
      <c r="BU29">
        <v>1800.18</v>
      </c>
      <c r="BV29">
        <v>0.90000100000000005</v>
      </c>
      <c r="BW29">
        <v>9.9999000000000005E-2</v>
      </c>
      <c r="BX29">
        <v>0</v>
      </c>
      <c r="BY29">
        <v>2.2997999999999998</v>
      </c>
      <c r="BZ29">
        <v>0</v>
      </c>
      <c r="CA29">
        <v>13957.2</v>
      </c>
      <c r="CB29">
        <v>13896.3</v>
      </c>
      <c r="CC29">
        <v>40</v>
      </c>
      <c r="CD29">
        <v>41.125</v>
      </c>
      <c r="CE29">
        <v>41.375</v>
      </c>
      <c r="CF29">
        <v>39.375</v>
      </c>
      <c r="CG29">
        <v>38.936999999999998</v>
      </c>
      <c r="CH29">
        <v>1620.16</v>
      </c>
      <c r="CI29">
        <v>180.02</v>
      </c>
      <c r="CJ29">
        <v>0</v>
      </c>
      <c r="CK29">
        <v>1689888021.3</v>
      </c>
      <c r="CL29">
        <v>0</v>
      </c>
      <c r="CM29">
        <v>1689887981</v>
      </c>
      <c r="CN29" t="s">
        <v>387</v>
      </c>
      <c r="CO29">
        <v>1689887981</v>
      </c>
      <c r="CP29">
        <v>1689887981</v>
      </c>
      <c r="CQ29">
        <v>34</v>
      </c>
      <c r="CR29">
        <v>-0.248</v>
      </c>
      <c r="CS29">
        <v>-1E-3</v>
      </c>
      <c r="CT29">
        <v>-4.4880000000000004</v>
      </c>
      <c r="CU29">
        <v>-0.254</v>
      </c>
      <c r="CV29">
        <v>475</v>
      </c>
      <c r="CW29">
        <v>10</v>
      </c>
      <c r="CX29">
        <v>0.13</v>
      </c>
      <c r="CY29">
        <v>0.04</v>
      </c>
      <c r="CZ29">
        <v>14.0653720421434</v>
      </c>
      <c r="DA29">
        <v>0.35697776947818799</v>
      </c>
      <c r="DB29">
        <v>4.6638355752689598E-2</v>
      </c>
      <c r="DC29">
        <v>1</v>
      </c>
      <c r="DD29">
        <v>475.00630000000001</v>
      </c>
      <c r="DE29">
        <v>2.3819548872597501E-2</v>
      </c>
      <c r="DF29">
        <v>2.51219027941742E-2</v>
      </c>
      <c r="DG29">
        <v>1</v>
      </c>
      <c r="DH29">
        <v>1799.9994999999999</v>
      </c>
      <c r="DI29">
        <v>-0.59875806287231004</v>
      </c>
      <c r="DJ29">
        <v>0.156731458233585</v>
      </c>
      <c r="DK29">
        <v>-1</v>
      </c>
      <c r="DL29">
        <v>2</v>
      </c>
      <c r="DM29">
        <v>2</v>
      </c>
      <c r="DN29" t="s">
        <v>354</v>
      </c>
      <c r="DO29">
        <v>3.2410299999999999</v>
      </c>
      <c r="DP29">
        <v>2.84022</v>
      </c>
      <c r="DQ29">
        <v>0.108653</v>
      </c>
      <c r="DR29">
        <v>0.109918</v>
      </c>
      <c r="DS29">
        <v>7.3108599999999996E-2</v>
      </c>
      <c r="DT29">
        <v>6.1512200000000003E-2</v>
      </c>
      <c r="DU29">
        <v>26141.5</v>
      </c>
      <c r="DV29">
        <v>27495.1</v>
      </c>
      <c r="DW29">
        <v>27434.6</v>
      </c>
      <c r="DX29">
        <v>28978.799999999999</v>
      </c>
      <c r="DY29">
        <v>33528</v>
      </c>
      <c r="DZ29">
        <v>36215.800000000003</v>
      </c>
      <c r="EA29">
        <v>36682.5</v>
      </c>
      <c r="EB29">
        <v>39274.199999999997</v>
      </c>
      <c r="EC29">
        <v>2.3218999999999999</v>
      </c>
      <c r="ED29">
        <v>1.78572</v>
      </c>
      <c r="EE29">
        <v>0.113413</v>
      </c>
      <c r="EF29">
        <v>0</v>
      </c>
      <c r="EG29">
        <v>16.1129</v>
      </c>
      <c r="EH29">
        <v>999.9</v>
      </c>
      <c r="EI29">
        <v>47.985999999999997</v>
      </c>
      <c r="EJ29">
        <v>20.492999999999999</v>
      </c>
      <c r="EK29">
        <v>11.6135</v>
      </c>
      <c r="EL29">
        <v>61.774999999999999</v>
      </c>
      <c r="EM29">
        <v>36.302100000000003</v>
      </c>
      <c r="EN29">
        <v>1</v>
      </c>
      <c r="EO29">
        <v>-0.50838399999999995</v>
      </c>
      <c r="EP29">
        <v>2.3405100000000001</v>
      </c>
      <c r="EQ29">
        <v>19.8627</v>
      </c>
      <c r="ER29">
        <v>5.2172900000000002</v>
      </c>
      <c r="ES29">
        <v>11.9201</v>
      </c>
      <c r="ET29">
        <v>4.9551999999999996</v>
      </c>
      <c r="EU29">
        <v>3.2972999999999999</v>
      </c>
      <c r="EV29">
        <v>74.099999999999994</v>
      </c>
      <c r="EW29">
        <v>9999</v>
      </c>
      <c r="EX29">
        <v>5111.2</v>
      </c>
      <c r="EY29">
        <v>144.4</v>
      </c>
      <c r="EZ29">
        <v>1.85989</v>
      </c>
      <c r="FA29">
        <v>1.8589800000000001</v>
      </c>
      <c r="FB29">
        <v>1.86493</v>
      </c>
      <c r="FC29">
        <v>1.8690500000000001</v>
      </c>
      <c r="FD29">
        <v>1.8635999999999999</v>
      </c>
      <c r="FE29">
        <v>1.86371</v>
      </c>
      <c r="FF29">
        <v>1.86371</v>
      </c>
      <c r="FG29">
        <v>1.8635299999999999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-4.4880000000000004</v>
      </c>
      <c r="FV29">
        <v>-0.25440000000000002</v>
      </c>
      <c r="FW29">
        <v>-4.4880000000000599</v>
      </c>
      <c r="FX29">
        <v>0</v>
      </c>
      <c r="FY29">
        <v>0</v>
      </c>
      <c r="FZ29">
        <v>0</v>
      </c>
      <c r="GA29">
        <v>-0.25439700000000298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0.5</v>
      </c>
      <c r="GJ29">
        <v>0.5</v>
      </c>
      <c r="GK29">
        <v>1.17554</v>
      </c>
      <c r="GL29">
        <v>2.5537100000000001</v>
      </c>
      <c r="GM29">
        <v>1.4489700000000001</v>
      </c>
      <c r="GN29">
        <v>2.3315399999999999</v>
      </c>
      <c r="GO29">
        <v>1.5466299999999999</v>
      </c>
      <c r="GP29">
        <v>2.3974600000000001</v>
      </c>
      <c r="GQ29">
        <v>23.4145</v>
      </c>
      <c r="GR29">
        <v>14.2021</v>
      </c>
      <c r="GS29">
        <v>18</v>
      </c>
      <c r="GT29">
        <v>620.82399999999996</v>
      </c>
      <c r="GU29">
        <v>398.54300000000001</v>
      </c>
      <c r="GV29">
        <v>13.8771</v>
      </c>
      <c r="GW29">
        <v>20.585999999999999</v>
      </c>
      <c r="GX29">
        <v>30.0001</v>
      </c>
      <c r="GY29">
        <v>20.6053</v>
      </c>
      <c r="GZ29">
        <v>20.5959</v>
      </c>
      <c r="HA29">
        <v>23.533100000000001</v>
      </c>
      <c r="HB29">
        <v>20</v>
      </c>
      <c r="HC29">
        <v>-30</v>
      </c>
      <c r="HD29">
        <v>13.8703</v>
      </c>
      <c r="HE29">
        <v>475</v>
      </c>
      <c r="HF29">
        <v>0</v>
      </c>
      <c r="HG29">
        <v>101.05500000000001</v>
      </c>
      <c r="HH29">
        <v>95.488299999999995</v>
      </c>
    </row>
    <row r="30" spans="1:216" x14ac:dyDescent="0.2">
      <c r="A30">
        <v>12</v>
      </c>
      <c r="B30">
        <v>1689888102</v>
      </c>
      <c r="C30">
        <v>995</v>
      </c>
      <c r="D30" t="s">
        <v>388</v>
      </c>
      <c r="E30" t="s">
        <v>389</v>
      </c>
      <c r="F30" t="s">
        <v>348</v>
      </c>
      <c r="G30" t="s">
        <v>409</v>
      </c>
      <c r="H30" t="s">
        <v>349</v>
      </c>
      <c r="I30" t="s">
        <v>350</v>
      </c>
      <c r="J30" t="s">
        <v>351</v>
      </c>
      <c r="K30" t="s">
        <v>352</v>
      </c>
      <c r="L30">
        <v>1689888102</v>
      </c>
      <c r="M30">
        <f t="shared" si="0"/>
        <v>2.1560520474892919E-3</v>
      </c>
      <c r="N30">
        <f t="shared" si="1"/>
        <v>2.1560520474892919</v>
      </c>
      <c r="O30">
        <f t="shared" si="2"/>
        <v>16.912833337787919</v>
      </c>
      <c r="P30">
        <f t="shared" si="3"/>
        <v>558.08100000000002</v>
      </c>
      <c r="Q30">
        <f t="shared" si="4"/>
        <v>435.496420610087</v>
      </c>
      <c r="R30">
        <f t="shared" si="5"/>
        <v>43.575547347840484</v>
      </c>
      <c r="S30">
        <f t="shared" si="6"/>
        <v>55.841297169244505</v>
      </c>
      <c r="T30">
        <f t="shared" si="7"/>
        <v>0.2437576400195903</v>
      </c>
      <c r="U30">
        <f t="shared" si="8"/>
        <v>3.0059812617092168</v>
      </c>
      <c r="V30">
        <f t="shared" si="9"/>
        <v>0.23328461453312507</v>
      </c>
      <c r="W30">
        <f t="shared" si="10"/>
        <v>0.1467063454744007</v>
      </c>
      <c r="X30">
        <f t="shared" si="11"/>
        <v>297.689232</v>
      </c>
      <c r="Y30">
        <f t="shared" si="12"/>
        <v>18.912723392859952</v>
      </c>
      <c r="Z30">
        <f t="shared" si="13"/>
        <v>18.003799999999998</v>
      </c>
      <c r="AA30">
        <f t="shared" si="14"/>
        <v>2.0717725296242522</v>
      </c>
      <c r="AB30">
        <f t="shared" si="15"/>
        <v>57.026839255988037</v>
      </c>
      <c r="AC30">
        <f t="shared" si="16"/>
        <v>1.1619507697047002</v>
      </c>
      <c r="AD30">
        <f t="shared" si="17"/>
        <v>2.0375507127246069</v>
      </c>
      <c r="AE30">
        <f t="shared" si="18"/>
        <v>0.90982175991955194</v>
      </c>
      <c r="AF30">
        <f t="shared" si="19"/>
        <v>-95.081895294277771</v>
      </c>
      <c r="AG30">
        <f t="shared" si="20"/>
        <v>-42.880668987322998</v>
      </c>
      <c r="AH30">
        <f t="shared" si="21"/>
        <v>-2.8060156733706307</v>
      </c>
      <c r="AI30">
        <f t="shared" si="22"/>
        <v>156.92065204502862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54604.725307101296</v>
      </c>
      <c r="AO30">
        <f t="shared" si="26"/>
        <v>1799.92</v>
      </c>
      <c r="AP30">
        <f t="shared" si="27"/>
        <v>1517.3327999999999</v>
      </c>
      <c r="AQ30">
        <f t="shared" si="28"/>
        <v>0.84300013333925949</v>
      </c>
      <c r="AR30">
        <f t="shared" si="29"/>
        <v>0.16539025734477086</v>
      </c>
      <c r="AS30">
        <v>1689888102</v>
      </c>
      <c r="AT30">
        <v>558.08100000000002</v>
      </c>
      <c r="AU30">
        <v>575.01700000000005</v>
      </c>
      <c r="AV30">
        <v>11.6126</v>
      </c>
      <c r="AW30">
        <v>9.6204000000000001</v>
      </c>
      <c r="AX30">
        <v>562.71100000000001</v>
      </c>
      <c r="AY30">
        <v>11.8649</v>
      </c>
      <c r="AZ30">
        <v>599.98299999999995</v>
      </c>
      <c r="BA30">
        <v>99.959500000000006</v>
      </c>
      <c r="BB30">
        <v>9.9984500000000004E-2</v>
      </c>
      <c r="BC30">
        <v>17.7392</v>
      </c>
      <c r="BD30">
        <v>18.003799999999998</v>
      </c>
      <c r="BE30">
        <v>999.9</v>
      </c>
      <c r="BF30">
        <v>0</v>
      </c>
      <c r="BG30">
        <v>0</v>
      </c>
      <c r="BH30">
        <v>10012.5</v>
      </c>
      <c r="BI30">
        <v>0</v>
      </c>
      <c r="BJ30">
        <v>21.849799999999998</v>
      </c>
      <c r="BK30">
        <v>-16.935700000000001</v>
      </c>
      <c r="BL30">
        <v>564.63800000000003</v>
      </c>
      <c r="BM30">
        <v>580.60299999999995</v>
      </c>
      <c r="BN30">
        <v>1.9921599999999999</v>
      </c>
      <c r="BO30">
        <v>575.01700000000005</v>
      </c>
      <c r="BP30">
        <v>9.6204000000000001</v>
      </c>
      <c r="BQ30">
        <v>1.16079</v>
      </c>
      <c r="BR30">
        <v>0.96165100000000003</v>
      </c>
      <c r="BS30">
        <v>9.1079100000000004</v>
      </c>
      <c r="BT30">
        <v>6.3479400000000004</v>
      </c>
      <c r="BU30">
        <v>1799.92</v>
      </c>
      <c r="BV30">
        <v>0.89999799999999996</v>
      </c>
      <c r="BW30">
        <v>0.10000199999999999</v>
      </c>
      <c r="BX30">
        <v>0</v>
      </c>
      <c r="BY30">
        <v>2.1173999999999999</v>
      </c>
      <c r="BZ30">
        <v>0</v>
      </c>
      <c r="CA30">
        <v>14058.5</v>
      </c>
      <c r="CB30">
        <v>13894.3</v>
      </c>
      <c r="CC30">
        <v>40</v>
      </c>
      <c r="CD30">
        <v>41.125</v>
      </c>
      <c r="CE30">
        <v>41.375</v>
      </c>
      <c r="CF30">
        <v>39.311999999999998</v>
      </c>
      <c r="CG30">
        <v>38.936999999999998</v>
      </c>
      <c r="CH30">
        <v>1619.92</v>
      </c>
      <c r="CI30">
        <v>180</v>
      </c>
      <c r="CJ30">
        <v>0</v>
      </c>
      <c r="CK30">
        <v>1689888112.5</v>
      </c>
      <c r="CL30">
        <v>0</v>
      </c>
      <c r="CM30">
        <v>1689888074</v>
      </c>
      <c r="CN30" t="s">
        <v>390</v>
      </c>
      <c r="CO30">
        <v>1689888074</v>
      </c>
      <c r="CP30">
        <v>1689888073</v>
      </c>
      <c r="CQ30">
        <v>35</v>
      </c>
      <c r="CR30">
        <v>-0.14099999999999999</v>
      </c>
      <c r="CS30">
        <v>2E-3</v>
      </c>
      <c r="CT30">
        <v>-4.6289999999999996</v>
      </c>
      <c r="CU30">
        <v>-0.252</v>
      </c>
      <c r="CV30">
        <v>575</v>
      </c>
      <c r="CW30">
        <v>10</v>
      </c>
      <c r="CX30">
        <v>0.11</v>
      </c>
      <c r="CY30">
        <v>0.03</v>
      </c>
      <c r="CZ30">
        <v>15.6571539408097</v>
      </c>
      <c r="DA30">
        <v>0.671474641800344</v>
      </c>
      <c r="DB30">
        <v>7.2106968893832904E-2</v>
      </c>
      <c r="DC30">
        <v>1</v>
      </c>
      <c r="DD30">
        <v>575.030666666667</v>
      </c>
      <c r="DE30">
        <v>-0.32766233766107999</v>
      </c>
      <c r="DF30">
        <v>4.76957952957053E-2</v>
      </c>
      <c r="DG30">
        <v>1</v>
      </c>
      <c r="DH30">
        <v>1800.01</v>
      </c>
      <c r="DI30">
        <v>8.6810399885807396E-2</v>
      </c>
      <c r="DJ30">
        <v>0.15988090805938199</v>
      </c>
      <c r="DK30">
        <v>-1</v>
      </c>
      <c r="DL30">
        <v>2</v>
      </c>
      <c r="DM30">
        <v>2</v>
      </c>
      <c r="DN30" t="s">
        <v>354</v>
      </c>
      <c r="DO30">
        <v>3.2410100000000002</v>
      </c>
      <c r="DP30">
        <v>2.8402799999999999</v>
      </c>
      <c r="DQ30">
        <v>0.124809</v>
      </c>
      <c r="DR30">
        <v>0.12609600000000001</v>
      </c>
      <c r="DS30">
        <v>7.3090000000000002E-2</v>
      </c>
      <c r="DT30">
        <v>6.1484999999999998E-2</v>
      </c>
      <c r="DU30">
        <v>25669.9</v>
      </c>
      <c r="DV30">
        <v>26998.1</v>
      </c>
      <c r="DW30">
        <v>27436.3</v>
      </c>
      <c r="DX30">
        <v>28980.9</v>
      </c>
      <c r="DY30">
        <v>33530.699999999997</v>
      </c>
      <c r="DZ30">
        <v>36219.5</v>
      </c>
      <c r="EA30">
        <v>36684.6</v>
      </c>
      <c r="EB30">
        <v>39277.199999999997</v>
      </c>
      <c r="EC30">
        <v>2.3220800000000001</v>
      </c>
      <c r="ED30">
        <v>1.7860499999999999</v>
      </c>
      <c r="EE30">
        <v>0.114009</v>
      </c>
      <c r="EF30">
        <v>0</v>
      </c>
      <c r="EG30">
        <v>16.108499999999999</v>
      </c>
      <c r="EH30">
        <v>999.9</v>
      </c>
      <c r="EI30">
        <v>47.936999999999998</v>
      </c>
      <c r="EJ30">
        <v>20.503</v>
      </c>
      <c r="EK30">
        <v>11.6089</v>
      </c>
      <c r="EL30">
        <v>62.125</v>
      </c>
      <c r="EM30">
        <v>36.338099999999997</v>
      </c>
      <c r="EN30">
        <v>1</v>
      </c>
      <c r="EO30">
        <v>-0.51056100000000004</v>
      </c>
      <c r="EP30">
        <v>2.1743899999999998</v>
      </c>
      <c r="EQ30">
        <v>19.877199999999998</v>
      </c>
      <c r="ER30">
        <v>5.22058</v>
      </c>
      <c r="ES30">
        <v>11.9201</v>
      </c>
      <c r="ET30">
        <v>4.9553000000000003</v>
      </c>
      <c r="EU30">
        <v>3.2975699999999999</v>
      </c>
      <c r="EV30">
        <v>74.2</v>
      </c>
      <c r="EW30">
        <v>9999</v>
      </c>
      <c r="EX30">
        <v>5113</v>
      </c>
      <c r="EY30">
        <v>144.4</v>
      </c>
      <c r="EZ30">
        <v>1.85989</v>
      </c>
      <c r="FA30">
        <v>1.8589800000000001</v>
      </c>
      <c r="FB30">
        <v>1.86493</v>
      </c>
      <c r="FC30">
        <v>1.86904</v>
      </c>
      <c r="FD30">
        <v>1.8635900000000001</v>
      </c>
      <c r="FE30">
        <v>1.86371</v>
      </c>
      <c r="FF30">
        <v>1.86371</v>
      </c>
      <c r="FG30">
        <v>1.8634999999999999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-4.63</v>
      </c>
      <c r="FV30">
        <v>-0.25230000000000002</v>
      </c>
      <c r="FW30">
        <v>-4.62900000000002</v>
      </c>
      <c r="FX30">
        <v>0</v>
      </c>
      <c r="FY30">
        <v>0</v>
      </c>
      <c r="FZ30">
        <v>0</v>
      </c>
      <c r="GA30">
        <v>-0.25237799999999999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0.5</v>
      </c>
      <c r="GJ30">
        <v>0.5</v>
      </c>
      <c r="GK30">
        <v>1.3684099999999999</v>
      </c>
      <c r="GL30">
        <v>2.5512700000000001</v>
      </c>
      <c r="GM30">
        <v>1.4489700000000001</v>
      </c>
      <c r="GN30">
        <v>2.3327599999999999</v>
      </c>
      <c r="GO30">
        <v>1.5466299999999999</v>
      </c>
      <c r="GP30">
        <v>2.3547400000000001</v>
      </c>
      <c r="GQ30">
        <v>23.4145</v>
      </c>
      <c r="GR30">
        <v>14.1846</v>
      </c>
      <c r="GS30">
        <v>18</v>
      </c>
      <c r="GT30">
        <v>620.79399999999998</v>
      </c>
      <c r="GU30">
        <v>398.65199999999999</v>
      </c>
      <c r="GV30">
        <v>13.899100000000001</v>
      </c>
      <c r="GW30">
        <v>20.564399999999999</v>
      </c>
      <c r="GX30">
        <v>29.9999</v>
      </c>
      <c r="GY30">
        <v>20.5928</v>
      </c>
      <c r="GZ30">
        <v>20.5854</v>
      </c>
      <c r="HA30">
        <v>27.373999999999999</v>
      </c>
      <c r="HB30">
        <v>20</v>
      </c>
      <c r="HC30">
        <v>-30</v>
      </c>
      <c r="HD30">
        <v>13.9026</v>
      </c>
      <c r="HE30">
        <v>575</v>
      </c>
      <c r="HF30">
        <v>0</v>
      </c>
      <c r="HG30">
        <v>101.06100000000001</v>
      </c>
      <c r="HH30">
        <v>95.4953</v>
      </c>
    </row>
    <row r="31" spans="1:216" x14ac:dyDescent="0.2">
      <c r="A31">
        <v>13</v>
      </c>
      <c r="B31">
        <v>1689888194</v>
      </c>
      <c r="C31">
        <v>1087</v>
      </c>
      <c r="D31" t="s">
        <v>391</v>
      </c>
      <c r="E31" t="s">
        <v>392</v>
      </c>
      <c r="F31" t="s">
        <v>348</v>
      </c>
      <c r="G31" t="s">
        <v>409</v>
      </c>
      <c r="H31" t="s">
        <v>349</v>
      </c>
      <c r="I31" t="s">
        <v>350</v>
      </c>
      <c r="J31" t="s">
        <v>351</v>
      </c>
      <c r="K31" t="s">
        <v>352</v>
      </c>
      <c r="L31">
        <v>1689888194</v>
      </c>
      <c r="M31">
        <f t="shared" si="0"/>
        <v>2.1590285983073502E-3</v>
      </c>
      <c r="N31">
        <f t="shared" si="1"/>
        <v>2.1590285983073501</v>
      </c>
      <c r="O31">
        <f t="shared" si="2"/>
        <v>17.924666115960413</v>
      </c>
      <c r="P31">
        <f t="shared" si="3"/>
        <v>656.93200000000002</v>
      </c>
      <c r="Q31">
        <f t="shared" si="4"/>
        <v>526.27787490584956</v>
      </c>
      <c r="R31">
        <f t="shared" si="5"/>
        <v>52.659924649016084</v>
      </c>
      <c r="S31">
        <f t="shared" si="6"/>
        <v>65.733315552579995</v>
      </c>
      <c r="T31">
        <f t="shared" si="7"/>
        <v>0.24422449111148392</v>
      </c>
      <c r="U31">
        <f t="shared" si="8"/>
        <v>3.0009807403590836</v>
      </c>
      <c r="V31">
        <f t="shared" si="9"/>
        <v>0.23369553604048859</v>
      </c>
      <c r="W31">
        <f t="shared" si="10"/>
        <v>0.14696786711467416</v>
      </c>
      <c r="X31">
        <f t="shared" si="11"/>
        <v>297.69082800000001</v>
      </c>
      <c r="Y31">
        <f t="shared" si="12"/>
        <v>18.917203927481463</v>
      </c>
      <c r="Z31">
        <f t="shared" si="13"/>
        <v>17.9941</v>
      </c>
      <c r="AA31">
        <f t="shared" si="14"/>
        <v>2.0705091420016131</v>
      </c>
      <c r="AB31">
        <f t="shared" si="15"/>
        <v>56.968389663673392</v>
      </c>
      <c r="AC31">
        <f t="shared" si="16"/>
        <v>1.1610085371949999</v>
      </c>
      <c r="AD31">
        <f t="shared" si="17"/>
        <v>2.0379872839118209</v>
      </c>
      <c r="AE31">
        <f t="shared" si="18"/>
        <v>0.90950060480661321</v>
      </c>
      <c r="AF31">
        <f t="shared" si="19"/>
        <v>-95.213161185354139</v>
      </c>
      <c r="AG31">
        <f t="shared" si="20"/>
        <v>-40.689901729071096</v>
      </c>
      <c r="AH31">
        <f t="shared" si="21"/>
        <v>-2.6670068042304682</v>
      </c>
      <c r="AI31">
        <f t="shared" si="22"/>
        <v>159.12075828134431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54461.101903383511</v>
      </c>
      <c r="AO31">
        <f t="shared" si="26"/>
        <v>1799.93</v>
      </c>
      <c r="AP31">
        <f t="shared" si="27"/>
        <v>1517.3412000000001</v>
      </c>
      <c r="AQ31">
        <f t="shared" si="28"/>
        <v>0.84300011667120389</v>
      </c>
      <c r="AR31">
        <f t="shared" si="29"/>
        <v>0.16539022517542348</v>
      </c>
      <c r="AS31">
        <v>1689888194</v>
      </c>
      <c r="AT31">
        <v>656.93200000000002</v>
      </c>
      <c r="AU31">
        <v>675.01400000000001</v>
      </c>
      <c r="AV31">
        <v>11.603</v>
      </c>
      <c r="AW31">
        <v>9.6081400000000006</v>
      </c>
      <c r="AX31">
        <v>661.529</v>
      </c>
      <c r="AY31">
        <v>11.857200000000001</v>
      </c>
      <c r="AZ31">
        <v>600.01599999999996</v>
      </c>
      <c r="BA31">
        <v>99.961100000000002</v>
      </c>
      <c r="BB31">
        <v>9.9964999999999998E-2</v>
      </c>
      <c r="BC31">
        <v>17.742599999999999</v>
      </c>
      <c r="BD31">
        <v>17.9941</v>
      </c>
      <c r="BE31">
        <v>999.9</v>
      </c>
      <c r="BF31">
        <v>0</v>
      </c>
      <c r="BG31">
        <v>0</v>
      </c>
      <c r="BH31">
        <v>9985</v>
      </c>
      <c r="BI31">
        <v>0</v>
      </c>
      <c r="BJ31">
        <v>21.143599999999999</v>
      </c>
      <c r="BK31">
        <v>-18.081399999999999</v>
      </c>
      <c r="BL31">
        <v>664.64400000000001</v>
      </c>
      <c r="BM31">
        <v>681.56200000000001</v>
      </c>
      <c r="BN31">
        <v>1.99481</v>
      </c>
      <c r="BO31">
        <v>675.01400000000001</v>
      </c>
      <c r="BP31">
        <v>9.6081400000000006</v>
      </c>
      <c r="BQ31">
        <v>1.15984</v>
      </c>
      <c r="BR31">
        <v>0.96043999999999996</v>
      </c>
      <c r="BS31">
        <v>9.0958699999999997</v>
      </c>
      <c r="BT31">
        <v>6.3296799999999998</v>
      </c>
      <c r="BU31">
        <v>1799.93</v>
      </c>
      <c r="BV31">
        <v>0.89999799999999996</v>
      </c>
      <c r="BW31">
        <v>0.10000199999999999</v>
      </c>
      <c r="BX31">
        <v>0</v>
      </c>
      <c r="BY31">
        <v>2.1579999999999999</v>
      </c>
      <c r="BZ31">
        <v>0</v>
      </c>
      <c r="CA31">
        <v>14133.2</v>
      </c>
      <c r="CB31">
        <v>13894.4</v>
      </c>
      <c r="CC31">
        <v>40</v>
      </c>
      <c r="CD31">
        <v>41.125</v>
      </c>
      <c r="CE31">
        <v>41.375</v>
      </c>
      <c r="CF31">
        <v>39.311999999999998</v>
      </c>
      <c r="CG31">
        <v>38.936999999999998</v>
      </c>
      <c r="CH31">
        <v>1619.93</v>
      </c>
      <c r="CI31">
        <v>180</v>
      </c>
      <c r="CJ31">
        <v>0</v>
      </c>
      <c r="CK31">
        <v>1689888204.3</v>
      </c>
      <c r="CL31">
        <v>0</v>
      </c>
      <c r="CM31">
        <v>1689888166</v>
      </c>
      <c r="CN31" t="s">
        <v>393</v>
      </c>
      <c r="CO31">
        <v>1689888166</v>
      </c>
      <c r="CP31">
        <v>1689888162</v>
      </c>
      <c r="CQ31">
        <v>36</v>
      </c>
      <c r="CR31">
        <v>3.2000000000000001E-2</v>
      </c>
      <c r="CS31">
        <v>-2E-3</v>
      </c>
      <c r="CT31">
        <v>-4.5970000000000004</v>
      </c>
      <c r="CU31">
        <v>-0.254</v>
      </c>
      <c r="CV31">
        <v>675</v>
      </c>
      <c r="CW31">
        <v>10</v>
      </c>
      <c r="CX31">
        <v>0.15</v>
      </c>
      <c r="CY31">
        <v>0.03</v>
      </c>
      <c r="CZ31">
        <v>16.632306732555399</v>
      </c>
      <c r="DA31">
        <v>0.72837487640016496</v>
      </c>
      <c r="DB31">
        <v>8.35428673603891E-2</v>
      </c>
      <c r="DC31">
        <v>1</v>
      </c>
      <c r="DD31">
        <v>675.00076190476204</v>
      </c>
      <c r="DE31">
        <v>-0.21919480519374801</v>
      </c>
      <c r="DF31">
        <v>3.9152819957915898E-2</v>
      </c>
      <c r="DG31">
        <v>1</v>
      </c>
      <c r="DH31">
        <v>1800</v>
      </c>
      <c r="DI31">
        <v>-8.5612374301150901E-2</v>
      </c>
      <c r="DJ31">
        <v>0.13145341380121101</v>
      </c>
      <c r="DK31">
        <v>-1</v>
      </c>
      <c r="DL31">
        <v>2</v>
      </c>
      <c r="DM31">
        <v>2</v>
      </c>
      <c r="DN31" t="s">
        <v>354</v>
      </c>
      <c r="DO31">
        <v>3.2411099999999999</v>
      </c>
      <c r="DP31">
        <v>2.84002</v>
      </c>
      <c r="DQ31">
        <v>0.13969799999999999</v>
      </c>
      <c r="DR31">
        <v>0.140931</v>
      </c>
      <c r="DS31">
        <v>7.3059399999999997E-2</v>
      </c>
      <c r="DT31">
        <v>6.1429900000000003E-2</v>
      </c>
      <c r="DU31">
        <v>25234.7</v>
      </c>
      <c r="DV31">
        <v>26542.1</v>
      </c>
      <c r="DW31">
        <v>27437</v>
      </c>
      <c r="DX31">
        <v>28982.3</v>
      </c>
      <c r="DY31">
        <v>33532.800000000003</v>
      </c>
      <c r="DZ31">
        <v>36223.4</v>
      </c>
      <c r="EA31">
        <v>36685.800000000003</v>
      </c>
      <c r="EB31">
        <v>39279.1</v>
      </c>
      <c r="EC31">
        <v>2.32253</v>
      </c>
      <c r="ED31">
        <v>1.7869699999999999</v>
      </c>
      <c r="EE31">
        <v>0.11421000000000001</v>
      </c>
      <c r="EF31">
        <v>0</v>
      </c>
      <c r="EG31">
        <v>16.095400000000001</v>
      </c>
      <c r="EH31">
        <v>999.9</v>
      </c>
      <c r="EI31">
        <v>47.893999999999998</v>
      </c>
      <c r="EJ31">
        <v>20.503</v>
      </c>
      <c r="EK31">
        <v>11.597099999999999</v>
      </c>
      <c r="EL31">
        <v>62.225000000000001</v>
      </c>
      <c r="EM31">
        <v>36.229999999999997</v>
      </c>
      <c r="EN31">
        <v>1</v>
      </c>
      <c r="EO31">
        <v>-0.51337699999999997</v>
      </c>
      <c r="EP31">
        <v>2.0502400000000001</v>
      </c>
      <c r="EQ31">
        <v>19.8842</v>
      </c>
      <c r="ER31">
        <v>5.2171399999999997</v>
      </c>
      <c r="ES31">
        <v>11.9201</v>
      </c>
      <c r="ET31">
        <v>4.9537000000000004</v>
      </c>
      <c r="EU31">
        <v>3.2972299999999999</v>
      </c>
      <c r="EV31">
        <v>74.2</v>
      </c>
      <c r="EW31">
        <v>9999</v>
      </c>
      <c r="EX31">
        <v>5115</v>
      </c>
      <c r="EY31">
        <v>144.4</v>
      </c>
      <c r="EZ31">
        <v>1.85989</v>
      </c>
      <c r="FA31">
        <v>1.8589800000000001</v>
      </c>
      <c r="FB31">
        <v>1.86493</v>
      </c>
      <c r="FC31">
        <v>1.86904</v>
      </c>
      <c r="FD31">
        <v>1.8635900000000001</v>
      </c>
      <c r="FE31">
        <v>1.86371</v>
      </c>
      <c r="FF31">
        <v>1.86371</v>
      </c>
      <c r="FG31">
        <v>1.86354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-4.5970000000000004</v>
      </c>
      <c r="FV31">
        <v>-0.25419999999999998</v>
      </c>
      <c r="FW31">
        <v>-4.5969000000001197</v>
      </c>
      <c r="FX31">
        <v>0</v>
      </c>
      <c r="FY31">
        <v>0</v>
      </c>
      <c r="FZ31">
        <v>0</v>
      </c>
      <c r="GA31">
        <v>-0.254222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0.5</v>
      </c>
      <c r="GJ31">
        <v>0.5</v>
      </c>
      <c r="GK31">
        <v>1.55518</v>
      </c>
      <c r="GL31">
        <v>2.5463900000000002</v>
      </c>
      <c r="GM31">
        <v>1.4489700000000001</v>
      </c>
      <c r="GN31">
        <v>2.3303199999999999</v>
      </c>
      <c r="GO31">
        <v>1.5466299999999999</v>
      </c>
      <c r="GP31">
        <v>2.34253</v>
      </c>
      <c r="GQ31">
        <v>23.394300000000001</v>
      </c>
      <c r="GR31">
        <v>14.1671</v>
      </c>
      <c r="GS31">
        <v>18</v>
      </c>
      <c r="GT31">
        <v>620.83699999999999</v>
      </c>
      <c r="GU31">
        <v>399.03800000000001</v>
      </c>
      <c r="GV31">
        <v>13.957700000000001</v>
      </c>
      <c r="GW31">
        <v>20.531199999999998</v>
      </c>
      <c r="GX31">
        <v>29.9999</v>
      </c>
      <c r="GY31">
        <v>20.570900000000002</v>
      </c>
      <c r="GZ31">
        <v>20.564599999999999</v>
      </c>
      <c r="HA31">
        <v>31.122399999999999</v>
      </c>
      <c r="HB31">
        <v>20</v>
      </c>
      <c r="HC31">
        <v>-30</v>
      </c>
      <c r="HD31">
        <v>13.9666</v>
      </c>
      <c r="HE31">
        <v>675</v>
      </c>
      <c r="HF31">
        <v>0</v>
      </c>
      <c r="HG31">
        <v>101.06399999999999</v>
      </c>
      <c r="HH31">
        <v>95.499899999999997</v>
      </c>
    </row>
    <row r="32" spans="1:216" x14ac:dyDescent="0.2">
      <c r="A32">
        <v>14</v>
      </c>
      <c r="B32">
        <v>1689888284.0999999</v>
      </c>
      <c r="C32">
        <v>1177.0999999046301</v>
      </c>
      <c r="D32" t="s">
        <v>394</v>
      </c>
      <c r="E32" t="s">
        <v>395</v>
      </c>
      <c r="F32" t="s">
        <v>348</v>
      </c>
      <c r="G32" t="s">
        <v>409</v>
      </c>
      <c r="H32" t="s">
        <v>349</v>
      </c>
      <c r="I32" t="s">
        <v>350</v>
      </c>
      <c r="J32" t="s">
        <v>351</v>
      </c>
      <c r="K32" t="s">
        <v>352</v>
      </c>
      <c r="L32">
        <v>1689888284.0999999</v>
      </c>
      <c r="M32">
        <f t="shared" si="0"/>
        <v>2.1577832027442974E-3</v>
      </c>
      <c r="N32">
        <f t="shared" si="1"/>
        <v>2.1577832027442976</v>
      </c>
      <c r="O32">
        <f t="shared" si="2"/>
        <v>18.438840951658975</v>
      </c>
      <c r="P32">
        <f t="shared" si="3"/>
        <v>781.24900000000002</v>
      </c>
      <c r="Q32">
        <f t="shared" si="4"/>
        <v>644.95485654598849</v>
      </c>
      <c r="R32">
        <f t="shared" si="5"/>
        <v>64.537972055773807</v>
      </c>
      <c r="S32">
        <f t="shared" si="6"/>
        <v>78.176364777875008</v>
      </c>
      <c r="T32">
        <f t="shared" si="7"/>
        <v>0.24354231126160061</v>
      </c>
      <c r="U32">
        <f t="shared" si="8"/>
        <v>3.0033577759697252</v>
      </c>
      <c r="V32">
        <f t="shared" si="9"/>
        <v>0.23307864341291123</v>
      </c>
      <c r="W32">
        <f t="shared" si="10"/>
        <v>0.14657680666280318</v>
      </c>
      <c r="X32">
        <f t="shared" si="11"/>
        <v>297.69721199999998</v>
      </c>
      <c r="Y32">
        <f t="shared" si="12"/>
        <v>18.923481673056038</v>
      </c>
      <c r="Z32">
        <f t="shared" si="13"/>
        <v>17.991199999999999</v>
      </c>
      <c r="AA32">
        <f t="shared" si="14"/>
        <v>2.0701315594267027</v>
      </c>
      <c r="AB32">
        <f t="shared" si="15"/>
        <v>56.830405432956454</v>
      </c>
      <c r="AC32">
        <f t="shared" si="16"/>
        <v>1.1586927863874998</v>
      </c>
      <c r="AD32">
        <f t="shared" si="17"/>
        <v>2.0388606724870622</v>
      </c>
      <c r="AE32">
        <f t="shared" si="18"/>
        <v>0.91143877303920284</v>
      </c>
      <c r="AF32">
        <f t="shared" si="19"/>
        <v>-95.158239241023509</v>
      </c>
      <c r="AG32">
        <f t="shared" si="20"/>
        <v>-39.151536504291343</v>
      </c>
      <c r="AH32">
        <f t="shared" si="21"/>
        <v>-2.5641956509951158</v>
      </c>
      <c r="AI32">
        <f t="shared" si="22"/>
        <v>160.82324060369001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54527.904132151212</v>
      </c>
      <c r="AO32">
        <f t="shared" si="26"/>
        <v>1799.97</v>
      </c>
      <c r="AP32">
        <f t="shared" si="27"/>
        <v>1517.3748000000001</v>
      </c>
      <c r="AQ32">
        <f t="shared" si="28"/>
        <v>0.84300005000083333</v>
      </c>
      <c r="AR32">
        <f t="shared" si="29"/>
        <v>0.16539009650160835</v>
      </c>
      <c r="AS32">
        <v>1689888284.0999999</v>
      </c>
      <c r="AT32">
        <v>781.24900000000002</v>
      </c>
      <c r="AU32">
        <v>800.06299999999999</v>
      </c>
      <c r="AV32">
        <v>11.5793</v>
      </c>
      <c r="AW32">
        <v>9.5853999999999999</v>
      </c>
      <c r="AX32">
        <v>785.71500000000003</v>
      </c>
      <c r="AY32">
        <v>11.834099999999999</v>
      </c>
      <c r="AZ32">
        <v>599.97299999999996</v>
      </c>
      <c r="BA32">
        <v>99.965999999999994</v>
      </c>
      <c r="BB32">
        <v>9.9875000000000005E-2</v>
      </c>
      <c r="BC32">
        <v>17.749400000000001</v>
      </c>
      <c r="BD32">
        <v>17.991199999999999</v>
      </c>
      <c r="BE32">
        <v>999.9</v>
      </c>
      <c r="BF32">
        <v>0</v>
      </c>
      <c r="BG32">
        <v>0</v>
      </c>
      <c r="BH32">
        <v>9997.5</v>
      </c>
      <c r="BI32">
        <v>0</v>
      </c>
      <c r="BJ32">
        <v>20.121300000000002</v>
      </c>
      <c r="BK32">
        <v>-18.8142</v>
      </c>
      <c r="BL32">
        <v>790.40200000000004</v>
      </c>
      <c r="BM32">
        <v>807.80700000000002</v>
      </c>
      <c r="BN32">
        <v>1.9939199999999999</v>
      </c>
      <c r="BO32">
        <v>800.06299999999999</v>
      </c>
      <c r="BP32">
        <v>9.5853999999999999</v>
      </c>
      <c r="BQ32">
        <v>1.15754</v>
      </c>
      <c r="BR32">
        <v>0.95821400000000001</v>
      </c>
      <c r="BS32">
        <v>9.0663599999999995</v>
      </c>
      <c r="BT32">
        <v>6.2960399999999996</v>
      </c>
      <c r="BU32">
        <v>1799.97</v>
      </c>
      <c r="BV32">
        <v>0.89999799999999996</v>
      </c>
      <c r="BW32">
        <v>0.10000199999999999</v>
      </c>
      <c r="BX32">
        <v>0</v>
      </c>
      <c r="BY32">
        <v>2.0670999999999999</v>
      </c>
      <c r="BZ32">
        <v>0</v>
      </c>
      <c r="CA32">
        <v>14164.3</v>
      </c>
      <c r="CB32">
        <v>13894.7</v>
      </c>
      <c r="CC32">
        <v>40</v>
      </c>
      <c r="CD32">
        <v>41.061999999999998</v>
      </c>
      <c r="CE32">
        <v>41.375</v>
      </c>
      <c r="CF32">
        <v>39.311999999999998</v>
      </c>
      <c r="CG32">
        <v>38.936999999999998</v>
      </c>
      <c r="CH32">
        <v>1619.97</v>
      </c>
      <c r="CI32">
        <v>180</v>
      </c>
      <c r="CJ32">
        <v>0</v>
      </c>
      <c r="CK32">
        <v>1689888294.3</v>
      </c>
      <c r="CL32">
        <v>0</v>
      </c>
      <c r="CM32">
        <v>1689888256.0999999</v>
      </c>
      <c r="CN32" t="s">
        <v>396</v>
      </c>
      <c r="CO32">
        <v>1689888251</v>
      </c>
      <c r="CP32">
        <v>1689888256.0999999</v>
      </c>
      <c r="CQ32">
        <v>37</v>
      </c>
      <c r="CR32">
        <v>0.13200000000000001</v>
      </c>
      <c r="CS32">
        <v>-1E-3</v>
      </c>
      <c r="CT32">
        <v>-4.4660000000000002</v>
      </c>
      <c r="CU32">
        <v>-0.255</v>
      </c>
      <c r="CV32">
        <v>800</v>
      </c>
      <c r="CW32">
        <v>10</v>
      </c>
      <c r="CX32">
        <v>7.0000000000000007E-2</v>
      </c>
      <c r="CY32">
        <v>0.04</v>
      </c>
      <c r="CZ32">
        <v>17.1152459758197</v>
      </c>
      <c r="DA32">
        <v>0.378888664807432</v>
      </c>
      <c r="DB32">
        <v>6.4552771111975202E-2</v>
      </c>
      <c r="DC32">
        <v>1</v>
      </c>
      <c r="DD32">
        <v>800.00819047618995</v>
      </c>
      <c r="DE32">
        <v>-4.7220779219253002E-2</v>
      </c>
      <c r="DF32">
        <v>5.6457838502228901E-2</v>
      </c>
      <c r="DG32">
        <v>1</v>
      </c>
      <c r="DH32">
        <v>1800.0165</v>
      </c>
      <c r="DI32">
        <v>-9.8166495189192696E-2</v>
      </c>
      <c r="DJ32">
        <v>0.110917762328653</v>
      </c>
      <c r="DK32">
        <v>-1</v>
      </c>
      <c r="DL32">
        <v>2</v>
      </c>
      <c r="DM32">
        <v>2</v>
      </c>
      <c r="DN32" t="s">
        <v>354</v>
      </c>
      <c r="DO32">
        <v>3.2410600000000001</v>
      </c>
      <c r="DP32">
        <v>2.8400400000000001</v>
      </c>
      <c r="DQ32">
        <v>0.15691099999999999</v>
      </c>
      <c r="DR32">
        <v>0.15801399999999999</v>
      </c>
      <c r="DS32">
        <v>7.2962799999999994E-2</v>
      </c>
      <c r="DT32">
        <v>6.1327699999999999E-2</v>
      </c>
      <c r="DU32">
        <v>24732.400000000001</v>
      </c>
      <c r="DV32">
        <v>26018.5</v>
      </c>
      <c r="DW32">
        <v>27438.5</v>
      </c>
      <c r="DX32">
        <v>28985.599999999999</v>
      </c>
      <c r="DY32">
        <v>33538.6</v>
      </c>
      <c r="DZ32">
        <v>36231.1</v>
      </c>
      <c r="EA32">
        <v>36688.300000000003</v>
      </c>
      <c r="EB32">
        <v>39283.1</v>
      </c>
      <c r="EC32">
        <v>2.3230499999999998</v>
      </c>
      <c r="ED32">
        <v>1.788</v>
      </c>
      <c r="EE32">
        <v>0.115</v>
      </c>
      <c r="EF32">
        <v>0</v>
      </c>
      <c r="EG32">
        <v>16.0793</v>
      </c>
      <c r="EH32">
        <v>999.9</v>
      </c>
      <c r="EI32">
        <v>47.832999999999998</v>
      </c>
      <c r="EJ32">
        <v>20.503</v>
      </c>
      <c r="EK32">
        <v>11.582700000000001</v>
      </c>
      <c r="EL32">
        <v>62.394199999999998</v>
      </c>
      <c r="EM32">
        <v>36.4343</v>
      </c>
      <c r="EN32">
        <v>1</v>
      </c>
      <c r="EO32">
        <v>-0.51649599999999996</v>
      </c>
      <c r="EP32">
        <v>2.0329600000000001</v>
      </c>
      <c r="EQ32">
        <v>19.886700000000001</v>
      </c>
      <c r="ER32">
        <v>5.2193899999999998</v>
      </c>
      <c r="ES32">
        <v>11.9201</v>
      </c>
      <c r="ET32">
        <v>4.9549000000000003</v>
      </c>
      <c r="EU32">
        <v>3.2970299999999999</v>
      </c>
      <c r="EV32">
        <v>74.2</v>
      </c>
      <c r="EW32">
        <v>9999</v>
      </c>
      <c r="EX32">
        <v>5116.8</v>
      </c>
      <c r="EY32">
        <v>144.4</v>
      </c>
      <c r="EZ32">
        <v>1.85989</v>
      </c>
      <c r="FA32">
        <v>1.8589800000000001</v>
      </c>
      <c r="FB32">
        <v>1.86493</v>
      </c>
      <c r="FC32">
        <v>1.8690500000000001</v>
      </c>
      <c r="FD32">
        <v>1.86361</v>
      </c>
      <c r="FE32">
        <v>1.86371</v>
      </c>
      <c r="FF32">
        <v>1.86371</v>
      </c>
      <c r="FG32">
        <v>1.8635200000000001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-4.4660000000000002</v>
      </c>
      <c r="FV32">
        <v>-0.25480000000000003</v>
      </c>
      <c r="FW32">
        <v>-4.4655999999999896</v>
      </c>
      <c r="FX32">
        <v>0</v>
      </c>
      <c r="FY32">
        <v>0</v>
      </c>
      <c r="FZ32">
        <v>0</v>
      </c>
      <c r="GA32">
        <v>-0.25482545454545602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0.6</v>
      </c>
      <c r="GJ32">
        <v>0.5</v>
      </c>
      <c r="GK32">
        <v>1.78345</v>
      </c>
      <c r="GL32">
        <v>2.5476100000000002</v>
      </c>
      <c r="GM32">
        <v>1.4489700000000001</v>
      </c>
      <c r="GN32">
        <v>2.3315399999999999</v>
      </c>
      <c r="GO32">
        <v>1.5466299999999999</v>
      </c>
      <c r="GP32">
        <v>2.3877000000000002</v>
      </c>
      <c r="GQ32">
        <v>23.373999999999999</v>
      </c>
      <c r="GR32">
        <v>14.1671</v>
      </c>
      <c r="GS32">
        <v>18</v>
      </c>
      <c r="GT32">
        <v>620.78800000000001</v>
      </c>
      <c r="GU32">
        <v>399.392</v>
      </c>
      <c r="GV32">
        <v>13.957700000000001</v>
      </c>
      <c r="GW32">
        <v>20.487100000000002</v>
      </c>
      <c r="GX32">
        <v>29.9999</v>
      </c>
      <c r="GY32">
        <v>20.537099999999999</v>
      </c>
      <c r="GZ32">
        <v>20.532599999999999</v>
      </c>
      <c r="HA32">
        <v>35.665199999999999</v>
      </c>
      <c r="HB32">
        <v>20</v>
      </c>
      <c r="HC32">
        <v>-30</v>
      </c>
      <c r="HD32">
        <v>13.969799999999999</v>
      </c>
      <c r="HE32">
        <v>800</v>
      </c>
      <c r="HF32">
        <v>0</v>
      </c>
      <c r="HG32">
        <v>101.07</v>
      </c>
      <c r="HH32">
        <v>95.510199999999998</v>
      </c>
    </row>
    <row r="33" spans="1:216" x14ac:dyDescent="0.2">
      <c r="A33">
        <v>15</v>
      </c>
      <c r="B33">
        <v>1689888372.0999999</v>
      </c>
      <c r="C33">
        <v>1265.0999999046301</v>
      </c>
      <c r="D33" t="s">
        <v>397</v>
      </c>
      <c r="E33" t="s">
        <v>398</v>
      </c>
      <c r="F33" t="s">
        <v>348</v>
      </c>
      <c r="G33" t="s">
        <v>409</v>
      </c>
      <c r="H33" t="s">
        <v>349</v>
      </c>
      <c r="I33" t="s">
        <v>350</v>
      </c>
      <c r="J33" t="s">
        <v>351</v>
      </c>
      <c r="K33" t="s">
        <v>352</v>
      </c>
      <c r="L33">
        <v>1689888372.0999999</v>
      </c>
      <c r="M33">
        <f t="shared" si="0"/>
        <v>2.1459566283162168E-3</v>
      </c>
      <c r="N33">
        <f t="shared" si="1"/>
        <v>2.1459566283162168</v>
      </c>
      <c r="O33">
        <f t="shared" si="2"/>
        <v>18.321789796672746</v>
      </c>
      <c r="P33">
        <f t="shared" si="3"/>
        <v>980.85400000000004</v>
      </c>
      <c r="Q33">
        <f t="shared" si="4"/>
        <v>840.94455799383468</v>
      </c>
      <c r="R33">
        <f t="shared" si="5"/>
        <v>84.152796328094297</v>
      </c>
      <c r="S33">
        <f t="shared" si="6"/>
        <v>98.153446746250012</v>
      </c>
      <c r="T33">
        <f t="shared" si="7"/>
        <v>0.24069769876158184</v>
      </c>
      <c r="U33">
        <f t="shared" si="8"/>
        <v>3.0027321020979709</v>
      </c>
      <c r="V33">
        <f t="shared" si="9"/>
        <v>0.23046948738747206</v>
      </c>
      <c r="W33">
        <f t="shared" si="10"/>
        <v>0.1449261740409995</v>
      </c>
      <c r="X33">
        <f t="shared" si="11"/>
        <v>297.70199999999994</v>
      </c>
      <c r="Y33">
        <f t="shared" si="12"/>
        <v>18.936355823276383</v>
      </c>
      <c r="Z33">
        <f t="shared" si="13"/>
        <v>18.0062</v>
      </c>
      <c r="AA33">
        <f t="shared" si="14"/>
        <v>2.0720852247113832</v>
      </c>
      <c r="AB33">
        <f t="shared" si="15"/>
        <v>56.631744427605611</v>
      </c>
      <c r="AC33">
        <f t="shared" si="16"/>
        <v>1.1553409621250004</v>
      </c>
      <c r="AD33">
        <f t="shared" si="17"/>
        <v>2.0400942506758097</v>
      </c>
      <c r="AE33">
        <f t="shared" si="18"/>
        <v>0.91674426258638286</v>
      </c>
      <c r="AF33">
        <f t="shared" si="19"/>
        <v>-94.636687308745167</v>
      </c>
      <c r="AG33">
        <f t="shared" si="20"/>
        <v>-40.017550051429104</v>
      </c>
      <c r="AH33">
        <f t="shared" si="21"/>
        <v>-2.6217931609910492</v>
      </c>
      <c r="AI33">
        <f t="shared" si="22"/>
        <v>160.42596947883462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54508.284346319342</v>
      </c>
      <c r="AO33">
        <f t="shared" si="26"/>
        <v>1800</v>
      </c>
      <c r="AP33">
        <f t="shared" si="27"/>
        <v>1517.3999999999999</v>
      </c>
      <c r="AQ33">
        <f t="shared" si="28"/>
        <v>0.84299999999999997</v>
      </c>
      <c r="AR33">
        <f t="shared" si="29"/>
        <v>0.16538999999999998</v>
      </c>
      <c r="AS33">
        <v>1689888372.0999999</v>
      </c>
      <c r="AT33">
        <v>980.85400000000004</v>
      </c>
      <c r="AU33">
        <v>999.95</v>
      </c>
      <c r="AV33">
        <v>11.545400000000001</v>
      </c>
      <c r="AW33">
        <v>9.5624000000000002</v>
      </c>
      <c r="AX33">
        <v>985.27700000000004</v>
      </c>
      <c r="AY33">
        <v>11.8018</v>
      </c>
      <c r="AZ33">
        <v>599.98500000000001</v>
      </c>
      <c r="BA33">
        <v>99.969300000000004</v>
      </c>
      <c r="BB33">
        <v>0.100075</v>
      </c>
      <c r="BC33">
        <v>17.759</v>
      </c>
      <c r="BD33">
        <v>18.0062</v>
      </c>
      <c r="BE33">
        <v>999.9</v>
      </c>
      <c r="BF33">
        <v>0</v>
      </c>
      <c r="BG33">
        <v>0</v>
      </c>
      <c r="BH33">
        <v>9993.75</v>
      </c>
      <c r="BI33">
        <v>0</v>
      </c>
      <c r="BJ33">
        <v>20.017900000000001</v>
      </c>
      <c r="BK33">
        <v>-19.096599999999999</v>
      </c>
      <c r="BL33">
        <v>992.31</v>
      </c>
      <c r="BM33">
        <v>1009.6</v>
      </c>
      <c r="BN33">
        <v>1.98299</v>
      </c>
      <c r="BO33">
        <v>999.95</v>
      </c>
      <c r="BP33">
        <v>9.5624000000000002</v>
      </c>
      <c r="BQ33">
        <v>1.15418</v>
      </c>
      <c r="BR33">
        <v>0.95594599999999996</v>
      </c>
      <c r="BS33">
        <v>9.0233699999999999</v>
      </c>
      <c r="BT33">
        <v>6.2616899999999998</v>
      </c>
      <c r="BU33">
        <v>1800</v>
      </c>
      <c r="BV33">
        <v>0.89999799999999996</v>
      </c>
      <c r="BW33">
        <v>0.10000199999999999</v>
      </c>
      <c r="BX33">
        <v>0</v>
      </c>
      <c r="BY33">
        <v>2.1362999999999999</v>
      </c>
      <c r="BZ33">
        <v>0</v>
      </c>
      <c r="CA33">
        <v>14146</v>
      </c>
      <c r="CB33">
        <v>13894.9</v>
      </c>
      <c r="CC33">
        <v>40</v>
      </c>
      <c r="CD33">
        <v>41.061999999999998</v>
      </c>
      <c r="CE33">
        <v>41.311999999999998</v>
      </c>
      <c r="CF33">
        <v>39.25</v>
      </c>
      <c r="CG33">
        <v>38.936999999999998</v>
      </c>
      <c r="CH33">
        <v>1620</v>
      </c>
      <c r="CI33">
        <v>180</v>
      </c>
      <c r="CJ33">
        <v>0</v>
      </c>
      <c r="CK33">
        <v>1689888382.5</v>
      </c>
      <c r="CL33">
        <v>0</v>
      </c>
      <c r="CM33">
        <v>1689888344.0999999</v>
      </c>
      <c r="CN33" t="s">
        <v>399</v>
      </c>
      <c r="CO33">
        <v>1689888341.0999999</v>
      </c>
      <c r="CP33">
        <v>1689888344.0999999</v>
      </c>
      <c r="CQ33">
        <v>38</v>
      </c>
      <c r="CR33">
        <v>4.2999999999999997E-2</v>
      </c>
      <c r="CS33">
        <v>-2E-3</v>
      </c>
      <c r="CT33">
        <v>-4.4240000000000004</v>
      </c>
      <c r="CU33">
        <v>-0.25600000000000001</v>
      </c>
      <c r="CV33">
        <v>1000</v>
      </c>
      <c r="CW33">
        <v>10</v>
      </c>
      <c r="CX33">
        <v>0.13</v>
      </c>
      <c r="CY33">
        <v>0.04</v>
      </c>
      <c r="CZ33">
        <v>17.096222739673699</v>
      </c>
      <c r="DA33">
        <v>5.15036520986107E-2</v>
      </c>
      <c r="DB33">
        <v>5.39052527355088E-2</v>
      </c>
      <c r="DC33">
        <v>1</v>
      </c>
      <c r="DD33">
        <v>1000.0051</v>
      </c>
      <c r="DE33">
        <v>-0.18315789473647001</v>
      </c>
      <c r="DF33">
        <v>4.7127380576452403E-2</v>
      </c>
      <c r="DG33">
        <v>1</v>
      </c>
      <c r="DH33">
        <v>1800.0057142857099</v>
      </c>
      <c r="DI33">
        <v>3.8887340940988E-3</v>
      </c>
      <c r="DJ33">
        <v>5.8321184351927402E-3</v>
      </c>
      <c r="DK33">
        <v>-1</v>
      </c>
      <c r="DL33">
        <v>2</v>
      </c>
      <c r="DM33">
        <v>2</v>
      </c>
      <c r="DN33" t="s">
        <v>354</v>
      </c>
      <c r="DO33">
        <v>3.2411400000000001</v>
      </c>
      <c r="DP33">
        <v>2.8402099999999999</v>
      </c>
      <c r="DQ33">
        <v>0.18190000000000001</v>
      </c>
      <c r="DR33">
        <v>0.182723</v>
      </c>
      <c r="DS33">
        <v>7.2823499999999999E-2</v>
      </c>
      <c r="DT33">
        <v>6.1224599999999997E-2</v>
      </c>
      <c r="DU33">
        <v>24003.3</v>
      </c>
      <c r="DV33">
        <v>25258.9</v>
      </c>
      <c r="DW33">
        <v>27440.7</v>
      </c>
      <c r="DX33">
        <v>28987.599999999999</v>
      </c>
      <c r="DY33">
        <v>33547.1</v>
      </c>
      <c r="DZ33">
        <v>36237.699999999997</v>
      </c>
      <c r="EA33">
        <v>36691.9</v>
      </c>
      <c r="EB33">
        <v>39286</v>
      </c>
      <c r="EC33">
        <v>2.3238500000000002</v>
      </c>
      <c r="ED33">
        <v>1.7895000000000001</v>
      </c>
      <c r="EE33">
        <v>0.116415</v>
      </c>
      <c r="EF33">
        <v>0</v>
      </c>
      <c r="EG33">
        <v>16.070799999999998</v>
      </c>
      <c r="EH33">
        <v>999.9</v>
      </c>
      <c r="EI33">
        <v>47.777999999999999</v>
      </c>
      <c r="EJ33">
        <v>20.523</v>
      </c>
      <c r="EK33">
        <v>11.583399999999999</v>
      </c>
      <c r="EL33">
        <v>62.504199999999997</v>
      </c>
      <c r="EM33">
        <v>36.398200000000003</v>
      </c>
      <c r="EN33">
        <v>1</v>
      </c>
      <c r="EO33">
        <v>-0.52046000000000003</v>
      </c>
      <c r="EP33">
        <v>2.09856</v>
      </c>
      <c r="EQ33">
        <v>19.883900000000001</v>
      </c>
      <c r="ER33">
        <v>5.2174399999999999</v>
      </c>
      <c r="ES33">
        <v>11.9201</v>
      </c>
      <c r="ET33">
        <v>4.9554</v>
      </c>
      <c r="EU33">
        <v>3.2974000000000001</v>
      </c>
      <c r="EV33">
        <v>74.2</v>
      </c>
      <c r="EW33">
        <v>9999</v>
      </c>
      <c r="EX33">
        <v>5118.5</v>
      </c>
      <c r="EY33">
        <v>144.4</v>
      </c>
      <c r="EZ33">
        <v>1.85989</v>
      </c>
      <c r="FA33">
        <v>1.8589800000000001</v>
      </c>
      <c r="FB33">
        <v>1.86493</v>
      </c>
      <c r="FC33">
        <v>1.86904</v>
      </c>
      <c r="FD33">
        <v>1.86358</v>
      </c>
      <c r="FE33">
        <v>1.86371</v>
      </c>
      <c r="FF33">
        <v>1.86371</v>
      </c>
      <c r="FG33">
        <v>1.8634599999999999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-4.423</v>
      </c>
      <c r="FV33">
        <v>-0.25640000000000002</v>
      </c>
      <c r="FW33">
        <v>-4.4236363636363203</v>
      </c>
      <c r="FX33">
        <v>0</v>
      </c>
      <c r="FY33">
        <v>0</v>
      </c>
      <c r="FZ33">
        <v>0</v>
      </c>
      <c r="GA33">
        <v>-0.25639200000000401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0.5</v>
      </c>
      <c r="GJ33">
        <v>0.5</v>
      </c>
      <c r="GK33">
        <v>2.1386699999999998</v>
      </c>
      <c r="GL33">
        <v>2.5451700000000002</v>
      </c>
      <c r="GM33">
        <v>1.4489700000000001</v>
      </c>
      <c r="GN33">
        <v>2.3315399999999999</v>
      </c>
      <c r="GO33">
        <v>1.5466299999999999</v>
      </c>
      <c r="GP33">
        <v>2.4133300000000002</v>
      </c>
      <c r="GQ33">
        <v>23.3538</v>
      </c>
      <c r="GR33">
        <v>14.158300000000001</v>
      </c>
      <c r="GS33">
        <v>18</v>
      </c>
      <c r="GT33">
        <v>620.82500000000005</v>
      </c>
      <c r="GU33">
        <v>399.96300000000002</v>
      </c>
      <c r="GV33">
        <v>13.9602</v>
      </c>
      <c r="GW33">
        <v>20.435300000000002</v>
      </c>
      <c r="GX33">
        <v>29.9999</v>
      </c>
      <c r="GY33">
        <v>20.494900000000001</v>
      </c>
      <c r="GZ33">
        <v>20.492100000000001</v>
      </c>
      <c r="HA33">
        <v>42.750500000000002</v>
      </c>
      <c r="HB33">
        <v>20</v>
      </c>
      <c r="HC33">
        <v>-30</v>
      </c>
      <c r="HD33">
        <v>13.9589</v>
      </c>
      <c r="HE33">
        <v>1000</v>
      </c>
      <c r="HF33">
        <v>0</v>
      </c>
      <c r="HG33">
        <v>101.07899999999999</v>
      </c>
      <c r="HH33">
        <v>95.516900000000007</v>
      </c>
    </row>
    <row r="34" spans="1:216" x14ac:dyDescent="0.2">
      <c r="A34">
        <v>16</v>
      </c>
      <c r="B34">
        <v>1689888466.0999999</v>
      </c>
      <c r="C34">
        <v>1359.0999999046301</v>
      </c>
      <c r="D34" t="s">
        <v>400</v>
      </c>
      <c r="E34" t="s">
        <v>401</v>
      </c>
      <c r="F34" t="s">
        <v>348</v>
      </c>
      <c r="G34" t="s">
        <v>409</v>
      </c>
      <c r="H34" t="s">
        <v>349</v>
      </c>
      <c r="I34" t="s">
        <v>350</v>
      </c>
      <c r="J34" t="s">
        <v>351</v>
      </c>
      <c r="K34" t="s">
        <v>352</v>
      </c>
      <c r="L34">
        <v>1689888466.0999999</v>
      </c>
      <c r="M34">
        <f t="shared" si="0"/>
        <v>2.1260793564177854E-3</v>
      </c>
      <c r="N34">
        <f t="shared" si="1"/>
        <v>2.1260793564177853</v>
      </c>
      <c r="O34">
        <f t="shared" si="2"/>
        <v>17.678159366145088</v>
      </c>
      <c r="P34">
        <f t="shared" si="3"/>
        <v>1380.8</v>
      </c>
      <c r="Q34">
        <f t="shared" si="4"/>
        <v>1237.869253872748</v>
      </c>
      <c r="R34">
        <f t="shared" si="5"/>
        <v>123.87930756969133</v>
      </c>
      <c r="S34">
        <f t="shared" si="6"/>
        <v>138.18304910399999</v>
      </c>
      <c r="T34">
        <f t="shared" si="7"/>
        <v>0.23765159432958305</v>
      </c>
      <c r="U34">
        <f t="shared" si="8"/>
        <v>3.0035150970279432</v>
      </c>
      <c r="V34">
        <f t="shared" si="9"/>
        <v>0.22767734238441581</v>
      </c>
      <c r="W34">
        <f t="shared" si="10"/>
        <v>0.14315960170599107</v>
      </c>
      <c r="X34">
        <f t="shared" si="11"/>
        <v>297.70084199999997</v>
      </c>
      <c r="Y34">
        <f t="shared" si="12"/>
        <v>18.940142915742285</v>
      </c>
      <c r="Z34">
        <f t="shared" si="13"/>
        <v>18.000699999999998</v>
      </c>
      <c r="AA34">
        <f t="shared" si="14"/>
        <v>2.0713686930670665</v>
      </c>
      <c r="AB34">
        <f t="shared" si="15"/>
        <v>56.467077655468501</v>
      </c>
      <c r="AC34">
        <f t="shared" si="16"/>
        <v>1.1519090286150002</v>
      </c>
      <c r="AD34">
        <f t="shared" si="17"/>
        <v>2.0399657224043444</v>
      </c>
      <c r="AE34">
        <f t="shared" si="18"/>
        <v>0.91945966445206628</v>
      </c>
      <c r="AF34">
        <f t="shared" si="19"/>
        <v>-93.760099618024341</v>
      </c>
      <c r="AG34">
        <f t="shared" si="20"/>
        <v>-39.299320284592412</v>
      </c>
      <c r="AH34">
        <f t="shared" si="21"/>
        <v>-2.5739800486492599</v>
      </c>
      <c r="AI34">
        <f t="shared" si="22"/>
        <v>162.06744204873394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54530.98216927149</v>
      </c>
      <c r="AO34">
        <f t="shared" si="26"/>
        <v>1800</v>
      </c>
      <c r="AP34">
        <f t="shared" si="27"/>
        <v>1517.3993999999998</v>
      </c>
      <c r="AQ34">
        <f t="shared" si="28"/>
        <v>0.84299966666666659</v>
      </c>
      <c r="AR34">
        <f t="shared" si="29"/>
        <v>0.16538935666666665</v>
      </c>
      <c r="AS34">
        <v>1689888466.0999999</v>
      </c>
      <c r="AT34">
        <v>1380.8</v>
      </c>
      <c r="AU34">
        <v>1400.07</v>
      </c>
      <c r="AV34">
        <v>11.5105</v>
      </c>
      <c r="AW34">
        <v>9.5458999999999996</v>
      </c>
      <c r="AX34">
        <v>1385.03</v>
      </c>
      <c r="AY34">
        <v>11.763299999999999</v>
      </c>
      <c r="AZ34">
        <v>600.01599999999996</v>
      </c>
      <c r="BA34">
        <v>99.974599999999995</v>
      </c>
      <c r="BB34">
        <v>0.10002999999999999</v>
      </c>
      <c r="BC34">
        <v>17.757999999999999</v>
      </c>
      <c r="BD34">
        <v>18.000699999999998</v>
      </c>
      <c r="BE34">
        <v>999.9</v>
      </c>
      <c r="BF34">
        <v>0</v>
      </c>
      <c r="BG34">
        <v>0</v>
      </c>
      <c r="BH34">
        <v>9997.5</v>
      </c>
      <c r="BI34">
        <v>0</v>
      </c>
      <c r="BJ34">
        <v>18.4224</v>
      </c>
      <c r="BK34">
        <v>-19.271999999999998</v>
      </c>
      <c r="BL34">
        <v>1396.88</v>
      </c>
      <c r="BM34">
        <v>1413.56</v>
      </c>
      <c r="BN34">
        <v>1.96462</v>
      </c>
      <c r="BO34">
        <v>1400.07</v>
      </c>
      <c r="BP34">
        <v>9.5458999999999996</v>
      </c>
      <c r="BQ34">
        <v>1.15076</v>
      </c>
      <c r="BR34">
        <v>0.95434799999999997</v>
      </c>
      <c r="BS34">
        <v>8.9793400000000005</v>
      </c>
      <c r="BT34">
        <v>6.2374400000000003</v>
      </c>
      <c r="BU34">
        <v>1800</v>
      </c>
      <c r="BV34">
        <v>0.90001299999999995</v>
      </c>
      <c r="BW34">
        <v>9.9987300000000001E-2</v>
      </c>
      <c r="BX34">
        <v>0</v>
      </c>
      <c r="BY34">
        <v>2.1800999999999999</v>
      </c>
      <c r="BZ34">
        <v>0</v>
      </c>
      <c r="CA34">
        <v>14097.3</v>
      </c>
      <c r="CB34">
        <v>13895</v>
      </c>
      <c r="CC34">
        <v>40</v>
      </c>
      <c r="CD34">
        <v>41.061999999999998</v>
      </c>
      <c r="CE34">
        <v>41.311999999999998</v>
      </c>
      <c r="CF34">
        <v>39.25</v>
      </c>
      <c r="CG34">
        <v>38.875</v>
      </c>
      <c r="CH34">
        <v>1620.02</v>
      </c>
      <c r="CI34">
        <v>179.98</v>
      </c>
      <c r="CJ34">
        <v>0</v>
      </c>
      <c r="CK34">
        <v>1689888476.7</v>
      </c>
      <c r="CL34">
        <v>0</v>
      </c>
      <c r="CM34">
        <v>1689888438.0999999</v>
      </c>
      <c r="CN34" t="s">
        <v>402</v>
      </c>
      <c r="CO34">
        <v>1689888438.0999999</v>
      </c>
      <c r="CP34">
        <v>1689888437.0999999</v>
      </c>
      <c r="CQ34">
        <v>39</v>
      </c>
      <c r="CR34">
        <v>0.193</v>
      </c>
      <c r="CS34">
        <v>4.0000000000000001E-3</v>
      </c>
      <c r="CT34">
        <v>-4.2329999999999997</v>
      </c>
      <c r="CU34">
        <v>-0.253</v>
      </c>
      <c r="CV34">
        <v>1401</v>
      </c>
      <c r="CW34">
        <v>10</v>
      </c>
      <c r="CX34">
        <v>0.17</v>
      </c>
      <c r="CY34">
        <v>0.05</v>
      </c>
      <c r="CZ34">
        <v>16.379567381063101</v>
      </c>
      <c r="DA34">
        <v>-0.70667826092837605</v>
      </c>
      <c r="DB34">
        <v>0.104700626458336</v>
      </c>
      <c r="DC34">
        <v>1</v>
      </c>
      <c r="DD34">
        <v>1400.0142857142901</v>
      </c>
      <c r="DE34">
        <v>-0.44571428571698002</v>
      </c>
      <c r="DF34">
        <v>8.5666653431777595E-2</v>
      </c>
      <c r="DG34">
        <v>1</v>
      </c>
      <c r="DH34">
        <v>1800</v>
      </c>
      <c r="DI34">
        <v>-6.1462265590744997E-2</v>
      </c>
      <c r="DJ34">
        <v>7.1113591226574804E-2</v>
      </c>
      <c r="DK34">
        <v>-1</v>
      </c>
      <c r="DL34">
        <v>2</v>
      </c>
      <c r="DM34">
        <v>2</v>
      </c>
      <c r="DN34" t="s">
        <v>354</v>
      </c>
      <c r="DO34">
        <v>3.24126</v>
      </c>
      <c r="DP34">
        <v>2.8401999999999998</v>
      </c>
      <c r="DQ34">
        <v>0.225022</v>
      </c>
      <c r="DR34">
        <v>0.22542699999999999</v>
      </c>
      <c r="DS34">
        <v>7.2658100000000003E-2</v>
      </c>
      <c r="DT34">
        <v>6.1155099999999997E-2</v>
      </c>
      <c r="DU34">
        <v>22745.1</v>
      </c>
      <c r="DV34">
        <v>23945.1</v>
      </c>
      <c r="DW34">
        <v>27443.8</v>
      </c>
      <c r="DX34">
        <v>28989.200000000001</v>
      </c>
      <c r="DY34">
        <v>33556.400000000001</v>
      </c>
      <c r="DZ34">
        <v>36242.300000000003</v>
      </c>
      <c r="EA34">
        <v>36695.5</v>
      </c>
      <c r="EB34">
        <v>39288</v>
      </c>
      <c r="EC34">
        <v>2.3244500000000001</v>
      </c>
      <c r="ED34">
        <v>1.7915300000000001</v>
      </c>
      <c r="EE34">
        <v>0.116006</v>
      </c>
      <c r="EF34">
        <v>0</v>
      </c>
      <c r="EG34">
        <v>16.072099999999999</v>
      </c>
      <c r="EH34">
        <v>999.9</v>
      </c>
      <c r="EI34">
        <v>47.686</v>
      </c>
      <c r="EJ34">
        <v>20.523</v>
      </c>
      <c r="EK34">
        <v>11.5608</v>
      </c>
      <c r="EL34">
        <v>62.194200000000002</v>
      </c>
      <c r="EM34">
        <v>36.181899999999999</v>
      </c>
      <c r="EN34">
        <v>1</v>
      </c>
      <c r="EO34">
        <v>-0.52435200000000004</v>
      </c>
      <c r="EP34">
        <v>2.0681099999999999</v>
      </c>
      <c r="EQ34">
        <v>19.884</v>
      </c>
      <c r="ER34">
        <v>5.2210299999999998</v>
      </c>
      <c r="ES34">
        <v>11.9201</v>
      </c>
      <c r="ET34">
        <v>4.9552500000000004</v>
      </c>
      <c r="EU34">
        <v>3.29738</v>
      </c>
      <c r="EV34">
        <v>74.3</v>
      </c>
      <c r="EW34">
        <v>9999</v>
      </c>
      <c r="EX34">
        <v>5120.6000000000004</v>
      </c>
      <c r="EY34">
        <v>144.4</v>
      </c>
      <c r="EZ34">
        <v>1.85989</v>
      </c>
      <c r="FA34">
        <v>1.8589800000000001</v>
      </c>
      <c r="FB34">
        <v>1.86493</v>
      </c>
      <c r="FC34">
        <v>1.8690500000000001</v>
      </c>
      <c r="FD34">
        <v>1.8635699999999999</v>
      </c>
      <c r="FE34">
        <v>1.86371</v>
      </c>
      <c r="FF34">
        <v>1.86371</v>
      </c>
      <c r="FG34">
        <v>1.8634900000000001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-4.2300000000000004</v>
      </c>
      <c r="FV34">
        <v>-0.25280000000000002</v>
      </c>
      <c r="FW34">
        <v>-4.2327272727270602</v>
      </c>
      <c r="FX34">
        <v>0</v>
      </c>
      <c r="FY34">
        <v>0</v>
      </c>
      <c r="FZ34">
        <v>0</v>
      </c>
      <c r="GA34">
        <v>-0.252749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0.5</v>
      </c>
      <c r="GJ34">
        <v>0.5</v>
      </c>
      <c r="GK34">
        <v>2.81494</v>
      </c>
      <c r="GL34">
        <v>2.5427200000000001</v>
      </c>
      <c r="GM34">
        <v>1.4489700000000001</v>
      </c>
      <c r="GN34">
        <v>2.3327599999999999</v>
      </c>
      <c r="GO34">
        <v>1.5466299999999999</v>
      </c>
      <c r="GP34">
        <v>2.3779300000000001</v>
      </c>
      <c r="GQ34">
        <v>23.373999999999999</v>
      </c>
      <c r="GR34">
        <v>14.132</v>
      </c>
      <c r="GS34">
        <v>18</v>
      </c>
      <c r="GT34">
        <v>620.64499999999998</v>
      </c>
      <c r="GU34">
        <v>400.798</v>
      </c>
      <c r="GV34">
        <v>13.9457</v>
      </c>
      <c r="GW34">
        <v>20.3797</v>
      </c>
      <c r="GX34">
        <v>29.9999</v>
      </c>
      <c r="GY34">
        <v>20.446000000000002</v>
      </c>
      <c r="GZ34">
        <v>20.4451</v>
      </c>
      <c r="HA34">
        <v>56.2699</v>
      </c>
      <c r="HB34">
        <v>20</v>
      </c>
      <c r="HC34">
        <v>-30</v>
      </c>
      <c r="HD34">
        <v>13.9427</v>
      </c>
      <c r="HE34">
        <v>1400</v>
      </c>
      <c r="HF34">
        <v>0</v>
      </c>
      <c r="HG34">
        <v>101.089</v>
      </c>
      <c r="HH34">
        <v>95.522000000000006</v>
      </c>
    </row>
    <row r="35" spans="1:216" x14ac:dyDescent="0.2">
      <c r="A35">
        <v>17</v>
      </c>
      <c r="B35">
        <v>1689888559.0999999</v>
      </c>
      <c r="C35">
        <v>1452.0999999046301</v>
      </c>
      <c r="D35" t="s">
        <v>403</v>
      </c>
      <c r="E35" t="s">
        <v>404</v>
      </c>
      <c r="F35" t="s">
        <v>348</v>
      </c>
      <c r="G35" t="s">
        <v>409</v>
      </c>
      <c r="H35" t="s">
        <v>349</v>
      </c>
      <c r="I35" t="s">
        <v>350</v>
      </c>
      <c r="J35" t="s">
        <v>351</v>
      </c>
      <c r="K35" t="s">
        <v>352</v>
      </c>
      <c r="L35">
        <v>1689888559.0999999</v>
      </c>
      <c r="M35">
        <f t="shared" si="0"/>
        <v>2.0608788794013E-3</v>
      </c>
      <c r="N35">
        <f t="shared" si="1"/>
        <v>2.0608788794013</v>
      </c>
      <c r="O35">
        <f t="shared" si="2"/>
        <v>17.845720645881006</v>
      </c>
      <c r="P35">
        <f t="shared" si="3"/>
        <v>1779.91</v>
      </c>
      <c r="Q35">
        <f t="shared" si="4"/>
        <v>1624.8691225389623</v>
      </c>
      <c r="R35">
        <f t="shared" si="5"/>
        <v>162.60737517603391</v>
      </c>
      <c r="S35">
        <f t="shared" si="6"/>
        <v>178.12295718767001</v>
      </c>
      <c r="T35">
        <f t="shared" si="7"/>
        <v>0.22831972745245274</v>
      </c>
      <c r="U35">
        <f t="shared" si="8"/>
        <v>3.0029315075670615</v>
      </c>
      <c r="V35">
        <f t="shared" si="9"/>
        <v>0.21909535666133961</v>
      </c>
      <c r="W35">
        <f t="shared" si="10"/>
        <v>0.13773231735340857</v>
      </c>
      <c r="X35">
        <f t="shared" si="11"/>
        <v>297.70084199999997</v>
      </c>
      <c r="Y35">
        <f t="shared" si="12"/>
        <v>18.929949092279898</v>
      </c>
      <c r="Z35">
        <f t="shared" si="13"/>
        <v>17.997199999999999</v>
      </c>
      <c r="AA35">
        <f t="shared" si="14"/>
        <v>2.0709128315577647</v>
      </c>
      <c r="AB35">
        <f t="shared" si="15"/>
        <v>56.209981867168516</v>
      </c>
      <c r="AC35">
        <f t="shared" si="16"/>
        <v>1.1447080234882001</v>
      </c>
      <c r="AD35">
        <f t="shared" si="17"/>
        <v>2.0364853100171669</v>
      </c>
      <c r="AE35">
        <f t="shared" si="18"/>
        <v>0.92620480806956462</v>
      </c>
      <c r="AF35">
        <f t="shared" si="19"/>
        <v>-90.884758581597325</v>
      </c>
      <c r="AG35">
        <f t="shared" si="20"/>
        <v>-43.112383766995109</v>
      </c>
      <c r="AH35">
        <f t="shared" si="21"/>
        <v>-2.823826759904585</v>
      </c>
      <c r="AI35">
        <f t="shared" si="22"/>
        <v>160.87987289150294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54519.35780765245</v>
      </c>
      <c r="AO35">
        <f t="shared" si="26"/>
        <v>1800</v>
      </c>
      <c r="AP35">
        <f t="shared" si="27"/>
        <v>1517.3993999999998</v>
      </c>
      <c r="AQ35">
        <f t="shared" si="28"/>
        <v>0.84299966666666659</v>
      </c>
      <c r="AR35">
        <f t="shared" si="29"/>
        <v>0.16538935666666665</v>
      </c>
      <c r="AS35">
        <v>1689888559.0999999</v>
      </c>
      <c r="AT35">
        <v>1779.91</v>
      </c>
      <c r="AU35">
        <v>1800.02</v>
      </c>
      <c r="AV35">
        <v>11.438599999999999</v>
      </c>
      <c r="AW35">
        <v>9.5342400000000005</v>
      </c>
      <c r="AX35">
        <v>1783.98</v>
      </c>
      <c r="AY35">
        <v>11.696999999999999</v>
      </c>
      <c r="AZ35">
        <v>600.05700000000002</v>
      </c>
      <c r="BA35">
        <v>99.9739</v>
      </c>
      <c r="BB35">
        <v>0.10023700000000001</v>
      </c>
      <c r="BC35">
        <v>17.730899999999998</v>
      </c>
      <c r="BD35">
        <v>17.997199999999999</v>
      </c>
      <c r="BE35">
        <v>999.9</v>
      </c>
      <c r="BF35">
        <v>0</v>
      </c>
      <c r="BG35">
        <v>0</v>
      </c>
      <c r="BH35">
        <v>9994.3799999999992</v>
      </c>
      <c r="BI35">
        <v>0</v>
      </c>
      <c r="BJ35">
        <v>17.4724</v>
      </c>
      <c r="BK35">
        <v>-20.1129</v>
      </c>
      <c r="BL35">
        <v>1800.51</v>
      </c>
      <c r="BM35">
        <v>1817.35</v>
      </c>
      <c r="BN35">
        <v>1.90432</v>
      </c>
      <c r="BO35">
        <v>1800.02</v>
      </c>
      <c r="BP35">
        <v>9.5342400000000005</v>
      </c>
      <c r="BQ35">
        <v>1.1435599999999999</v>
      </c>
      <c r="BR35">
        <v>0.95317499999999999</v>
      </c>
      <c r="BS35">
        <v>8.8863699999999994</v>
      </c>
      <c r="BT35">
        <v>6.2196300000000004</v>
      </c>
      <c r="BU35">
        <v>1800</v>
      </c>
      <c r="BV35">
        <v>0.90001299999999995</v>
      </c>
      <c r="BW35">
        <v>9.9987300000000001E-2</v>
      </c>
      <c r="BX35">
        <v>0</v>
      </c>
      <c r="BY35">
        <v>1.976</v>
      </c>
      <c r="BZ35">
        <v>0</v>
      </c>
      <c r="CA35">
        <v>14102.9</v>
      </c>
      <c r="CB35">
        <v>13895</v>
      </c>
      <c r="CC35">
        <v>40</v>
      </c>
      <c r="CD35">
        <v>41.061999999999998</v>
      </c>
      <c r="CE35">
        <v>41.311999999999998</v>
      </c>
      <c r="CF35">
        <v>39.25</v>
      </c>
      <c r="CG35">
        <v>38.875</v>
      </c>
      <c r="CH35">
        <v>1620.02</v>
      </c>
      <c r="CI35">
        <v>179.98</v>
      </c>
      <c r="CJ35">
        <v>0</v>
      </c>
      <c r="CK35">
        <v>1689888569.7</v>
      </c>
      <c r="CL35">
        <v>0</v>
      </c>
      <c r="CM35">
        <v>1689888530.0999999</v>
      </c>
      <c r="CN35" t="s">
        <v>405</v>
      </c>
      <c r="CO35">
        <v>1689888530.0999999</v>
      </c>
      <c r="CP35">
        <v>1689888525.0999999</v>
      </c>
      <c r="CQ35">
        <v>40</v>
      </c>
      <c r="CR35">
        <v>0.16800000000000001</v>
      </c>
      <c r="CS35">
        <v>-6.0000000000000001E-3</v>
      </c>
      <c r="CT35">
        <v>-4.0659999999999998</v>
      </c>
      <c r="CU35">
        <v>-0.25800000000000001</v>
      </c>
      <c r="CV35">
        <v>1801</v>
      </c>
      <c r="CW35">
        <v>10</v>
      </c>
      <c r="CX35">
        <v>0.11</v>
      </c>
      <c r="CY35">
        <v>0.06</v>
      </c>
      <c r="CZ35">
        <v>16.593535978027798</v>
      </c>
      <c r="DA35">
        <v>-0.14691665645950999</v>
      </c>
      <c r="DB35">
        <v>9.7046151258464095E-2</v>
      </c>
      <c r="DC35">
        <v>1</v>
      </c>
      <c r="DD35">
        <v>1800.0055</v>
      </c>
      <c r="DE35">
        <v>7.2631578948678499E-2</v>
      </c>
      <c r="DF35">
        <v>0.11015784130056699</v>
      </c>
      <c r="DG35">
        <v>1</v>
      </c>
      <c r="DH35">
        <v>1800.00047619048</v>
      </c>
      <c r="DI35">
        <v>-1.7905097911714799E-2</v>
      </c>
      <c r="DJ35">
        <v>1.21405226514004E-2</v>
      </c>
      <c r="DK35">
        <v>-1</v>
      </c>
      <c r="DL35">
        <v>2</v>
      </c>
      <c r="DM35">
        <v>2</v>
      </c>
      <c r="DN35" t="s">
        <v>354</v>
      </c>
      <c r="DO35">
        <v>3.2414000000000001</v>
      </c>
      <c r="DP35">
        <v>2.8403800000000001</v>
      </c>
      <c r="DQ35">
        <v>0.261463</v>
      </c>
      <c r="DR35">
        <v>0.26162299999999999</v>
      </c>
      <c r="DS35">
        <v>7.2359000000000007E-2</v>
      </c>
      <c r="DT35">
        <v>6.1105E-2</v>
      </c>
      <c r="DU35">
        <v>21681.5</v>
      </c>
      <c r="DV35">
        <v>22833.200000000001</v>
      </c>
      <c r="DW35">
        <v>27445.200000000001</v>
      </c>
      <c r="DX35">
        <v>28991.599999999999</v>
      </c>
      <c r="DY35">
        <v>33569.5</v>
      </c>
      <c r="DZ35">
        <v>36247.1</v>
      </c>
      <c r="EA35">
        <v>36697.800000000003</v>
      </c>
      <c r="EB35">
        <v>39291.1</v>
      </c>
      <c r="EC35">
        <v>2.3251200000000001</v>
      </c>
      <c r="ED35">
        <v>1.7937000000000001</v>
      </c>
      <c r="EE35">
        <v>0.116024</v>
      </c>
      <c r="EF35">
        <v>0</v>
      </c>
      <c r="EG35">
        <v>16.068300000000001</v>
      </c>
      <c r="EH35">
        <v>999.9</v>
      </c>
      <c r="EI35">
        <v>47.637999999999998</v>
      </c>
      <c r="EJ35">
        <v>20.533000000000001</v>
      </c>
      <c r="EK35">
        <v>11.5566</v>
      </c>
      <c r="EL35">
        <v>62.164200000000001</v>
      </c>
      <c r="EM35">
        <v>36.302100000000003</v>
      </c>
      <c r="EN35">
        <v>1</v>
      </c>
      <c r="EO35">
        <v>-0.52725599999999995</v>
      </c>
      <c r="EP35">
        <v>2.2706</v>
      </c>
      <c r="EQ35">
        <v>19.8598</v>
      </c>
      <c r="ER35">
        <v>5.2172900000000002</v>
      </c>
      <c r="ES35">
        <v>11.9201</v>
      </c>
      <c r="ET35">
        <v>4.9555999999999996</v>
      </c>
      <c r="EU35">
        <v>3.2975500000000002</v>
      </c>
      <c r="EV35">
        <v>74.3</v>
      </c>
      <c r="EW35">
        <v>9999</v>
      </c>
      <c r="EX35">
        <v>5122.3</v>
      </c>
      <c r="EY35">
        <v>144.4</v>
      </c>
      <c r="EZ35">
        <v>1.85989</v>
      </c>
      <c r="FA35">
        <v>1.8589800000000001</v>
      </c>
      <c r="FB35">
        <v>1.86493</v>
      </c>
      <c r="FC35">
        <v>1.8690500000000001</v>
      </c>
      <c r="FD35">
        <v>1.8635699999999999</v>
      </c>
      <c r="FE35">
        <v>1.86371</v>
      </c>
      <c r="FF35">
        <v>1.86371</v>
      </c>
      <c r="FG35">
        <v>1.8635200000000001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-4.07</v>
      </c>
      <c r="FV35">
        <v>-0.25840000000000002</v>
      </c>
      <c r="FW35">
        <v>-4.06600000000003</v>
      </c>
      <c r="FX35">
        <v>0</v>
      </c>
      <c r="FY35">
        <v>0</v>
      </c>
      <c r="FZ35">
        <v>0</v>
      </c>
      <c r="GA35">
        <v>-0.25849454545454797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0.5</v>
      </c>
      <c r="GJ35">
        <v>0.6</v>
      </c>
      <c r="GK35">
        <v>3.4484900000000001</v>
      </c>
      <c r="GL35">
        <v>2.5280800000000001</v>
      </c>
      <c r="GM35">
        <v>1.4489700000000001</v>
      </c>
      <c r="GN35">
        <v>2.3339799999999999</v>
      </c>
      <c r="GO35">
        <v>1.5466299999999999</v>
      </c>
      <c r="GP35">
        <v>2.4072300000000002</v>
      </c>
      <c r="GQ35">
        <v>23.394300000000001</v>
      </c>
      <c r="GR35">
        <v>14.1233</v>
      </c>
      <c r="GS35">
        <v>18</v>
      </c>
      <c r="GT35">
        <v>620.55399999999997</v>
      </c>
      <c r="GU35">
        <v>401.74799999999999</v>
      </c>
      <c r="GV35">
        <v>13.772600000000001</v>
      </c>
      <c r="GW35">
        <v>20.334199999999999</v>
      </c>
      <c r="GX35">
        <v>30.0001</v>
      </c>
      <c r="GY35">
        <v>20.400500000000001</v>
      </c>
      <c r="GZ35">
        <v>20.4009</v>
      </c>
      <c r="HA35">
        <v>68.946899999999999</v>
      </c>
      <c r="HB35">
        <v>20</v>
      </c>
      <c r="HC35">
        <v>-30</v>
      </c>
      <c r="HD35">
        <v>13.7697</v>
      </c>
      <c r="HE35">
        <v>1800</v>
      </c>
      <c r="HF35">
        <v>0</v>
      </c>
      <c r="HG35">
        <v>101.095</v>
      </c>
      <c r="HH35">
        <v>95.529700000000005</v>
      </c>
    </row>
    <row r="36" spans="1:216" x14ac:dyDescent="0.2">
      <c r="A36">
        <v>18</v>
      </c>
      <c r="B36">
        <v>1689888664.0999999</v>
      </c>
      <c r="C36">
        <v>1557.0999999046301</v>
      </c>
      <c r="D36" t="s">
        <v>406</v>
      </c>
      <c r="E36" t="s">
        <v>407</v>
      </c>
      <c r="F36" t="s">
        <v>348</v>
      </c>
      <c r="G36" t="s">
        <v>409</v>
      </c>
      <c r="H36" t="s">
        <v>349</v>
      </c>
      <c r="I36" t="s">
        <v>350</v>
      </c>
      <c r="J36" t="s">
        <v>351</v>
      </c>
      <c r="K36" t="s">
        <v>352</v>
      </c>
      <c r="L36">
        <v>1689888664.0999999</v>
      </c>
      <c r="M36">
        <f t="shared" si="0"/>
        <v>1.9696284541516618E-3</v>
      </c>
      <c r="N36">
        <f t="shared" si="1"/>
        <v>1.9696284541516618</v>
      </c>
      <c r="O36">
        <f t="shared" si="2"/>
        <v>12.966138565458513</v>
      </c>
      <c r="P36">
        <f t="shared" si="3"/>
        <v>387.1</v>
      </c>
      <c r="Q36">
        <f t="shared" si="4"/>
        <v>282.65651849789975</v>
      </c>
      <c r="R36">
        <f t="shared" si="5"/>
        <v>28.287150732852581</v>
      </c>
      <c r="S36">
        <f t="shared" si="6"/>
        <v>38.739442864710007</v>
      </c>
      <c r="T36">
        <f t="shared" si="7"/>
        <v>0.21585002064165124</v>
      </c>
      <c r="U36">
        <f t="shared" si="8"/>
        <v>3.0049141491391067</v>
      </c>
      <c r="V36">
        <f t="shared" si="9"/>
        <v>0.20759133292191675</v>
      </c>
      <c r="W36">
        <f t="shared" si="10"/>
        <v>0.13046026537594896</v>
      </c>
      <c r="X36">
        <f t="shared" si="11"/>
        <v>297.69721199999998</v>
      </c>
      <c r="Y36">
        <f t="shared" si="12"/>
        <v>18.927620888129308</v>
      </c>
      <c r="Z36">
        <f t="shared" si="13"/>
        <v>17.993600000000001</v>
      </c>
      <c r="AA36">
        <f t="shared" si="14"/>
        <v>2.070444037247992</v>
      </c>
      <c r="AB36">
        <f t="shared" si="15"/>
        <v>55.876552341604565</v>
      </c>
      <c r="AC36">
        <f t="shared" si="16"/>
        <v>1.1361334874972702</v>
      </c>
      <c r="AD36">
        <f t="shared" si="17"/>
        <v>2.0332920337522826</v>
      </c>
      <c r="AE36">
        <f t="shared" si="18"/>
        <v>0.93431054975072181</v>
      </c>
      <c r="AF36">
        <f t="shared" si="19"/>
        <v>-86.860614828088288</v>
      </c>
      <c r="AG36">
        <f t="shared" si="20"/>
        <v>-46.591467930572449</v>
      </c>
      <c r="AH36">
        <f t="shared" si="21"/>
        <v>-3.0492423823674737</v>
      </c>
      <c r="AI36">
        <f t="shared" si="22"/>
        <v>161.19588685897179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54580.796909167955</v>
      </c>
      <c r="AO36">
        <f t="shared" si="26"/>
        <v>1799.97</v>
      </c>
      <c r="AP36">
        <f t="shared" si="27"/>
        <v>1517.3748000000001</v>
      </c>
      <c r="AQ36">
        <f t="shared" si="28"/>
        <v>0.84300005000083333</v>
      </c>
      <c r="AR36">
        <f t="shared" si="29"/>
        <v>0.16539009650160835</v>
      </c>
      <c r="AS36">
        <v>1689888664.0999999</v>
      </c>
      <c r="AT36">
        <v>387.1</v>
      </c>
      <c r="AU36">
        <v>399.93400000000003</v>
      </c>
      <c r="AV36">
        <v>11.3527</v>
      </c>
      <c r="AW36">
        <v>9.5323200000000003</v>
      </c>
      <c r="AX36">
        <v>391.577</v>
      </c>
      <c r="AY36">
        <v>11.608000000000001</v>
      </c>
      <c r="AZ36">
        <v>599.99699999999996</v>
      </c>
      <c r="BA36">
        <v>99.976100000000002</v>
      </c>
      <c r="BB36">
        <v>9.9960099999999996E-2</v>
      </c>
      <c r="BC36">
        <v>17.706</v>
      </c>
      <c r="BD36">
        <v>17.993600000000001</v>
      </c>
      <c r="BE36">
        <v>999.9</v>
      </c>
      <c r="BF36">
        <v>0</v>
      </c>
      <c r="BG36">
        <v>0</v>
      </c>
      <c r="BH36">
        <v>10005</v>
      </c>
      <c r="BI36">
        <v>0</v>
      </c>
      <c r="BJ36">
        <v>17.510899999999999</v>
      </c>
      <c r="BK36">
        <v>-12.8344</v>
      </c>
      <c r="BL36">
        <v>391.54500000000002</v>
      </c>
      <c r="BM36">
        <v>403.78300000000002</v>
      </c>
      <c r="BN36">
        <v>1.82033</v>
      </c>
      <c r="BO36">
        <v>399.93400000000003</v>
      </c>
      <c r="BP36">
        <v>9.5323200000000003</v>
      </c>
      <c r="BQ36">
        <v>1.1349899999999999</v>
      </c>
      <c r="BR36">
        <v>0.95300499999999999</v>
      </c>
      <c r="BS36">
        <v>8.77515</v>
      </c>
      <c r="BT36">
        <v>6.2170300000000003</v>
      </c>
      <c r="BU36">
        <v>1799.97</v>
      </c>
      <c r="BV36">
        <v>0.89999799999999996</v>
      </c>
      <c r="BW36">
        <v>0.10000199999999999</v>
      </c>
      <c r="BX36">
        <v>0</v>
      </c>
      <c r="BY36">
        <v>2.4779</v>
      </c>
      <c r="BZ36">
        <v>0</v>
      </c>
      <c r="CA36">
        <v>13708.7</v>
      </c>
      <c r="CB36">
        <v>13894.7</v>
      </c>
      <c r="CC36">
        <v>40</v>
      </c>
      <c r="CD36">
        <v>41.125</v>
      </c>
      <c r="CE36">
        <v>41.375</v>
      </c>
      <c r="CF36">
        <v>39.311999999999998</v>
      </c>
      <c r="CG36">
        <v>38.936999999999998</v>
      </c>
      <c r="CH36">
        <v>1619.97</v>
      </c>
      <c r="CI36">
        <v>180</v>
      </c>
      <c r="CJ36">
        <v>0</v>
      </c>
      <c r="CK36">
        <v>1689888674.7</v>
      </c>
      <c r="CL36">
        <v>0</v>
      </c>
      <c r="CM36">
        <v>1689888636.0999999</v>
      </c>
      <c r="CN36" t="s">
        <v>408</v>
      </c>
      <c r="CO36">
        <v>1689888636.0999999</v>
      </c>
      <c r="CP36">
        <v>1689888623.0999999</v>
      </c>
      <c r="CQ36">
        <v>41</v>
      </c>
      <c r="CR36">
        <v>-0.41099999999999998</v>
      </c>
      <c r="CS36">
        <v>3.0000000000000001E-3</v>
      </c>
      <c r="CT36">
        <v>-4.4770000000000003</v>
      </c>
      <c r="CU36">
        <v>-0.255</v>
      </c>
      <c r="CV36">
        <v>399</v>
      </c>
      <c r="CW36">
        <v>10</v>
      </c>
      <c r="CX36">
        <v>0.49</v>
      </c>
      <c r="CY36">
        <v>0.05</v>
      </c>
      <c r="CZ36">
        <v>12.3678651784835</v>
      </c>
      <c r="DA36">
        <v>-1.2501366544388699</v>
      </c>
      <c r="DB36">
        <v>0.173698463814493</v>
      </c>
      <c r="DC36">
        <v>1</v>
      </c>
      <c r="DD36">
        <v>399.81876190476203</v>
      </c>
      <c r="DE36">
        <v>1.93184415584434</v>
      </c>
      <c r="DF36">
        <v>0.25470709690823201</v>
      </c>
      <c r="DG36">
        <v>1</v>
      </c>
      <c r="DH36">
        <v>1799.9790476190501</v>
      </c>
      <c r="DI36">
        <v>1.78778022861588E-2</v>
      </c>
      <c r="DJ36">
        <v>6.09821355945431E-3</v>
      </c>
      <c r="DK36">
        <v>-1</v>
      </c>
      <c r="DL36">
        <v>2</v>
      </c>
      <c r="DM36">
        <v>2</v>
      </c>
      <c r="DN36" t="s">
        <v>354</v>
      </c>
      <c r="DO36">
        <v>3.2412999999999998</v>
      </c>
      <c r="DP36">
        <v>2.8401900000000002</v>
      </c>
      <c r="DQ36">
        <v>9.5650200000000005E-2</v>
      </c>
      <c r="DR36">
        <v>9.6722600000000006E-2</v>
      </c>
      <c r="DS36">
        <v>7.1954199999999996E-2</v>
      </c>
      <c r="DT36">
        <v>6.1103600000000001E-2</v>
      </c>
      <c r="DU36">
        <v>26534.799999999999</v>
      </c>
      <c r="DV36">
        <v>27916.2</v>
      </c>
      <c r="DW36">
        <v>27446.2</v>
      </c>
      <c r="DX36">
        <v>28992.1</v>
      </c>
      <c r="DY36">
        <v>33585.5</v>
      </c>
      <c r="DZ36">
        <v>36247.699999999997</v>
      </c>
      <c r="EA36">
        <v>36699.4</v>
      </c>
      <c r="EB36">
        <v>39292.1</v>
      </c>
      <c r="EC36">
        <v>2.3250000000000002</v>
      </c>
      <c r="ED36">
        <v>1.7888999999999999</v>
      </c>
      <c r="EE36">
        <v>0.116508</v>
      </c>
      <c r="EF36">
        <v>0</v>
      </c>
      <c r="EG36">
        <v>16.0566</v>
      </c>
      <c r="EH36">
        <v>999.9</v>
      </c>
      <c r="EI36">
        <v>47.582999999999998</v>
      </c>
      <c r="EJ36">
        <v>20.533000000000001</v>
      </c>
      <c r="EK36">
        <v>11.542899999999999</v>
      </c>
      <c r="EL36">
        <v>62.254199999999997</v>
      </c>
      <c r="EM36">
        <v>36.426299999999998</v>
      </c>
      <c r="EN36">
        <v>1</v>
      </c>
      <c r="EO36">
        <v>-0.53030500000000003</v>
      </c>
      <c r="EP36">
        <v>2.1989299999999998</v>
      </c>
      <c r="EQ36">
        <v>19.8781</v>
      </c>
      <c r="ER36">
        <v>5.2208800000000002</v>
      </c>
      <c r="ES36">
        <v>11.9201</v>
      </c>
      <c r="ET36">
        <v>4.9554499999999999</v>
      </c>
      <c r="EU36">
        <v>3.2975699999999999</v>
      </c>
      <c r="EV36">
        <v>74.3</v>
      </c>
      <c r="EW36">
        <v>9999</v>
      </c>
      <c r="EX36">
        <v>5124.6000000000004</v>
      </c>
      <c r="EY36">
        <v>144.4</v>
      </c>
      <c r="EZ36">
        <v>1.85989</v>
      </c>
      <c r="FA36">
        <v>1.8589800000000001</v>
      </c>
      <c r="FB36">
        <v>1.86493</v>
      </c>
      <c r="FC36">
        <v>1.8690500000000001</v>
      </c>
      <c r="FD36">
        <v>1.8635699999999999</v>
      </c>
      <c r="FE36">
        <v>1.86371</v>
      </c>
      <c r="FF36">
        <v>1.86371</v>
      </c>
      <c r="FG36">
        <v>1.86351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-4.4770000000000003</v>
      </c>
      <c r="FV36">
        <v>-0.25530000000000003</v>
      </c>
      <c r="FW36">
        <v>-4.47663636363637</v>
      </c>
      <c r="FX36">
        <v>0</v>
      </c>
      <c r="FY36">
        <v>0</v>
      </c>
      <c r="FZ36">
        <v>0</v>
      </c>
      <c r="GA36">
        <v>-0.25531000000000098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0.5</v>
      </c>
      <c r="GJ36">
        <v>0.7</v>
      </c>
      <c r="GK36">
        <v>1.02661</v>
      </c>
      <c r="GL36">
        <v>2.5378400000000001</v>
      </c>
      <c r="GM36">
        <v>1.4489700000000001</v>
      </c>
      <c r="GN36">
        <v>2.3327599999999999</v>
      </c>
      <c r="GO36">
        <v>1.5466299999999999</v>
      </c>
      <c r="GP36">
        <v>2.4243199999999998</v>
      </c>
      <c r="GQ36">
        <v>23.4145</v>
      </c>
      <c r="GR36">
        <v>14.1145</v>
      </c>
      <c r="GS36">
        <v>18</v>
      </c>
      <c r="GT36">
        <v>619.96699999999998</v>
      </c>
      <c r="GU36">
        <v>398.49900000000002</v>
      </c>
      <c r="GV36">
        <v>13.7803</v>
      </c>
      <c r="GW36">
        <v>20.295500000000001</v>
      </c>
      <c r="GX36">
        <v>30.0001</v>
      </c>
      <c r="GY36">
        <v>20.358699999999999</v>
      </c>
      <c r="GZ36">
        <v>20.359200000000001</v>
      </c>
      <c r="HA36">
        <v>20.546900000000001</v>
      </c>
      <c r="HB36">
        <v>20</v>
      </c>
      <c r="HC36">
        <v>-30</v>
      </c>
      <c r="HD36">
        <v>13.778600000000001</v>
      </c>
      <c r="HE36">
        <v>400</v>
      </c>
      <c r="HF36">
        <v>0</v>
      </c>
      <c r="HG36">
        <v>101.1</v>
      </c>
      <c r="HH36">
        <v>95.531700000000001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2023-07-20T13:37:57Z</dcterms:created>
  <dcterms:modified xsi:type="dcterms:W3CDTF">2023-07-25T18:23:04Z</dcterms:modified>
</cp:coreProperties>
</file>