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10FDA94C-2F92-4544-A5BC-F03B53961E4F}" xr6:coauthVersionLast="47" xr6:coauthVersionMax="47" xr10:uidLastSave="{00000000-0000-0000-0000-000000000000}"/>
  <bookViews>
    <workbookView xWindow="240" yWindow="760" windowWidth="19100" windowHeight="135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/>
  <c r="AD36" i="1"/>
  <c r="AC36" i="1"/>
  <c r="AB36" i="1"/>
  <c r="U36" i="1"/>
  <c r="AR35" i="1"/>
  <c r="AQ35" i="1"/>
  <c r="AO35" i="1"/>
  <c r="AP35" i="1" s="1"/>
  <c r="AN35" i="1"/>
  <c r="AL35" i="1"/>
  <c r="P35" i="1" s="1"/>
  <c r="AD35" i="1"/>
  <c r="AC35" i="1"/>
  <c r="AB35" i="1"/>
  <c r="U35" i="1"/>
  <c r="AR34" i="1"/>
  <c r="AQ34" i="1"/>
  <c r="AO34" i="1"/>
  <c r="X34" i="1" s="1"/>
  <c r="AN34" i="1"/>
  <c r="AL34" i="1" s="1"/>
  <c r="O34" i="1" s="1"/>
  <c r="AD34" i="1"/>
  <c r="AC34" i="1"/>
  <c r="AB34" i="1" s="1"/>
  <c r="U34" i="1"/>
  <c r="P34" i="1"/>
  <c r="AR33" i="1"/>
  <c r="AQ33" i="1"/>
  <c r="AP33" i="1"/>
  <c r="AO33" i="1"/>
  <c r="AN33" i="1"/>
  <c r="AL33" i="1" s="1"/>
  <c r="AM33" i="1"/>
  <c r="AD33" i="1"/>
  <c r="AC33" i="1"/>
  <c r="X33" i="1"/>
  <c r="U33" i="1"/>
  <c r="AR32" i="1"/>
  <c r="AQ32" i="1"/>
  <c r="AO32" i="1"/>
  <c r="AP32" i="1" s="1"/>
  <c r="AN32" i="1"/>
  <c r="AL32" i="1"/>
  <c r="AD32" i="1"/>
  <c r="AC32" i="1"/>
  <c r="AB32" i="1"/>
  <c r="U32" i="1"/>
  <c r="S32" i="1"/>
  <c r="AR31" i="1"/>
  <c r="AQ31" i="1"/>
  <c r="AO31" i="1"/>
  <c r="AP31" i="1" s="1"/>
  <c r="AN31" i="1"/>
  <c r="AL31" i="1"/>
  <c r="P31" i="1" s="1"/>
  <c r="AD31" i="1"/>
  <c r="AC31" i="1"/>
  <c r="AB31" i="1"/>
  <c r="U31" i="1"/>
  <c r="AR30" i="1"/>
  <c r="AQ30" i="1"/>
  <c r="AO30" i="1"/>
  <c r="X30" i="1" s="1"/>
  <c r="AN30" i="1"/>
  <c r="AL30" i="1" s="1"/>
  <c r="P30" i="1" s="1"/>
  <c r="AD30" i="1"/>
  <c r="AC30" i="1"/>
  <c r="AB30" i="1" s="1"/>
  <c r="U30" i="1"/>
  <c r="AR29" i="1"/>
  <c r="AQ29" i="1"/>
  <c r="AP29" i="1"/>
  <c r="AO29" i="1"/>
  <c r="AN29" i="1"/>
  <c r="AL29" i="1" s="1"/>
  <c r="AM29" i="1"/>
  <c r="AD29" i="1"/>
  <c r="AC29" i="1"/>
  <c r="X29" i="1"/>
  <c r="U29" i="1"/>
  <c r="AR28" i="1"/>
  <c r="AQ28" i="1"/>
  <c r="AO28" i="1"/>
  <c r="AP28" i="1" s="1"/>
  <c r="AN28" i="1"/>
  <c r="AL28" i="1"/>
  <c r="AD28" i="1"/>
  <c r="AC28" i="1"/>
  <c r="AB28" i="1"/>
  <c r="U28" i="1"/>
  <c r="S28" i="1"/>
  <c r="AR27" i="1"/>
  <c r="AQ27" i="1"/>
  <c r="AO27" i="1"/>
  <c r="AP27" i="1" s="1"/>
  <c r="AN27" i="1"/>
  <c r="AL27" i="1"/>
  <c r="P27" i="1" s="1"/>
  <c r="AD27" i="1"/>
  <c r="AC27" i="1"/>
  <c r="AB27" i="1"/>
  <c r="U27" i="1"/>
  <c r="AR26" i="1"/>
  <c r="AQ26" i="1"/>
  <c r="AO26" i="1"/>
  <c r="X26" i="1" s="1"/>
  <c r="AN26" i="1"/>
  <c r="AL26" i="1" s="1"/>
  <c r="AD26" i="1"/>
  <c r="AC26" i="1"/>
  <c r="AB26" i="1" s="1"/>
  <c r="U26" i="1"/>
  <c r="P26" i="1"/>
  <c r="O26" i="1"/>
  <c r="AR25" i="1"/>
  <c r="AQ25" i="1"/>
  <c r="AP25" i="1"/>
  <c r="AO25" i="1"/>
  <c r="AN25" i="1"/>
  <c r="AL25" i="1" s="1"/>
  <c r="AM25" i="1"/>
  <c r="AD25" i="1"/>
  <c r="AC25" i="1"/>
  <c r="AB25" i="1" s="1"/>
  <c r="X25" i="1"/>
  <c r="U25" i="1"/>
  <c r="AR24" i="1"/>
  <c r="AQ24" i="1"/>
  <c r="AO24" i="1"/>
  <c r="AP24" i="1" s="1"/>
  <c r="AN24" i="1"/>
  <c r="AL24" i="1"/>
  <c r="S24" i="1" s="1"/>
  <c r="AD24" i="1"/>
  <c r="AC24" i="1"/>
  <c r="AB24" i="1"/>
  <c r="U24" i="1"/>
  <c r="AR23" i="1"/>
  <c r="AQ23" i="1"/>
  <c r="AO23" i="1"/>
  <c r="AP23" i="1" s="1"/>
  <c r="AN23" i="1"/>
  <c r="AL23" i="1"/>
  <c r="AD23" i="1"/>
  <c r="AC23" i="1"/>
  <c r="AB23" i="1"/>
  <c r="U23" i="1"/>
  <c r="AR22" i="1"/>
  <c r="AQ22" i="1"/>
  <c r="AO22" i="1"/>
  <c r="AP22" i="1" s="1"/>
  <c r="AN22" i="1"/>
  <c r="AL22" i="1" s="1"/>
  <c r="P22" i="1" s="1"/>
  <c r="AD22" i="1"/>
  <c r="AC22" i="1"/>
  <c r="AB22" i="1" s="1"/>
  <c r="U22" i="1"/>
  <c r="AR21" i="1"/>
  <c r="AQ21" i="1"/>
  <c r="AP21" i="1"/>
  <c r="AO21" i="1"/>
  <c r="AN21" i="1"/>
  <c r="AL21" i="1" s="1"/>
  <c r="AM21" i="1" s="1"/>
  <c r="AD21" i="1"/>
  <c r="AC21" i="1"/>
  <c r="AB21" i="1" s="1"/>
  <c r="X21" i="1"/>
  <c r="U21" i="1"/>
  <c r="P21" i="1"/>
  <c r="AR20" i="1"/>
  <c r="AQ20" i="1"/>
  <c r="AO20" i="1"/>
  <c r="AP20" i="1" s="1"/>
  <c r="AN20" i="1"/>
  <c r="AL20" i="1" s="1"/>
  <c r="AD20" i="1"/>
  <c r="AC20" i="1"/>
  <c r="AB20" i="1"/>
  <c r="U20" i="1"/>
  <c r="AR19" i="1"/>
  <c r="AQ19" i="1"/>
  <c r="AO19" i="1"/>
  <c r="AN19" i="1"/>
  <c r="AL19" i="1"/>
  <c r="AD19" i="1"/>
  <c r="AC19" i="1"/>
  <c r="AB19" i="1"/>
  <c r="U19" i="1"/>
  <c r="O19" i="1"/>
  <c r="Y26" i="1" l="1"/>
  <c r="Z26" i="1" s="1"/>
  <c r="AG26" i="1" s="1"/>
  <c r="P20" i="1"/>
  <c r="O20" i="1"/>
  <c r="AM20" i="1"/>
  <c r="N20" i="1"/>
  <c r="M20" i="1" s="1"/>
  <c r="S20" i="1"/>
  <c r="P36" i="1"/>
  <c r="O36" i="1"/>
  <c r="N36" i="1"/>
  <c r="M36" i="1" s="1"/>
  <c r="AM36" i="1"/>
  <c r="X22" i="1"/>
  <c r="Y21" i="1"/>
  <c r="Z21" i="1" s="1"/>
  <c r="S33" i="1"/>
  <c r="P33" i="1"/>
  <c r="O33" i="1"/>
  <c r="AP34" i="1"/>
  <c r="S29" i="1"/>
  <c r="P29" i="1"/>
  <c r="O29" i="1"/>
  <c r="AP30" i="1"/>
  <c r="N33" i="1"/>
  <c r="M33" i="1" s="1"/>
  <c r="N30" i="1"/>
  <c r="M30" i="1" s="1"/>
  <c r="AM30" i="1"/>
  <c r="S30" i="1"/>
  <c r="N26" i="1"/>
  <c r="M26" i="1" s="1"/>
  <c r="AM26" i="1"/>
  <c r="S26" i="1"/>
  <c r="P19" i="1"/>
  <c r="N19" i="1"/>
  <c r="M19" i="1" s="1"/>
  <c r="AM19" i="1"/>
  <c r="O22" i="1"/>
  <c r="S25" i="1"/>
  <c r="P25" i="1"/>
  <c r="O25" i="1"/>
  <c r="AP26" i="1"/>
  <c r="N29" i="1"/>
  <c r="M29" i="1" s="1"/>
  <c r="S36" i="1"/>
  <c r="N24" i="1"/>
  <c r="M24" i="1" s="1"/>
  <c r="N25" i="1"/>
  <c r="M25" i="1" s="1"/>
  <c r="P32" i="1"/>
  <c r="N32" i="1"/>
  <c r="M32" i="1" s="1"/>
  <c r="O32" i="1"/>
  <c r="AM32" i="1"/>
  <c r="S19" i="1"/>
  <c r="AP19" i="1"/>
  <c r="X19" i="1"/>
  <c r="N21" i="1"/>
  <c r="M21" i="1" s="1"/>
  <c r="P28" i="1"/>
  <c r="O28" i="1"/>
  <c r="N28" i="1"/>
  <c r="M28" i="1" s="1"/>
  <c r="AM28" i="1"/>
  <c r="S21" i="1"/>
  <c r="O21" i="1"/>
  <c r="P24" i="1"/>
  <c r="O24" i="1"/>
  <c r="AM24" i="1"/>
  <c r="AB33" i="1"/>
  <c r="AG21" i="1"/>
  <c r="N22" i="1"/>
  <c r="M22" i="1" s="1"/>
  <c r="AM22" i="1"/>
  <c r="S22" i="1"/>
  <c r="P23" i="1"/>
  <c r="O23" i="1"/>
  <c r="N23" i="1"/>
  <c r="M23" i="1" s="1"/>
  <c r="AM23" i="1"/>
  <c r="S23" i="1"/>
  <c r="AB29" i="1"/>
  <c r="O30" i="1"/>
  <c r="N34" i="1"/>
  <c r="M34" i="1" s="1"/>
  <c r="AM34" i="1"/>
  <c r="S34" i="1"/>
  <c r="S27" i="1"/>
  <c r="S31" i="1"/>
  <c r="S35" i="1"/>
  <c r="AM27" i="1"/>
  <c r="Y29" i="1"/>
  <c r="Z29" i="1" s="1"/>
  <c r="AM31" i="1"/>
  <c r="Y33" i="1"/>
  <c r="Z33" i="1" s="1"/>
  <c r="AG33" i="1" s="1"/>
  <c r="AM35" i="1"/>
  <c r="Y25" i="1"/>
  <c r="Z25" i="1" s="1"/>
  <c r="X20" i="1"/>
  <c r="X24" i="1"/>
  <c r="N27" i="1"/>
  <c r="M27" i="1" s="1"/>
  <c r="X28" i="1"/>
  <c r="N31" i="1"/>
  <c r="M31" i="1" s="1"/>
  <c r="X32" i="1"/>
  <c r="N35" i="1"/>
  <c r="M35" i="1" s="1"/>
  <c r="X36" i="1"/>
  <c r="O27" i="1"/>
  <c r="O31" i="1"/>
  <c r="O35" i="1"/>
  <c r="X23" i="1"/>
  <c r="X27" i="1"/>
  <c r="X31" i="1"/>
  <c r="X35" i="1"/>
  <c r="AF24" i="1" l="1"/>
  <c r="AF28" i="1"/>
  <c r="AF19" i="1"/>
  <c r="Y31" i="1"/>
  <c r="Z31" i="1" s="1"/>
  <c r="V31" i="1" s="1"/>
  <c r="T31" i="1" s="1"/>
  <c r="W31" i="1" s="1"/>
  <c r="Q31" i="1" s="1"/>
  <c r="R31" i="1" s="1"/>
  <c r="Y32" i="1"/>
  <c r="Z32" i="1" s="1"/>
  <c r="AF23" i="1"/>
  <c r="Y19" i="1"/>
  <c r="Z19" i="1" s="1"/>
  <c r="Y27" i="1"/>
  <c r="Z27" i="1" s="1"/>
  <c r="V27" i="1" s="1"/>
  <c r="T27" i="1" s="1"/>
  <c r="W27" i="1" s="1"/>
  <c r="Q27" i="1" s="1"/>
  <c r="R27" i="1" s="1"/>
  <c r="V26" i="1"/>
  <c r="T26" i="1" s="1"/>
  <c r="W26" i="1" s="1"/>
  <c r="Q26" i="1" s="1"/>
  <c r="R26" i="1" s="1"/>
  <c r="AF26" i="1"/>
  <c r="Y23" i="1"/>
  <c r="Z23" i="1" s="1"/>
  <c r="Y28" i="1"/>
  <c r="Z28" i="1" s="1"/>
  <c r="V28" i="1" s="1"/>
  <c r="T28" i="1" s="1"/>
  <c r="W28" i="1" s="1"/>
  <c r="Q28" i="1" s="1"/>
  <c r="R28" i="1" s="1"/>
  <c r="AA25" i="1"/>
  <c r="AE25" i="1" s="1"/>
  <c r="AH25" i="1"/>
  <c r="AI25" i="1" s="1"/>
  <c r="AA33" i="1"/>
  <c r="AE33" i="1" s="1"/>
  <c r="AH33" i="1"/>
  <c r="AF25" i="1"/>
  <c r="V25" i="1"/>
  <c r="T25" i="1" s="1"/>
  <c r="W25" i="1" s="1"/>
  <c r="Q25" i="1" s="1"/>
  <c r="R25" i="1" s="1"/>
  <c r="Y22" i="1"/>
  <c r="Z22" i="1" s="1"/>
  <c r="V22" i="1" s="1"/>
  <c r="T22" i="1" s="1"/>
  <c r="W22" i="1" s="1"/>
  <c r="Q22" i="1" s="1"/>
  <c r="R22" i="1" s="1"/>
  <c r="AF31" i="1"/>
  <c r="AF34" i="1"/>
  <c r="AA29" i="1"/>
  <c r="AE29" i="1" s="1"/>
  <c r="AH29" i="1"/>
  <c r="AF36" i="1"/>
  <c r="V36" i="1"/>
  <c r="T36" i="1" s="1"/>
  <c r="W36" i="1" s="1"/>
  <c r="Q36" i="1" s="1"/>
  <c r="R36" i="1" s="1"/>
  <c r="AF20" i="1"/>
  <c r="V20" i="1"/>
  <c r="T20" i="1" s="1"/>
  <c r="W20" i="1" s="1"/>
  <c r="Q20" i="1" s="1"/>
  <c r="R20" i="1" s="1"/>
  <c r="AF27" i="1"/>
  <c r="Y24" i="1"/>
  <c r="Z24" i="1" s="1"/>
  <c r="AF29" i="1"/>
  <c r="V29" i="1"/>
  <c r="T29" i="1" s="1"/>
  <c r="W29" i="1" s="1"/>
  <c r="Q29" i="1" s="1"/>
  <c r="R29" i="1" s="1"/>
  <c r="V30" i="1"/>
  <c r="T30" i="1" s="1"/>
  <c r="W30" i="1" s="1"/>
  <c r="Q30" i="1" s="1"/>
  <c r="R30" i="1" s="1"/>
  <c r="AF30" i="1"/>
  <c r="Y20" i="1"/>
  <c r="Z20" i="1" s="1"/>
  <c r="AF22" i="1"/>
  <c r="AF32" i="1"/>
  <c r="V32" i="1"/>
  <c r="T32" i="1" s="1"/>
  <c r="W32" i="1" s="1"/>
  <c r="Q32" i="1" s="1"/>
  <c r="R32" i="1" s="1"/>
  <c r="AF33" i="1"/>
  <c r="V33" i="1"/>
  <c r="T33" i="1" s="1"/>
  <c r="W33" i="1" s="1"/>
  <c r="Q33" i="1" s="1"/>
  <c r="R33" i="1" s="1"/>
  <c r="Y30" i="1"/>
  <c r="Z30" i="1" s="1"/>
  <c r="AH26" i="1"/>
  <c r="AI26" i="1" s="1"/>
  <c r="AA26" i="1"/>
  <c r="AE26" i="1" s="1"/>
  <c r="Y36" i="1"/>
  <c r="Z36" i="1" s="1"/>
  <c r="AG25" i="1"/>
  <c r="AA21" i="1"/>
  <c r="AE21" i="1" s="1"/>
  <c r="AH21" i="1"/>
  <c r="AI21" i="1" s="1"/>
  <c r="Y35" i="1"/>
  <c r="Z35" i="1" s="1"/>
  <c r="AF35" i="1"/>
  <c r="V35" i="1"/>
  <c r="T35" i="1" s="1"/>
  <c r="W35" i="1" s="1"/>
  <c r="Q35" i="1" s="1"/>
  <c r="R35" i="1" s="1"/>
  <c r="AF21" i="1"/>
  <c r="V21" i="1"/>
  <c r="T21" i="1" s="1"/>
  <c r="W21" i="1" s="1"/>
  <c r="Q21" i="1" s="1"/>
  <c r="R21" i="1" s="1"/>
  <c r="AG29" i="1"/>
  <c r="Y34" i="1"/>
  <c r="Z34" i="1" s="1"/>
  <c r="AH34" i="1" l="1"/>
  <c r="AI34" i="1" s="1"/>
  <c r="AA34" i="1"/>
  <c r="AE34" i="1" s="1"/>
  <c r="AG34" i="1"/>
  <c r="AH36" i="1"/>
  <c r="AA36" i="1"/>
  <c r="AE36" i="1" s="1"/>
  <c r="AG36" i="1"/>
  <c r="AI29" i="1"/>
  <c r="AA23" i="1"/>
  <c r="AE23" i="1" s="1"/>
  <c r="AH23" i="1"/>
  <c r="AG23" i="1"/>
  <c r="AH24" i="1"/>
  <c r="AA24" i="1"/>
  <c r="AE24" i="1" s="1"/>
  <c r="AG24" i="1"/>
  <c r="AA31" i="1"/>
  <c r="AE31" i="1" s="1"/>
  <c r="AH31" i="1"/>
  <c r="AG31" i="1"/>
  <c r="AA19" i="1"/>
  <c r="AE19" i="1" s="1"/>
  <c r="AG19" i="1"/>
  <c r="AH19" i="1"/>
  <c r="AH28" i="1"/>
  <c r="AI28" i="1" s="1"/>
  <c r="AG28" i="1"/>
  <c r="AA28" i="1"/>
  <c r="AE28" i="1" s="1"/>
  <c r="V23" i="1"/>
  <c r="T23" i="1" s="1"/>
  <c r="W23" i="1" s="1"/>
  <c r="Q23" i="1" s="1"/>
  <c r="R23" i="1" s="1"/>
  <c r="AA35" i="1"/>
  <c r="AE35" i="1" s="1"/>
  <c r="AH35" i="1"/>
  <c r="AG35" i="1"/>
  <c r="AI33" i="1"/>
  <c r="V24" i="1"/>
  <c r="T24" i="1" s="1"/>
  <c r="W24" i="1" s="1"/>
  <c r="Q24" i="1" s="1"/>
  <c r="R24" i="1" s="1"/>
  <c r="AA27" i="1"/>
  <c r="AE27" i="1" s="1"/>
  <c r="AH27" i="1"/>
  <c r="AG27" i="1"/>
  <c r="AA22" i="1"/>
  <c r="AE22" i="1" s="1"/>
  <c r="AH22" i="1"/>
  <c r="AG22" i="1"/>
  <c r="V19" i="1"/>
  <c r="T19" i="1" s="1"/>
  <c r="W19" i="1" s="1"/>
  <c r="Q19" i="1" s="1"/>
  <c r="R19" i="1" s="1"/>
  <c r="AH30" i="1"/>
  <c r="AA30" i="1"/>
  <c r="AE30" i="1" s="1"/>
  <c r="AG30" i="1"/>
  <c r="AH20" i="1"/>
  <c r="AG20" i="1"/>
  <c r="AA20" i="1"/>
  <c r="AE20" i="1" s="1"/>
  <c r="V34" i="1"/>
  <c r="T34" i="1" s="1"/>
  <c r="W34" i="1" s="1"/>
  <c r="Q34" i="1" s="1"/>
  <c r="R34" i="1" s="1"/>
  <c r="AH32" i="1"/>
  <c r="AA32" i="1"/>
  <c r="AE32" i="1" s="1"/>
  <c r="AG32" i="1"/>
  <c r="AI22" i="1" l="1"/>
  <c r="AI31" i="1"/>
  <c r="AI23" i="1"/>
  <c r="AI35" i="1"/>
  <c r="AI20" i="1"/>
  <c r="AI27" i="1"/>
  <c r="AI30" i="1"/>
  <c r="AI36" i="1"/>
  <c r="AI32" i="1"/>
  <c r="AI19" i="1"/>
  <c r="AI24" i="1"/>
</calcChain>
</file>

<file path=xl/sharedStrings.xml><?xml version="1.0" encoding="utf-8"?>
<sst xmlns="http://schemas.openxmlformats.org/spreadsheetml/2006/main" count="984" uniqueCount="410">
  <si>
    <t>File opened</t>
  </si>
  <si>
    <t>2023-07-20 14:42:27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</si>
  <si>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</si>
  <si>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</si>
  <si>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</si>
  <si>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</si>
  <si>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</si>
  <si>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</si>
  <si>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</si>
  <si>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</si>
  <si>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</si>
  <si>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</si>
  <si>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</si>
  <si>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{"tazero": "-0.061388", "h2obspan1": "1.00295", "flowbzero": "0.30054", "co2bspan2a": "0.304297", "co2bspanconc2": "299.3", "co2bspanconc1": "2491", "h2oaspan2": "0", "h2oaspan2a": "0.0719315", "h2obspanconc2": "0", "co2bspan2": "-0.0338567", "co2bspan2b": "0.301941", "h2obzero": "1.01733", "flowazero": "0.29276", "flowmeterzero": "1.00306", "h2oaspanconc2": "0", "h2oazero": "1.01368", "h2obspan2a": "0.0707451", "h2obspanconc1": "12.12", "co2aspan2a": "0.305485", "tbzero": "0.0309811", "co2aspan2": "-0.033707", "co2aspanconc2": "299.3", "h2oaspan1": "1.00972", "co2azero": "0.93247", "chamberpressurezero": "2.69073", "co2aspanconc1": "2491", "ssa_ref": "31724", "oxygen": "21", "h2obspan2b": "0.0709538", "co2bspan1": "1.00256", "h2oaspanconc1": "12.13", "co2aspan1": "1.00275", "ssb_ref": "35739", "co2aspan2b": "0.303179", "h2obspan2": "0", "co2bzero": "0.935154", "h2oaspan2b": "0.0726308"}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</si>
  <si>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</si>
  <si>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</si>
  <si>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</si>
  <si>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</si>
  <si>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</si>
  <si>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</si>
  <si>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</si>
  <si>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</si>
  <si>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</si>
  <si>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</si>
  <si>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</si>
  <si>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</si>
  <si>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</si>
  <si>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14:42:27</t>
  </si>
  <si>
    <t>Stability Definition:	CO2_r (Meas): Per=20	Qin (LeafQ): Std&lt;1 Per=20	A (GasEx): Std&lt;0.2 Per=20</t>
  </si>
  <si>
    <t>14:44:15</t>
  </si>
  <si>
    <t>Stability Definition:	CO2_r (Meas): Std&lt;0.75 Per=20	Qin (LeafQ): Std&lt;1 Per=20	A (GasEx): Std&lt;0.2 Per=20</t>
  </si>
  <si>
    <t>14:44:16</t>
  </si>
  <si>
    <t>Stability Definition:	CO2_r (Meas): Std&lt;0.75 Per=20	Qin (LeafQ): Per=20	A (GasEx): Std&lt;0.2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</si>
  <si>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</si>
  <si>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</si>
  <si>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</si>
  <si>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</si>
  <si>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</si>
  <si>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</si>
  <si>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</si>
  <si>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</si>
  <si>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</si>
  <si>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</si>
  <si>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</si>
  <si>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</si>
  <si>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</si>
  <si>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</si>
  <si>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</si>
  <si>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</si>
  <si>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</si>
  <si>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</si>
  <si>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</si>
  <si>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</si>
  <si>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</si>
  <si>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</si>
  <si>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</si>
  <si>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</si>
  <si>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</si>
  <si>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</si>
  <si>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</si>
  <si>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</si>
  <si>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</si>
  <si>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</si>
  <si>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</si>
  <si>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</si>
  <si>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</si>
  <si>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</si>
  <si>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</si>
  <si>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</si>
  <si>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</si>
  <si>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</si>
  <si>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</si>
  <si>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</si>
  <si>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</si>
  <si>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</si>
  <si>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</si>
  <si>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</si>
  <si>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</si>
  <si>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</si>
  <si>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</si>
  <si>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</si>
  <si>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</si>
  <si>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</si>
  <si>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</si>
  <si>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</si>
  <si>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</si>
  <si>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</si>
  <si>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</si>
  <si>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</si>
  <si>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</si>
  <si>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</si>
  <si>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0.695546 87.0346 371.943 606.482 851.802 1062.36 1284.86 1455.19</t>
  </si>
  <si>
    <t>Fs_true</t>
  </si>
  <si>
    <t>0.243234 103.577 403.818 600.87 802.751 1001.11 1204.49 1400.99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</si>
  <si>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</si>
  <si>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</si>
  <si>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</si>
  <si>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</si>
  <si>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</si>
  <si>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</si>
  <si>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</si>
  <si>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</si>
  <si>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</si>
  <si>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</si>
  <si>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</si>
  <si>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</si>
  <si>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</si>
  <si>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</si>
  <si>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</si>
  <si>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</si>
  <si>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</si>
  <si>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</si>
  <si>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</si>
  <si>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</si>
  <si>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</si>
  <si>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</si>
  <si>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</si>
  <si>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</si>
  <si>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</si>
  <si>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</si>
  <si>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</si>
  <si>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</si>
  <si>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</si>
  <si>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</si>
  <si>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</si>
  <si>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</si>
  <si>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</si>
  <si>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</si>
  <si>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</si>
  <si>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</si>
  <si>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</si>
  <si>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</si>
  <si>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</si>
  <si>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</si>
  <si>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</si>
  <si>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</si>
  <si>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</si>
  <si>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</si>
  <si>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</si>
  <si>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</si>
  <si>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</si>
  <si>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</si>
  <si>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</si>
  <si>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</si>
  <si>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</si>
  <si>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</si>
  <si>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</si>
  <si>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</si>
  <si>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</si>
  <si>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</si>
  <si>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</si>
  <si>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</si>
  <si>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</si>
  <si>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</si>
  <si>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</si>
  <si>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</si>
  <si>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</si>
  <si>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</si>
  <si>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</si>
  <si>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</si>
  <si>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</si>
  <si>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</si>
  <si>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</si>
  <si>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</si>
  <si>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</si>
  <si>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</si>
  <si>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</si>
  <si>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</si>
  <si>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</si>
  <si>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</si>
  <si>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</si>
  <si>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</si>
  <si>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</si>
  <si>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</si>
  <si>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</si>
  <si>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</si>
  <si>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</si>
  <si>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</si>
  <si>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</si>
  <si>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</si>
  <si>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</si>
  <si>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</si>
  <si>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</si>
  <si>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</si>
  <si>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</si>
  <si>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</si>
  <si>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</si>
  <si>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</si>
  <si>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</si>
  <si>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</si>
  <si>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</si>
  <si>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</si>
  <si>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</si>
  <si>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</si>
  <si>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</si>
  <si>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</si>
  <si>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</si>
  <si>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</si>
  <si>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</si>
  <si>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</si>
  <si>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</si>
  <si>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</si>
  <si>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</si>
  <si>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</si>
  <si>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</si>
  <si>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</si>
  <si>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</si>
  <si>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</si>
  <si>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</si>
  <si>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</si>
  <si>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</si>
  <si>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</si>
  <si>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</si>
  <si>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</si>
  <si>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</si>
  <si>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</si>
  <si>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</si>
  <si>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</si>
  <si>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</si>
  <si>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</si>
  <si>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</si>
  <si>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</si>
  <si>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</si>
  <si>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</si>
  <si>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</si>
  <si>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</si>
  <si>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</si>
  <si>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</si>
  <si>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</si>
  <si>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</si>
  <si>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</si>
  <si>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</si>
  <si>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</si>
  <si>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</si>
  <si>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</si>
  <si>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</si>
  <si>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</si>
  <si>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</si>
  <si>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</si>
  <si>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</si>
  <si>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</si>
  <si>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</si>
  <si>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</si>
  <si>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</si>
  <si>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</si>
  <si>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</si>
  <si>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</si>
  <si>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</si>
  <si>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</si>
  <si>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</si>
  <si>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</si>
  <si>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</si>
  <si>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</si>
  <si>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</si>
  <si>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</si>
  <si>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</si>
  <si>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</si>
  <si>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</si>
  <si>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</si>
  <si>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</si>
  <si>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</si>
  <si>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</si>
  <si>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</si>
  <si>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</si>
  <si>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</si>
  <si>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</si>
  <si>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</si>
  <si>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</si>
  <si>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</si>
  <si>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</si>
  <si>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</si>
  <si>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</si>
  <si>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</si>
  <si>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</si>
  <si>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</si>
  <si>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</si>
  <si>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</si>
  <si>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</si>
  <si>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</si>
  <si>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</si>
  <si>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</si>
  <si>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</si>
  <si>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</si>
  <si>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</si>
  <si>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</si>
  <si>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</si>
  <si>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</si>
  <si>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</si>
  <si>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</si>
  <si>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</si>
  <si>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</si>
  <si>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</si>
  <si>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</si>
  <si>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</si>
  <si>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</si>
  <si>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</si>
  <si>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</si>
  <si>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</si>
  <si>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</si>
  <si>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</si>
  <si>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</si>
  <si>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</si>
  <si>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</si>
  <si>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</si>
  <si>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</si>
  <si>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</si>
  <si>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</si>
  <si>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</si>
  <si>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</si>
  <si>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</si>
  <si>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</si>
  <si>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</si>
  <si>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</si>
  <si>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</si>
  <si>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</si>
  <si>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</si>
  <si>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</si>
  <si>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</si>
  <si>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</si>
  <si>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</si>
  <si>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</si>
  <si>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</si>
  <si>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</si>
  <si>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</si>
  <si>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</si>
  <si>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</si>
  <si>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</si>
  <si>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</si>
  <si>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</si>
  <si>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</si>
  <si>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</si>
  <si>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</si>
  <si>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</si>
  <si>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</si>
  <si>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</si>
  <si>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</si>
  <si>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</si>
  <si>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</si>
  <si>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</si>
  <si>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</si>
  <si>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</si>
  <si>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</si>
  <si>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</si>
  <si>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</si>
  <si>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</si>
  <si>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</si>
  <si>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20230720 16:33:07</t>
  </si>
  <si>
    <t>16:33:07</t>
  </si>
  <si>
    <t>none</t>
  </si>
  <si>
    <t>20230720</t>
  </si>
  <si>
    <t>AR</t>
  </si>
  <si>
    <t>unconfirmed</t>
  </si>
  <si>
    <t>BNL21871</t>
  </si>
  <si>
    <t>16:32:37</t>
  </si>
  <si>
    <t>2/2</t>
  </si>
  <si>
    <t>00000000</t>
  </si>
  <si>
    <t>iiiiiiii</t>
  </si>
  <si>
    <t>off</t>
  </si>
  <si>
    <t>20230720 16:34:41</t>
  </si>
  <si>
    <t>16:34:41</t>
  </si>
  <si>
    <t>16:34:11</t>
  </si>
  <si>
    <t>20230720 16:36:11</t>
  </si>
  <si>
    <t>16:36:11</t>
  </si>
  <si>
    <t>16:35:41</t>
  </si>
  <si>
    <t>20230720 16:37:43</t>
  </si>
  <si>
    <t>16:37:43</t>
  </si>
  <si>
    <t>16:37:15</t>
  </si>
  <si>
    <t>20230720 16:39:14</t>
  </si>
  <si>
    <t>16:39:14</t>
  </si>
  <si>
    <t>16:38:47</t>
  </si>
  <si>
    <t>20230720 16:40:48</t>
  </si>
  <si>
    <t>16:40:48</t>
  </si>
  <si>
    <t>16:40:22</t>
  </si>
  <si>
    <t>20230720 16:42:10</t>
  </si>
  <si>
    <t>16:42:10</t>
  </si>
  <si>
    <t>16:41:45</t>
  </si>
  <si>
    <t>20230720 16:43:38</t>
  </si>
  <si>
    <t>16:43:38</t>
  </si>
  <si>
    <t>16:43:10</t>
  </si>
  <si>
    <t>20230720 16:45:11</t>
  </si>
  <si>
    <t>16:45:11</t>
  </si>
  <si>
    <t>16:44:41</t>
  </si>
  <si>
    <t>20230720 16:46:41</t>
  </si>
  <si>
    <t>16:46:41</t>
  </si>
  <si>
    <t>16:46:12</t>
  </si>
  <si>
    <t>20230720 16:48:15</t>
  </si>
  <si>
    <t>16:48:15</t>
  </si>
  <si>
    <t>16:47:45</t>
  </si>
  <si>
    <t>20230720 16:49:42</t>
  </si>
  <si>
    <t>16:49:42</t>
  </si>
  <si>
    <t>16:49:14</t>
  </si>
  <si>
    <t>20230720 16:51:06</t>
  </si>
  <si>
    <t>16:51:06</t>
  </si>
  <si>
    <t>16:50:38</t>
  </si>
  <si>
    <t>20230720 16:52:37</t>
  </si>
  <si>
    <t>16:52:37</t>
  </si>
  <si>
    <t>16:52:07</t>
  </si>
  <si>
    <t>20230720 16:54:03</t>
  </si>
  <si>
    <t>16:54:03</t>
  </si>
  <si>
    <t>16:53:34</t>
  </si>
  <si>
    <t>20230720 16:55:44</t>
  </si>
  <si>
    <t>16:55:44</t>
  </si>
  <si>
    <t>16:55:16</t>
  </si>
  <si>
    <t>20230720 16:57:22</t>
  </si>
  <si>
    <t>16:57:22</t>
  </si>
  <si>
    <t>16:56:51</t>
  </si>
  <si>
    <t>20230720 16:58:36</t>
  </si>
  <si>
    <t>16:58:36</t>
  </si>
  <si>
    <t>16:59:03</t>
  </si>
  <si>
    <t>Mikaela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</si>
</sst>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G17" sqref="G17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6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344</v>
      </c>
      <c r="EX18" t="s">
        <v>344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1689899587</v>
      </c>
      <c r="C19">
        <v>0</v>
      </c>
      <c r="D19" t="s">
        <v>346</v>
      </c>
      <c r="E19" t="s">
        <v>347</v>
      </c>
      <c r="F19" t="s">
        <v>348</v>
      </c>
      <c r="G19" t="s">
        <v>409</v>
      </c>
      <c r="H19" t="s">
        <v>349</v>
      </c>
      <c r="I19" t="s">
        <v>350</v>
      </c>
      <c r="J19" t="s">
        <v>351</v>
      </c>
      <c r="K19" t="s">
        <v>352</v>
      </c>
      <c r="L19">
        <v>1689899587</v>
      </c>
      <c r="M19">
        <f t="shared" ref="M19:M36" si="0">(N19)/1000</f>
        <v>1.5737205676714485E-3</v>
      </c>
      <c r="N19">
        <f t="shared" ref="N19:N36" si="1">1000*AZ19*AL19*(AV19-AW19)/(100*$B$7*(1000-AL19*AV19))</f>
        <v>1.5737205676714485</v>
      </c>
      <c r="O19">
        <f t="shared" ref="O19:O36" si="2">AZ19*AL19*(AU19-AT19*(1000-AL19*AW19)/(1000-AL19*AV19))/(100*$B$7)</f>
        <v>12.994823724300009</v>
      </c>
      <c r="P19">
        <f t="shared" ref="P19:P36" si="3">AT19 - IF(AL19&gt;1, O19*$B$7*100/(AN19*BH19), 0)</f>
        <v>386.45600000000002</v>
      </c>
      <c r="Q19">
        <f t="shared" ref="Q19:Q36" si="4">((W19-M19/2)*P19-O19)/(W19+M19/2)</f>
        <v>271.33452646551882</v>
      </c>
      <c r="R19">
        <f t="shared" ref="R19:R36" si="5">Q19*(BA19+BB19)/1000</f>
        <v>27.139230986627489</v>
      </c>
      <c r="S19">
        <f t="shared" ref="S19:S36" si="6">(AT19 - IF(AL19&gt;1, O19*$B$7*100/(AN19*BH19), 0))*(BA19+BB19)/1000</f>
        <v>38.653829966976005</v>
      </c>
      <c r="T19">
        <f t="shared" ref="T19:T36" si="7">2/((1/V19-1/U19)+SIGN(V19)*SQRT((1/V19-1/U19)*(1/V19-1/U19) + 4*$C$7/(($C$7+1)*($C$7+1))*(2*1/V19*1/U19-1/U19*1/U19)))</f>
        <v>0.19369877972219698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2.9265214317141006</v>
      </c>
      <c r="V19">
        <f t="shared" ref="V19:V36" si="9">M19*(1000-(1000*0.61365*EXP(17.502*Z19/(240.97+Z19))/(BA19+BB19)+AV19)/2)/(1000*0.61365*EXP(17.502*Z19/(240.97+Z19))/(BA19+BB19)-AV19)</f>
        <v>0.18684787363930483</v>
      </c>
      <c r="W19">
        <f t="shared" ref="W19:W36" si="10">1/(($C$7+1)/(T19/1.6)+1/(U19/1.37)) + $C$7/(($C$7+1)/(T19/1.6) + $C$7/(U19/1.37))</f>
        <v>0.11737526066856573</v>
      </c>
      <c r="X19">
        <f t="shared" ref="X19:X36" si="11">(AO19*AR19)</f>
        <v>297.70838400000002</v>
      </c>
      <c r="Y19">
        <f t="shared" ref="Y19:Y36" si="12">(BC19+(X19+2*0.95*0.0000000567*(((BC19+$B$9)+273)^4-(BC19+273)^4)-44100*M19)/(1.84*29.3*U19+8*0.95*0.0000000567*(BC19+273)^3))</f>
        <v>17.412502049866752</v>
      </c>
      <c r="Z19">
        <f t="shared" ref="Z19:Z36" si="13">($C$9*BD19+$D$9*BE19+$E$9*Y19)</f>
        <v>16.040299999999998</v>
      </c>
      <c r="AA19">
        <f t="shared" ref="AA19:AA36" si="14">0.61365*EXP(17.502*Z19/(240.97+Z19))</f>
        <v>1.8294014381402108</v>
      </c>
      <c r="AB19">
        <f t="shared" ref="AB19:AB36" si="15">(AC19/AD19*100)</f>
        <v>54.550555459819051</v>
      </c>
      <c r="AC19">
        <f t="shared" ref="AC19:AC36" si="16">AV19*(BA19+BB19)/1000</f>
        <v>0.9988856774020799</v>
      </c>
      <c r="AD19">
        <f t="shared" ref="AD19:AD36" si="17">0.61365*EXP(17.502*BC19/(240.97+BC19))</f>
        <v>1.83111916823256</v>
      </c>
      <c r="AE19">
        <f t="shared" ref="AE19:AE36" si="18">(AA19-AV19*(BA19+BB19)/1000)</f>
        <v>0.83051576073813094</v>
      </c>
      <c r="AF19">
        <f t="shared" ref="AF19:AF36" si="19">(-M19*44100)</f>
        <v>-69.401077034310873</v>
      </c>
      <c r="AG19">
        <f t="shared" ref="AG19:AG36" si="20">2*29.3*U19*0.92*(BC19-Z19)</f>
        <v>2.3192869643707876</v>
      </c>
      <c r="AH19">
        <f t="shared" ref="AH19:AH36" si="21">2*0.95*0.0000000567*(((BC19+$B$9)+273)^4-(Z19+273)^4)</f>
        <v>0.15297565265488094</v>
      </c>
      <c r="AI19">
        <f t="shared" ref="AI19:AI36" si="22">X19+AH19+AF19+AG19</f>
        <v>230.77956958271483</v>
      </c>
      <c r="AJ19">
        <v>4</v>
      </c>
      <c r="AK19">
        <v>1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54786.767525663367</v>
      </c>
      <c r="AO19">
        <f t="shared" ref="AO19:AO36" si="26">$B$13*BI19+$C$13*BJ19+$F$13*BU19*(1-BX19)</f>
        <v>1800.04</v>
      </c>
      <c r="AP19">
        <f t="shared" ref="AP19:AP36" si="27">AO19*AQ19</f>
        <v>1517.4336000000001</v>
      </c>
      <c r="AQ19">
        <f t="shared" ref="AQ19:AQ36" si="28">($B$13*$D$11+$C$13*$D$11+$F$13*((CH19+BZ19)/MAX(CH19+BZ19+CI19, 0.1)*$I$11+CI19/MAX(CH19+BZ19+CI19, 0.1)*$J$11))/($B$13+$C$13+$F$13)</f>
        <v>0.84299993333481482</v>
      </c>
      <c r="AR19">
        <f t="shared" ref="AR19:AR36" si="29">($B$13*$K$11+$C$13*$K$11+$F$13*((CH19+BZ19)/MAX(CH19+BZ19+CI19, 0.1)*$P$11+CI19/MAX(CH19+BZ19+CI19, 0.1)*$Q$11))/($B$13+$C$13+$F$13)</f>
        <v>0.16538987133619254</v>
      </c>
      <c r="AS19">
        <v>1689899587</v>
      </c>
      <c r="AT19">
        <v>386.45600000000002</v>
      </c>
      <c r="AU19">
        <v>400.05799999999999</v>
      </c>
      <c r="AV19">
        <v>9.9867299999999997</v>
      </c>
      <c r="AW19">
        <v>8.4288399999999992</v>
      </c>
      <c r="AX19">
        <v>390.75099999999998</v>
      </c>
      <c r="AY19">
        <v>10.264900000000001</v>
      </c>
      <c r="AZ19">
        <v>600.04399999999998</v>
      </c>
      <c r="BA19">
        <v>99.921199999999999</v>
      </c>
      <c r="BB19">
        <v>0.100096</v>
      </c>
      <c r="BC19">
        <v>16.055</v>
      </c>
      <c r="BD19">
        <v>16.040299999999998</v>
      </c>
      <c r="BE19">
        <v>999.9</v>
      </c>
      <c r="BF19">
        <v>0</v>
      </c>
      <c r="BG19">
        <v>0</v>
      </c>
      <c r="BH19">
        <v>9990.6200000000008</v>
      </c>
      <c r="BI19">
        <v>0</v>
      </c>
      <c r="BJ19">
        <v>22.16</v>
      </c>
      <c r="BK19">
        <v>-13.6021</v>
      </c>
      <c r="BL19">
        <v>390.35399999999998</v>
      </c>
      <c r="BM19">
        <v>403.45800000000003</v>
      </c>
      <c r="BN19">
        <v>1.55789</v>
      </c>
      <c r="BO19">
        <v>400.05799999999999</v>
      </c>
      <c r="BP19">
        <v>8.4288399999999992</v>
      </c>
      <c r="BQ19">
        <v>0.99788699999999997</v>
      </c>
      <c r="BR19">
        <v>0.84221999999999997</v>
      </c>
      <c r="BS19">
        <v>6.8855599999999999</v>
      </c>
      <c r="BT19">
        <v>4.43954</v>
      </c>
      <c r="BU19">
        <v>1800.04</v>
      </c>
      <c r="BV19">
        <v>0.90000100000000005</v>
      </c>
      <c r="BW19">
        <v>9.9998900000000002E-2</v>
      </c>
      <c r="BX19">
        <v>0</v>
      </c>
      <c r="BY19">
        <v>2.2860999999999998</v>
      </c>
      <c r="BZ19">
        <v>0</v>
      </c>
      <c r="CA19">
        <v>14049.7</v>
      </c>
      <c r="CB19">
        <v>13895.3</v>
      </c>
      <c r="CC19">
        <v>35.75</v>
      </c>
      <c r="CD19">
        <v>38.375</v>
      </c>
      <c r="CE19">
        <v>37.186999999999998</v>
      </c>
      <c r="CF19">
        <v>36</v>
      </c>
      <c r="CG19">
        <v>35.125</v>
      </c>
      <c r="CH19">
        <v>1620.04</v>
      </c>
      <c r="CI19">
        <v>180</v>
      </c>
      <c r="CJ19">
        <v>0</v>
      </c>
      <c r="CK19">
        <v>1689899597.8</v>
      </c>
      <c r="CL19">
        <v>0</v>
      </c>
      <c r="CM19">
        <v>1689899557</v>
      </c>
      <c r="CN19" t="s">
        <v>353</v>
      </c>
      <c r="CO19">
        <v>1689899553</v>
      </c>
      <c r="CP19">
        <v>1689899557</v>
      </c>
      <c r="CQ19">
        <v>48</v>
      </c>
      <c r="CR19">
        <v>-1.0999999999999999E-2</v>
      </c>
      <c r="CS19">
        <v>-2E-3</v>
      </c>
      <c r="CT19">
        <v>-4.2949999999999999</v>
      </c>
      <c r="CU19">
        <v>-0.27800000000000002</v>
      </c>
      <c r="CV19">
        <v>400</v>
      </c>
      <c r="CW19">
        <v>8</v>
      </c>
      <c r="CX19">
        <v>0.14000000000000001</v>
      </c>
      <c r="CY19">
        <v>0.06</v>
      </c>
      <c r="CZ19">
        <v>12.878326291596601</v>
      </c>
      <c r="DA19">
        <v>0.62751157295881399</v>
      </c>
      <c r="DB19">
        <v>7.2686913224606201E-2</v>
      </c>
      <c r="DC19">
        <v>1</v>
      </c>
      <c r="DD19">
        <v>399.9744</v>
      </c>
      <c r="DE19">
        <v>0.31768421052608098</v>
      </c>
      <c r="DF19">
        <v>4.2623233101205499E-2</v>
      </c>
      <c r="DG19">
        <v>1</v>
      </c>
      <c r="DH19">
        <v>1799.9895238095201</v>
      </c>
      <c r="DI19">
        <v>9.7706330093628696E-2</v>
      </c>
      <c r="DJ19">
        <v>9.7710758313734505E-2</v>
      </c>
      <c r="DK19">
        <v>-1</v>
      </c>
      <c r="DL19">
        <v>2</v>
      </c>
      <c r="DM19">
        <v>2</v>
      </c>
      <c r="DN19" t="s">
        <v>354</v>
      </c>
      <c r="DO19">
        <v>3.2441300000000002</v>
      </c>
      <c r="DP19">
        <v>2.8402099999999999</v>
      </c>
      <c r="DQ19">
        <v>9.6160399999999993E-2</v>
      </c>
      <c r="DR19">
        <v>9.7419099999999995E-2</v>
      </c>
      <c r="DS19">
        <v>6.6026399999999999E-2</v>
      </c>
      <c r="DT19">
        <v>5.60224E-2</v>
      </c>
      <c r="DU19">
        <v>26645.5</v>
      </c>
      <c r="DV19">
        <v>28020</v>
      </c>
      <c r="DW19">
        <v>27564.2</v>
      </c>
      <c r="DX19">
        <v>29109.3</v>
      </c>
      <c r="DY19">
        <v>33953.199999999997</v>
      </c>
      <c r="DZ19">
        <v>36586.800000000003</v>
      </c>
      <c r="EA19">
        <v>36866.199999999997</v>
      </c>
      <c r="EB19">
        <v>39448.5</v>
      </c>
      <c r="EC19">
        <v>2.3485</v>
      </c>
      <c r="ED19">
        <v>1.8404</v>
      </c>
      <c r="EE19">
        <v>0.14721200000000001</v>
      </c>
      <c r="EF19">
        <v>0</v>
      </c>
      <c r="EG19">
        <v>13.5838</v>
      </c>
      <c r="EH19">
        <v>999.9</v>
      </c>
      <c r="EI19">
        <v>47.454999999999998</v>
      </c>
      <c r="EJ19">
        <v>20.492999999999999</v>
      </c>
      <c r="EK19">
        <v>11.4894</v>
      </c>
      <c r="EL19">
        <v>61.730600000000003</v>
      </c>
      <c r="EM19">
        <v>36.794899999999998</v>
      </c>
      <c r="EN19">
        <v>1</v>
      </c>
      <c r="EO19">
        <v>-0.74853700000000001</v>
      </c>
      <c r="EP19">
        <v>1.7461800000000001</v>
      </c>
      <c r="EQ19">
        <v>19.898399999999999</v>
      </c>
      <c r="ER19">
        <v>5.2222299999999997</v>
      </c>
      <c r="ES19">
        <v>11.914400000000001</v>
      </c>
      <c r="ET19">
        <v>4.9553500000000001</v>
      </c>
      <c r="EU19">
        <v>3.2979500000000002</v>
      </c>
      <c r="EV19">
        <v>77.400000000000006</v>
      </c>
      <c r="EW19">
        <v>9999</v>
      </c>
      <c r="EX19">
        <v>5364.1</v>
      </c>
      <c r="EY19">
        <v>144.4</v>
      </c>
      <c r="EZ19">
        <v>1.85989</v>
      </c>
      <c r="FA19">
        <v>1.8589800000000001</v>
      </c>
      <c r="FB19">
        <v>1.86493</v>
      </c>
      <c r="FC19">
        <v>1.86904</v>
      </c>
      <c r="FD19">
        <v>1.8636200000000001</v>
      </c>
      <c r="FE19">
        <v>1.86371</v>
      </c>
      <c r="FF19">
        <v>1.86371</v>
      </c>
      <c r="FG19">
        <v>1.86355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-4.2949999999999999</v>
      </c>
      <c r="FV19">
        <v>-0.2782</v>
      </c>
      <c r="FW19">
        <v>-4.2949000000000401</v>
      </c>
      <c r="FX19">
        <v>0</v>
      </c>
      <c r="FY19">
        <v>0</v>
      </c>
      <c r="FZ19">
        <v>0</v>
      </c>
      <c r="GA19">
        <v>-0.27820400000000201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0.6</v>
      </c>
      <c r="GJ19">
        <v>0.5</v>
      </c>
      <c r="GK19">
        <v>1.02417</v>
      </c>
      <c r="GL19">
        <v>2.5451700000000002</v>
      </c>
      <c r="GM19">
        <v>1.4489700000000001</v>
      </c>
      <c r="GN19">
        <v>2.3156699999999999</v>
      </c>
      <c r="GO19">
        <v>1.5466299999999999</v>
      </c>
      <c r="GP19">
        <v>2.3986800000000001</v>
      </c>
      <c r="GQ19">
        <v>23.151599999999998</v>
      </c>
      <c r="GR19">
        <v>15.244</v>
      </c>
      <c r="GS19">
        <v>18</v>
      </c>
      <c r="GT19">
        <v>600.22400000000005</v>
      </c>
      <c r="GU19">
        <v>404.42500000000001</v>
      </c>
      <c r="GV19">
        <v>13.016</v>
      </c>
      <c r="GW19">
        <v>17.462599999999998</v>
      </c>
      <c r="GX19">
        <v>30.0001</v>
      </c>
      <c r="GY19">
        <v>17.458300000000001</v>
      </c>
      <c r="GZ19">
        <v>17.450399999999998</v>
      </c>
      <c r="HA19">
        <v>20.505500000000001</v>
      </c>
      <c r="HB19">
        <v>30</v>
      </c>
      <c r="HC19">
        <v>-30</v>
      </c>
      <c r="HD19">
        <v>12.987399999999999</v>
      </c>
      <c r="HE19">
        <v>400</v>
      </c>
      <c r="HF19">
        <v>0</v>
      </c>
      <c r="HG19">
        <v>101.548</v>
      </c>
      <c r="HH19">
        <v>95.914599999999993</v>
      </c>
    </row>
    <row r="20" spans="1:216" x14ac:dyDescent="0.2">
      <c r="A20">
        <v>2</v>
      </c>
      <c r="B20">
        <v>1689899681</v>
      </c>
      <c r="C20">
        <v>94</v>
      </c>
      <c r="D20" t="s">
        <v>358</v>
      </c>
      <c r="E20" t="s">
        <v>359</v>
      </c>
      <c r="F20" t="s">
        <v>348</v>
      </c>
      <c r="G20" t="s">
        <v>409</v>
      </c>
      <c r="H20" t="s">
        <v>349</v>
      </c>
      <c r="I20" t="s">
        <v>350</v>
      </c>
      <c r="J20" t="s">
        <v>351</v>
      </c>
      <c r="K20" t="s">
        <v>352</v>
      </c>
      <c r="L20">
        <v>1689899681</v>
      </c>
      <c r="M20">
        <f t="shared" si="0"/>
        <v>1.5838978396278355E-3</v>
      </c>
      <c r="N20">
        <f t="shared" si="1"/>
        <v>1.5838978396278356</v>
      </c>
      <c r="O20">
        <f t="shared" si="2"/>
        <v>9.8871078862357376</v>
      </c>
      <c r="P20">
        <f t="shared" si="3"/>
        <v>289.65800000000002</v>
      </c>
      <c r="Q20">
        <f t="shared" si="4"/>
        <v>203.17545357560255</v>
      </c>
      <c r="R20">
        <f t="shared" si="5"/>
        <v>20.321960949375264</v>
      </c>
      <c r="S20">
        <f t="shared" si="6"/>
        <v>28.972095108348199</v>
      </c>
      <c r="T20">
        <f t="shared" si="7"/>
        <v>0.19617447475380725</v>
      </c>
      <c r="U20">
        <f t="shared" si="8"/>
        <v>2.9334353107774733</v>
      </c>
      <c r="V20">
        <f t="shared" si="9"/>
        <v>0.18916665874232219</v>
      </c>
      <c r="W20">
        <f t="shared" si="10"/>
        <v>0.11883793010682855</v>
      </c>
      <c r="X20">
        <f t="shared" si="11"/>
        <v>297.71694299999996</v>
      </c>
      <c r="Y20">
        <f t="shared" si="12"/>
        <v>17.375515312002399</v>
      </c>
      <c r="Z20">
        <f t="shared" si="13"/>
        <v>16.000900000000001</v>
      </c>
      <c r="AA20">
        <f t="shared" si="14"/>
        <v>1.8248044308668767</v>
      </c>
      <c r="AB20">
        <f t="shared" si="15"/>
        <v>54.674062482691276</v>
      </c>
      <c r="AC20">
        <f t="shared" si="16"/>
        <v>0.99914209537132492</v>
      </c>
      <c r="AD20">
        <f t="shared" si="17"/>
        <v>1.8274517202515059</v>
      </c>
      <c r="AE20">
        <f t="shared" si="18"/>
        <v>0.82566233549555179</v>
      </c>
      <c r="AF20">
        <f t="shared" si="19"/>
        <v>-69.849894727587539</v>
      </c>
      <c r="AG20">
        <f t="shared" si="20"/>
        <v>3.5899451735737169</v>
      </c>
      <c r="AH20">
        <f t="shared" si="21"/>
        <v>0.23614092611980203</v>
      </c>
      <c r="AI20">
        <f t="shared" si="22"/>
        <v>231.69313437210593</v>
      </c>
      <c r="AJ20">
        <v>4</v>
      </c>
      <c r="AK20">
        <v>1</v>
      </c>
      <c r="AL20">
        <f t="shared" si="23"/>
        <v>1</v>
      </c>
      <c r="AM20">
        <f t="shared" si="24"/>
        <v>0</v>
      </c>
      <c r="AN20">
        <f t="shared" si="25"/>
        <v>55000.183495474674</v>
      </c>
      <c r="AO20">
        <f t="shared" si="26"/>
        <v>1800.09</v>
      </c>
      <c r="AP20">
        <f t="shared" si="27"/>
        <v>1517.4758999999999</v>
      </c>
      <c r="AQ20">
        <f t="shared" si="28"/>
        <v>0.84300001666583335</v>
      </c>
      <c r="AR20">
        <f t="shared" si="29"/>
        <v>0.1653900321650584</v>
      </c>
      <c r="AS20">
        <v>1689899681</v>
      </c>
      <c r="AT20">
        <v>289.65800000000002</v>
      </c>
      <c r="AU20">
        <v>300.00299999999999</v>
      </c>
      <c r="AV20">
        <v>9.9892500000000002</v>
      </c>
      <c r="AW20">
        <v>8.4213100000000001</v>
      </c>
      <c r="AX20">
        <v>293.709</v>
      </c>
      <c r="AY20">
        <v>10.2658</v>
      </c>
      <c r="AZ20">
        <v>600.05200000000002</v>
      </c>
      <c r="BA20">
        <v>99.921899999999994</v>
      </c>
      <c r="BB20">
        <v>9.9832900000000002E-2</v>
      </c>
      <c r="BC20">
        <v>16.023599999999998</v>
      </c>
      <c r="BD20">
        <v>16.000900000000001</v>
      </c>
      <c r="BE20">
        <v>999.9</v>
      </c>
      <c r="BF20">
        <v>0</v>
      </c>
      <c r="BG20">
        <v>0</v>
      </c>
      <c r="BH20">
        <v>10030</v>
      </c>
      <c r="BI20">
        <v>0</v>
      </c>
      <c r="BJ20">
        <v>23.332999999999998</v>
      </c>
      <c r="BK20">
        <v>-10.3444</v>
      </c>
      <c r="BL20">
        <v>292.58100000000002</v>
      </c>
      <c r="BM20">
        <v>302.55099999999999</v>
      </c>
      <c r="BN20">
        <v>1.5679399999999999</v>
      </c>
      <c r="BO20">
        <v>300.00299999999999</v>
      </c>
      <c r="BP20">
        <v>8.4213100000000001</v>
      </c>
      <c r="BQ20">
        <v>0.99814599999999998</v>
      </c>
      <c r="BR20">
        <v>0.84147400000000006</v>
      </c>
      <c r="BS20">
        <v>6.8893399999999998</v>
      </c>
      <c r="BT20">
        <v>4.4268700000000001</v>
      </c>
      <c r="BU20">
        <v>1800.09</v>
      </c>
      <c r="BV20">
        <v>0.90000100000000005</v>
      </c>
      <c r="BW20">
        <v>9.9998900000000002E-2</v>
      </c>
      <c r="BX20">
        <v>0</v>
      </c>
      <c r="BY20">
        <v>2.3142999999999998</v>
      </c>
      <c r="BZ20">
        <v>0</v>
      </c>
      <c r="CA20">
        <v>13909.7</v>
      </c>
      <c r="CB20">
        <v>13895.6</v>
      </c>
      <c r="CC20">
        <v>35.686999999999998</v>
      </c>
      <c r="CD20">
        <v>38.25</v>
      </c>
      <c r="CE20">
        <v>37.061999999999998</v>
      </c>
      <c r="CF20">
        <v>35.875</v>
      </c>
      <c r="CG20">
        <v>35.061999999999998</v>
      </c>
      <c r="CH20">
        <v>1620.08</v>
      </c>
      <c r="CI20">
        <v>180.01</v>
      </c>
      <c r="CJ20">
        <v>0</v>
      </c>
      <c r="CK20">
        <v>1689899692</v>
      </c>
      <c r="CL20">
        <v>0</v>
      </c>
      <c r="CM20">
        <v>1689899651</v>
      </c>
      <c r="CN20" t="s">
        <v>360</v>
      </c>
      <c r="CO20">
        <v>1689899647</v>
      </c>
      <c r="CP20">
        <v>1689899651</v>
      </c>
      <c r="CQ20">
        <v>49</v>
      </c>
      <c r="CR20">
        <v>0.245</v>
      </c>
      <c r="CS20">
        <v>2E-3</v>
      </c>
      <c r="CT20">
        <v>-4.05</v>
      </c>
      <c r="CU20">
        <v>-0.27700000000000002</v>
      </c>
      <c r="CV20">
        <v>300</v>
      </c>
      <c r="CW20">
        <v>8</v>
      </c>
      <c r="CX20">
        <v>0.14000000000000001</v>
      </c>
      <c r="CY20">
        <v>0.03</v>
      </c>
      <c r="CZ20">
        <v>9.8873093660048692</v>
      </c>
      <c r="DA20">
        <v>-0.25232045582017099</v>
      </c>
      <c r="DB20">
        <v>5.1567825580079198E-2</v>
      </c>
      <c r="DC20">
        <v>1</v>
      </c>
      <c r="DD20">
        <v>299.99335000000002</v>
      </c>
      <c r="DE20">
        <v>8.6300751880071094E-2</v>
      </c>
      <c r="DF20">
        <v>2.5454420048393201E-2</v>
      </c>
      <c r="DG20">
        <v>1</v>
      </c>
      <c r="DH20">
        <v>1800.00238095238</v>
      </c>
      <c r="DI20">
        <v>-0.115748297940553</v>
      </c>
      <c r="DJ20">
        <v>0.139451468325479</v>
      </c>
      <c r="DK20">
        <v>-1</v>
      </c>
      <c r="DL20">
        <v>2</v>
      </c>
      <c r="DM20">
        <v>2</v>
      </c>
      <c r="DN20" t="s">
        <v>354</v>
      </c>
      <c r="DO20">
        <v>3.2441599999999999</v>
      </c>
      <c r="DP20">
        <v>2.84029</v>
      </c>
      <c r="DQ20">
        <v>7.6739500000000002E-2</v>
      </c>
      <c r="DR20">
        <v>7.7691499999999997E-2</v>
      </c>
      <c r="DS20">
        <v>6.6031400000000004E-2</v>
      </c>
      <c r="DT20">
        <v>5.5984800000000001E-2</v>
      </c>
      <c r="DU20">
        <v>27218.6</v>
      </c>
      <c r="DV20">
        <v>28633.3</v>
      </c>
      <c r="DW20">
        <v>27565.3</v>
      </c>
      <c r="DX20">
        <v>29111</v>
      </c>
      <c r="DY20">
        <v>33954.699999999997</v>
      </c>
      <c r="DZ20">
        <v>36589.4</v>
      </c>
      <c r="EA20">
        <v>36868</v>
      </c>
      <c r="EB20">
        <v>39449.800000000003</v>
      </c>
      <c r="EC20">
        <v>2.3485999999999998</v>
      </c>
      <c r="ED20">
        <v>1.84022</v>
      </c>
      <c r="EE20">
        <v>0.14111000000000001</v>
      </c>
      <c r="EF20">
        <v>0</v>
      </c>
      <c r="EG20">
        <v>13.6462</v>
      </c>
      <c r="EH20">
        <v>999.9</v>
      </c>
      <c r="EI20">
        <v>47.454999999999998</v>
      </c>
      <c r="EJ20">
        <v>20.503</v>
      </c>
      <c r="EK20">
        <v>11.4971</v>
      </c>
      <c r="EL20">
        <v>61.450600000000001</v>
      </c>
      <c r="EM20">
        <v>36.915100000000002</v>
      </c>
      <c r="EN20">
        <v>1</v>
      </c>
      <c r="EO20">
        <v>-0.74980899999999995</v>
      </c>
      <c r="EP20">
        <v>1.4942200000000001</v>
      </c>
      <c r="EQ20">
        <v>19.916499999999999</v>
      </c>
      <c r="ER20">
        <v>5.2226800000000004</v>
      </c>
      <c r="ES20">
        <v>11.9146</v>
      </c>
      <c r="ET20">
        <v>4.9555999999999996</v>
      </c>
      <c r="EU20">
        <v>3.2977799999999999</v>
      </c>
      <c r="EV20">
        <v>77.400000000000006</v>
      </c>
      <c r="EW20">
        <v>9999</v>
      </c>
      <c r="EX20">
        <v>5366</v>
      </c>
      <c r="EY20">
        <v>144.4</v>
      </c>
      <c r="EZ20">
        <v>1.85989</v>
      </c>
      <c r="FA20">
        <v>1.8589800000000001</v>
      </c>
      <c r="FB20">
        <v>1.86493</v>
      </c>
      <c r="FC20">
        <v>1.8690500000000001</v>
      </c>
      <c r="FD20">
        <v>1.8635999999999999</v>
      </c>
      <c r="FE20">
        <v>1.86372</v>
      </c>
      <c r="FF20">
        <v>1.86371</v>
      </c>
      <c r="FG20">
        <v>1.8635600000000001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-4.0510000000000002</v>
      </c>
      <c r="FV20">
        <v>-0.27660000000000001</v>
      </c>
      <c r="FW20">
        <v>-4.0505000000000004</v>
      </c>
      <c r="FX20">
        <v>0</v>
      </c>
      <c r="FY20">
        <v>0</v>
      </c>
      <c r="FZ20">
        <v>0</v>
      </c>
      <c r="GA20">
        <v>-0.27651899999999902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0.6</v>
      </c>
      <c r="GJ20">
        <v>0.5</v>
      </c>
      <c r="GK20">
        <v>0.82031200000000004</v>
      </c>
      <c r="GL20">
        <v>2.5439500000000002</v>
      </c>
      <c r="GM20">
        <v>1.4489700000000001</v>
      </c>
      <c r="GN20">
        <v>2.32178</v>
      </c>
      <c r="GO20">
        <v>1.5466299999999999</v>
      </c>
      <c r="GP20">
        <v>2.4035600000000001</v>
      </c>
      <c r="GQ20">
        <v>23.151599999999998</v>
      </c>
      <c r="GR20">
        <v>15.244</v>
      </c>
      <c r="GS20">
        <v>18</v>
      </c>
      <c r="GT20">
        <v>600.25099999999998</v>
      </c>
      <c r="GU20">
        <v>404.29399999999998</v>
      </c>
      <c r="GV20">
        <v>12.842599999999999</v>
      </c>
      <c r="GW20">
        <v>17.456499999999998</v>
      </c>
      <c r="GX20">
        <v>30.0001</v>
      </c>
      <c r="GY20">
        <v>17.455200000000001</v>
      </c>
      <c r="GZ20">
        <v>17.447399999999998</v>
      </c>
      <c r="HA20">
        <v>16.404599999999999</v>
      </c>
      <c r="HB20">
        <v>30</v>
      </c>
      <c r="HC20">
        <v>-30</v>
      </c>
      <c r="HD20">
        <v>12.840999999999999</v>
      </c>
      <c r="HE20">
        <v>300</v>
      </c>
      <c r="HF20">
        <v>0</v>
      </c>
      <c r="HG20">
        <v>101.553</v>
      </c>
      <c r="HH20">
        <v>95.918800000000005</v>
      </c>
    </row>
    <row r="21" spans="1:216" x14ac:dyDescent="0.2">
      <c r="A21">
        <v>3</v>
      </c>
      <c r="B21">
        <v>1689899771</v>
      </c>
      <c r="C21">
        <v>184</v>
      </c>
      <c r="D21" t="s">
        <v>361</v>
      </c>
      <c r="E21" t="s">
        <v>362</v>
      </c>
      <c r="F21" t="s">
        <v>348</v>
      </c>
      <c r="G21" t="s">
        <v>409</v>
      </c>
      <c r="H21" t="s">
        <v>349</v>
      </c>
      <c r="I21" t="s">
        <v>350</v>
      </c>
      <c r="J21" t="s">
        <v>351</v>
      </c>
      <c r="K21" t="s">
        <v>352</v>
      </c>
      <c r="L21">
        <v>1689899771</v>
      </c>
      <c r="M21">
        <f t="shared" si="0"/>
        <v>1.5923198796823695E-3</v>
      </c>
      <c r="N21">
        <f t="shared" si="1"/>
        <v>1.5923198796823694</v>
      </c>
      <c r="O21">
        <f t="shared" si="2"/>
        <v>8.0448937912137115</v>
      </c>
      <c r="P21">
        <f t="shared" si="3"/>
        <v>241.58600000000001</v>
      </c>
      <c r="Q21">
        <f t="shared" si="4"/>
        <v>171.3920537565742</v>
      </c>
      <c r="R21">
        <f t="shared" si="5"/>
        <v>17.142912825729049</v>
      </c>
      <c r="S21">
        <f t="shared" si="6"/>
        <v>24.163825843400403</v>
      </c>
      <c r="T21">
        <f t="shared" si="7"/>
        <v>0.19696728170328962</v>
      </c>
      <c r="U21">
        <f t="shared" si="8"/>
        <v>2.9256526001667611</v>
      </c>
      <c r="V21">
        <f t="shared" si="9"/>
        <v>0.18988574327553256</v>
      </c>
      <c r="W21">
        <f t="shared" si="10"/>
        <v>0.11929362604303693</v>
      </c>
      <c r="X21">
        <f t="shared" si="11"/>
        <v>297.67907700000001</v>
      </c>
      <c r="Y21">
        <f t="shared" si="12"/>
        <v>17.369960465643718</v>
      </c>
      <c r="Z21">
        <f t="shared" si="13"/>
        <v>16.004100000000001</v>
      </c>
      <c r="AA21">
        <f t="shared" si="14"/>
        <v>1.8251774130126945</v>
      </c>
      <c r="AB21">
        <f t="shared" si="15"/>
        <v>54.648849357046259</v>
      </c>
      <c r="AC21">
        <f t="shared" si="16"/>
        <v>0.99826689240401412</v>
      </c>
      <c r="AD21">
        <f t="shared" si="17"/>
        <v>1.8266933414862476</v>
      </c>
      <c r="AE21">
        <f t="shared" si="18"/>
        <v>0.82691052060868042</v>
      </c>
      <c r="AF21">
        <f t="shared" si="19"/>
        <v>-70.221306693992489</v>
      </c>
      <c r="AG21">
        <f t="shared" si="20"/>
        <v>2.0504611787421796</v>
      </c>
      <c r="AH21">
        <f t="shared" si="21"/>
        <v>0.13523257527525859</v>
      </c>
      <c r="AI21">
        <f t="shared" si="22"/>
        <v>229.64346406002497</v>
      </c>
      <c r="AJ21">
        <v>5</v>
      </c>
      <c r="AK21">
        <v>1</v>
      </c>
      <c r="AL21">
        <f t="shared" si="23"/>
        <v>1</v>
      </c>
      <c r="AM21">
        <f t="shared" si="24"/>
        <v>0</v>
      </c>
      <c r="AN21">
        <f t="shared" si="25"/>
        <v>54767.916018285061</v>
      </c>
      <c r="AO21">
        <f t="shared" si="26"/>
        <v>1799.86</v>
      </c>
      <c r="AP21">
        <f t="shared" si="27"/>
        <v>1517.2820999999999</v>
      </c>
      <c r="AQ21">
        <f t="shared" si="28"/>
        <v>0.84300006667185223</v>
      </c>
      <c r="AR21">
        <f t="shared" si="29"/>
        <v>0.16539012867667485</v>
      </c>
      <c r="AS21">
        <v>1689899771</v>
      </c>
      <c r="AT21">
        <v>241.58600000000001</v>
      </c>
      <c r="AU21">
        <v>250.01499999999999</v>
      </c>
      <c r="AV21">
        <v>9.9805100000000007</v>
      </c>
      <c r="AW21">
        <v>8.4041899999999998</v>
      </c>
      <c r="AX21">
        <v>245.429</v>
      </c>
      <c r="AY21">
        <v>10.2576</v>
      </c>
      <c r="AZ21">
        <v>600.04100000000005</v>
      </c>
      <c r="BA21">
        <v>99.921700000000001</v>
      </c>
      <c r="BB21">
        <v>9.9931400000000004E-2</v>
      </c>
      <c r="BC21">
        <v>16.017099999999999</v>
      </c>
      <c r="BD21">
        <v>16.004100000000001</v>
      </c>
      <c r="BE21">
        <v>999.9</v>
      </c>
      <c r="BF21">
        <v>0</v>
      </c>
      <c r="BG21">
        <v>0</v>
      </c>
      <c r="BH21">
        <v>9985.6200000000008</v>
      </c>
      <c r="BI21">
        <v>0</v>
      </c>
      <c r="BJ21">
        <v>23.1144</v>
      </c>
      <c r="BK21">
        <v>-8.4294600000000006</v>
      </c>
      <c r="BL21">
        <v>244.02099999999999</v>
      </c>
      <c r="BM21">
        <v>252.13399999999999</v>
      </c>
      <c r="BN21">
        <v>1.5763199999999999</v>
      </c>
      <c r="BO21">
        <v>250.01499999999999</v>
      </c>
      <c r="BP21">
        <v>8.4041899999999998</v>
      </c>
      <c r="BQ21">
        <v>0.99726999999999999</v>
      </c>
      <c r="BR21">
        <v>0.83976099999999998</v>
      </c>
      <c r="BS21">
        <v>6.8765499999999999</v>
      </c>
      <c r="BT21">
        <v>4.3977899999999996</v>
      </c>
      <c r="BU21">
        <v>1799.86</v>
      </c>
      <c r="BV21">
        <v>0.89999799999999996</v>
      </c>
      <c r="BW21">
        <v>0.10000199999999999</v>
      </c>
      <c r="BX21">
        <v>0</v>
      </c>
      <c r="BY21">
        <v>2.1636000000000002</v>
      </c>
      <c r="BZ21">
        <v>0</v>
      </c>
      <c r="CA21">
        <v>13797.8</v>
      </c>
      <c r="CB21">
        <v>13893.9</v>
      </c>
      <c r="CC21">
        <v>35.561999999999998</v>
      </c>
      <c r="CD21">
        <v>38.125</v>
      </c>
      <c r="CE21">
        <v>36.936999999999998</v>
      </c>
      <c r="CF21">
        <v>35.75</v>
      </c>
      <c r="CG21">
        <v>35</v>
      </c>
      <c r="CH21">
        <v>1619.87</v>
      </c>
      <c r="CI21">
        <v>179.99</v>
      </c>
      <c r="CJ21">
        <v>0</v>
      </c>
      <c r="CK21">
        <v>1689899782</v>
      </c>
      <c r="CL21">
        <v>0</v>
      </c>
      <c r="CM21">
        <v>1689899741</v>
      </c>
      <c r="CN21" t="s">
        <v>363</v>
      </c>
      <c r="CO21">
        <v>1689899740</v>
      </c>
      <c r="CP21">
        <v>1689899741</v>
      </c>
      <c r="CQ21">
        <v>50</v>
      </c>
      <c r="CR21">
        <v>0.20699999999999999</v>
      </c>
      <c r="CS21">
        <v>-1E-3</v>
      </c>
      <c r="CT21">
        <v>-3.8439999999999999</v>
      </c>
      <c r="CU21">
        <v>-0.27700000000000002</v>
      </c>
      <c r="CV21">
        <v>250</v>
      </c>
      <c r="CW21">
        <v>8</v>
      </c>
      <c r="CX21">
        <v>0.38</v>
      </c>
      <c r="CY21">
        <v>0.04</v>
      </c>
      <c r="CZ21">
        <v>8.0387124287321203</v>
      </c>
      <c r="DA21">
        <v>3.1739046911914801E-2</v>
      </c>
      <c r="DB21">
        <v>2.09988280064549E-2</v>
      </c>
      <c r="DC21">
        <v>1</v>
      </c>
      <c r="DD21">
        <v>249.99865</v>
      </c>
      <c r="DE21">
        <v>9.0360902255729597E-2</v>
      </c>
      <c r="DF21">
        <v>1.8905753092640299E-2</v>
      </c>
      <c r="DG21">
        <v>1</v>
      </c>
      <c r="DH21">
        <v>1799.9861904761899</v>
      </c>
      <c r="DI21">
        <v>-0.69800318659566496</v>
      </c>
      <c r="DJ21">
        <v>0.162318798326856</v>
      </c>
      <c r="DK21">
        <v>-1</v>
      </c>
      <c r="DL21">
        <v>2</v>
      </c>
      <c r="DM21">
        <v>2</v>
      </c>
      <c r="DN21" t="s">
        <v>354</v>
      </c>
      <c r="DO21">
        <v>3.2441399999999998</v>
      </c>
      <c r="DP21">
        <v>2.84</v>
      </c>
      <c r="DQ21">
        <v>6.6080700000000006E-2</v>
      </c>
      <c r="DR21">
        <v>6.6793900000000003E-2</v>
      </c>
      <c r="DS21">
        <v>6.5993300000000005E-2</v>
      </c>
      <c r="DT21">
        <v>5.58986E-2</v>
      </c>
      <c r="DU21">
        <v>27533.599999999999</v>
      </c>
      <c r="DV21">
        <v>28971.5</v>
      </c>
      <c r="DW21">
        <v>27566.2</v>
      </c>
      <c r="DX21">
        <v>29111.1</v>
      </c>
      <c r="DY21">
        <v>33957.4</v>
      </c>
      <c r="DZ21">
        <v>36593.4</v>
      </c>
      <c r="EA21">
        <v>36869.5</v>
      </c>
      <c r="EB21">
        <v>39450.5</v>
      </c>
      <c r="EC21">
        <v>2.3485999999999998</v>
      </c>
      <c r="ED21">
        <v>1.8398300000000001</v>
      </c>
      <c r="EE21">
        <v>0.138931</v>
      </c>
      <c r="EF21">
        <v>0</v>
      </c>
      <c r="EG21">
        <v>13.6858</v>
      </c>
      <c r="EH21">
        <v>999.9</v>
      </c>
      <c r="EI21">
        <v>47.436</v>
      </c>
      <c r="EJ21">
        <v>20.492999999999999</v>
      </c>
      <c r="EK21">
        <v>11.485200000000001</v>
      </c>
      <c r="EL21">
        <v>61.750599999999999</v>
      </c>
      <c r="EM21">
        <v>36.902999999999999</v>
      </c>
      <c r="EN21">
        <v>1</v>
      </c>
      <c r="EO21">
        <v>-0.75109800000000004</v>
      </c>
      <c r="EP21">
        <v>1.5116000000000001</v>
      </c>
      <c r="EQ21">
        <v>19.9161</v>
      </c>
      <c r="ER21">
        <v>5.2217799999999999</v>
      </c>
      <c r="ES21">
        <v>11.914999999999999</v>
      </c>
      <c r="ET21">
        <v>4.9553500000000001</v>
      </c>
      <c r="EU21">
        <v>3.2977799999999999</v>
      </c>
      <c r="EV21">
        <v>77.400000000000006</v>
      </c>
      <c r="EW21">
        <v>9999</v>
      </c>
      <c r="EX21">
        <v>5368</v>
      </c>
      <c r="EY21">
        <v>144.4</v>
      </c>
      <c r="EZ21">
        <v>1.85989</v>
      </c>
      <c r="FA21">
        <v>1.8589800000000001</v>
      </c>
      <c r="FB21">
        <v>1.86493</v>
      </c>
      <c r="FC21">
        <v>1.8690500000000001</v>
      </c>
      <c r="FD21">
        <v>1.8636299999999999</v>
      </c>
      <c r="FE21">
        <v>1.86371</v>
      </c>
      <c r="FF21">
        <v>1.86371</v>
      </c>
      <c r="FG21">
        <v>1.8635299999999999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-3.843</v>
      </c>
      <c r="FV21">
        <v>-0.27710000000000001</v>
      </c>
      <c r="FW21">
        <v>-3.84390909090911</v>
      </c>
      <c r="FX21">
        <v>0</v>
      </c>
      <c r="FY21">
        <v>0</v>
      </c>
      <c r="FZ21">
        <v>0</v>
      </c>
      <c r="GA21">
        <v>-0.27712199999999998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0.5</v>
      </c>
      <c r="GJ21">
        <v>0.5</v>
      </c>
      <c r="GK21">
        <v>0.71411100000000005</v>
      </c>
      <c r="GL21">
        <v>2.5512700000000001</v>
      </c>
      <c r="GM21">
        <v>1.4489700000000001</v>
      </c>
      <c r="GN21">
        <v>2.3278799999999999</v>
      </c>
      <c r="GO21">
        <v>1.5466299999999999</v>
      </c>
      <c r="GP21">
        <v>2.4011200000000001</v>
      </c>
      <c r="GQ21">
        <v>23.171800000000001</v>
      </c>
      <c r="GR21">
        <v>15.2265</v>
      </c>
      <c r="GS21">
        <v>18</v>
      </c>
      <c r="GT21">
        <v>600.11800000000005</v>
      </c>
      <c r="GU21">
        <v>403.964</v>
      </c>
      <c r="GV21">
        <v>12.8436</v>
      </c>
      <c r="GW21">
        <v>17.444199999999999</v>
      </c>
      <c r="GX21">
        <v>30</v>
      </c>
      <c r="GY21">
        <v>17.444500000000001</v>
      </c>
      <c r="GZ21">
        <v>17.4375</v>
      </c>
      <c r="HA21">
        <v>14.286199999999999</v>
      </c>
      <c r="HB21">
        <v>30</v>
      </c>
      <c r="HC21">
        <v>-30</v>
      </c>
      <c r="HD21">
        <v>12.8437</v>
      </c>
      <c r="HE21">
        <v>250</v>
      </c>
      <c r="HF21">
        <v>0</v>
      </c>
      <c r="HG21">
        <v>101.557</v>
      </c>
      <c r="HH21">
        <v>95.919899999999998</v>
      </c>
    </row>
    <row r="22" spans="1:216" x14ac:dyDescent="0.2">
      <c r="A22">
        <v>4</v>
      </c>
      <c r="B22">
        <v>1689899863</v>
      </c>
      <c r="C22">
        <v>276</v>
      </c>
      <c r="D22" t="s">
        <v>364</v>
      </c>
      <c r="E22" t="s">
        <v>365</v>
      </c>
      <c r="F22" t="s">
        <v>348</v>
      </c>
      <c r="G22" t="s">
        <v>409</v>
      </c>
      <c r="H22" t="s">
        <v>349</v>
      </c>
      <c r="I22" t="s">
        <v>350</v>
      </c>
      <c r="J22" t="s">
        <v>351</v>
      </c>
      <c r="K22" t="s">
        <v>352</v>
      </c>
      <c r="L22">
        <v>1689899863</v>
      </c>
      <c r="M22">
        <f t="shared" si="0"/>
        <v>1.5956697849446562E-3</v>
      </c>
      <c r="N22">
        <f t="shared" si="1"/>
        <v>1.5956697849446562</v>
      </c>
      <c r="O22">
        <f t="shared" si="2"/>
        <v>5.274400798165316</v>
      </c>
      <c r="P22">
        <f t="shared" si="3"/>
        <v>169.48500000000001</v>
      </c>
      <c r="Q22">
        <f t="shared" si="4"/>
        <v>123.36341971139257</v>
      </c>
      <c r="R22">
        <f t="shared" si="5"/>
        <v>12.338819330661217</v>
      </c>
      <c r="S22">
        <f t="shared" si="6"/>
        <v>16.951903563873003</v>
      </c>
      <c r="T22">
        <f t="shared" si="7"/>
        <v>0.19718297415964295</v>
      </c>
      <c r="U22">
        <f t="shared" si="8"/>
        <v>2.9290262023374956</v>
      </c>
      <c r="V22">
        <f t="shared" si="9"/>
        <v>0.19009407608635798</v>
      </c>
      <c r="W22">
        <f t="shared" si="10"/>
        <v>0.11942447442497968</v>
      </c>
      <c r="X22">
        <f t="shared" si="11"/>
        <v>297.68067300000001</v>
      </c>
      <c r="Y22">
        <f t="shared" si="12"/>
        <v>17.358138572638488</v>
      </c>
      <c r="Z22">
        <f t="shared" si="13"/>
        <v>15.994400000000001</v>
      </c>
      <c r="AA22">
        <f t="shared" si="14"/>
        <v>1.8240470169355498</v>
      </c>
      <c r="AB22">
        <f t="shared" si="15"/>
        <v>54.574549872679498</v>
      </c>
      <c r="AC22">
        <f t="shared" si="16"/>
        <v>0.99630503581389007</v>
      </c>
      <c r="AD22">
        <f t="shared" si="17"/>
        <v>1.825585438887237</v>
      </c>
      <c r="AE22">
        <f t="shared" si="18"/>
        <v>0.82774198112165975</v>
      </c>
      <c r="AF22">
        <f t="shared" si="19"/>
        <v>-70.369037516059336</v>
      </c>
      <c r="AG22">
        <f t="shared" si="20"/>
        <v>2.0844075201894423</v>
      </c>
      <c r="AH22">
        <f t="shared" si="21"/>
        <v>0.13729939359734644</v>
      </c>
      <c r="AI22">
        <f t="shared" si="22"/>
        <v>229.53334239772747</v>
      </c>
      <c r="AJ22">
        <v>5</v>
      </c>
      <c r="AK22">
        <v>1</v>
      </c>
      <c r="AL22">
        <f t="shared" si="23"/>
        <v>1</v>
      </c>
      <c r="AM22">
        <f t="shared" si="24"/>
        <v>0</v>
      </c>
      <c r="AN22">
        <f t="shared" si="25"/>
        <v>54870.852504953633</v>
      </c>
      <c r="AO22">
        <f t="shared" si="26"/>
        <v>1799.87</v>
      </c>
      <c r="AP22">
        <f t="shared" si="27"/>
        <v>1517.2905000000001</v>
      </c>
      <c r="AQ22">
        <f t="shared" si="28"/>
        <v>0.84300005000361145</v>
      </c>
      <c r="AR22">
        <f t="shared" si="29"/>
        <v>0.16539009650696995</v>
      </c>
      <c r="AS22">
        <v>1689899863</v>
      </c>
      <c r="AT22">
        <v>169.48500000000001</v>
      </c>
      <c r="AU22">
        <v>175.03</v>
      </c>
      <c r="AV22">
        <v>9.9610500000000002</v>
      </c>
      <c r="AW22">
        <v>8.3812300000000004</v>
      </c>
      <c r="AX22">
        <v>173.06899999999999</v>
      </c>
      <c r="AY22">
        <v>10.238099999999999</v>
      </c>
      <c r="AZ22">
        <v>599.98299999999995</v>
      </c>
      <c r="BA22">
        <v>99.920199999999994</v>
      </c>
      <c r="BB22">
        <v>9.9881800000000007E-2</v>
      </c>
      <c r="BC22">
        <v>16.0076</v>
      </c>
      <c r="BD22">
        <v>15.994400000000001</v>
      </c>
      <c r="BE22">
        <v>999.9</v>
      </c>
      <c r="BF22">
        <v>0</v>
      </c>
      <c r="BG22">
        <v>0</v>
      </c>
      <c r="BH22">
        <v>10005</v>
      </c>
      <c r="BI22">
        <v>0</v>
      </c>
      <c r="BJ22">
        <v>21.096299999999999</v>
      </c>
      <c r="BK22">
        <v>-5.5450100000000004</v>
      </c>
      <c r="BL22">
        <v>171.19</v>
      </c>
      <c r="BM22">
        <v>176.50899999999999</v>
      </c>
      <c r="BN22">
        <v>1.57982</v>
      </c>
      <c r="BO22">
        <v>175.03</v>
      </c>
      <c r="BP22">
        <v>8.3812300000000004</v>
      </c>
      <c r="BQ22">
        <v>0.995309</v>
      </c>
      <c r="BR22">
        <v>0.837453</v>
      </c>
      <c r="BS22">
        <v>6.8479000000000001</v>
      </c>
      <c r="BT22">
        <v>4.3585099999999999</v>
      </c>
      <c r="BU22">
        <v>1799.87</v>
      </c>
      <c r="BV22">
        <v>0.89999899999999999</v>
      </c>
      <c r="BW22">
        <v>0.10000100000000001</v>
      </c>
      <c r="BX22">
        <v>0</v>
      </c>
      <c r="BY22">
        <v>2.4904999999999999</v>
      </c>
      <c r="BZ22">
        <v>0</v>
      </c>
      <c r="CA22">
        <v>13744.5</v>
      </c>
      <c r="CB22">
        <v>13894</v>
      </c>
      <c r="CC22">
        <v>35.436999999999998</v>
      </c>
      <c r="CD22">
        <v>38</v>
      </c>
      <c r="CE22">
        <v>36.875</v>
      </c>
      <c r="CF22">
        <v>35.625</v>
      </c>
      <c r="CG22">
        <v>34.875</v>
      </c>
      <c r="CH22">
        <v>1619.88</v>
      </c>
      <c r="CI22">
        <v>179.99</v>
      </c>
      <c r="CJ22">
        <v>0</v>
      </c>
      <c r="CK22">
        <v>1689899873.8</v>
      </c>
      <c r="CL22">
        <v>0</v>
      </c>
      <c r="CM22">
        <v>1689899835</v>
      </c>
      <c r="CN22" t="s">
        <v>366</v>
      </c>
      <c r="CO22">
        <v>1689899829</v>
      </c>
      <c r="CP22">
        <v>1689899835</v>
      </c>
      <c r="CQ22">
        <v>51</v>
      </c>
      <c r="CR22">
        <v>0.25900000000000001</v>
      </c>
      <c r="CS22">
        <v>0</v>
      </c>
      <c r="CT22">
        <v>-3.585</v>
      </c>
      <c r="CU22">
        <v>-0.27700000000000002</v>
      </c>
      <c r="CV22">
        <v>175</v>
      </c>
      <c r="CW22">
        <v>8</v>
      </c>
      <c r="CX22">
        <v>0.24</v>
      </c>
      <c r="CY22">
        <v>0.05</v>
      </c>
      <c r="CZ22">
        <v>5.2616558430065501</v>
      </c>
      <c r="DA22">
        <v>0.66857267713347701</v>
      </c>
      <c r="DB22">
        <v>0.18972203269837801</v>
      </c>
      <c r="DC22">
        <v>1</v>
      </c>
      <c r="DD22">
        <v>174.96344999999999</v>
      </c>
      <c r="DE22">
        <v>0.384045112781981</v>
      </c>
      <c r="DF22">
        <v>4.0434484045180602E-2</v>
      </c>
      <c r="DG22">
        <v>1</v>
      </c>
      <c r="DH22">
        <v>1800.04238095238</v>
      </c>
      <c r="DI22">
        <v>0.16023851570262701</v>
      </c>
      <c r="DJ22">
        <v>0.16569923303279299</v>
      </c>
      <c r="DK22">
        <v>-1</v>
      </c>
      <c r="DL22">
        <v>2</v>
      </c>
      <c r="DM22">
        <v>2</v>
      </c>
      <c r="DN22" t="s">
        <v>354</v>
      </c>
      <c r="DO22">
        <v>3.24404</v>
      </c>
      <c r="DP22">
        <v>2.8401100000000001</v>
      </c>
      <c r="DQ22">
        <v>4.8613499999999997E-2</v>
      </c>
      <c r="DR22">
        <v>4.8865499999999999E-2</v>
      </c>
      <c r="DS22">
        <v>6.59E-2</v>
      </c>
      <c r="DT22">
        <v>5.5783100000000002E-2</v>
      </c>
      <c r="DU22">
        <v>28051.1</v>
      </c>
      <c r="DV22">
        <v>29530.2</v>
      </c>
      <c r="DW22">
        <v>27568.799999999999</v>
      </c>
      <c r="DX22">
        <v>29113.3</v>
      </c>
      <c r="DY22">
        <v>33963.699999999997</v>
      </c>
      <c r="DZ22">
        <v>36600.699999999997</v>
      </c>
      <c r="EA22">
        <v>36872.699999999997</v>
      </c>
      <c r="EB22">
        <v>39453.599999999999</v>
      </c>
      <c r="EC22">
        <v>2.3487</v>
      </c>
      <c r="ED22">
        <v>1.84063</v>
      </c>
      <c r="EE22">
        <v>0.135042</v>
      </c>
      <c r="EF22">
        <v>0</v>
      </c>
      <c r="EG22">
        <v>13.741099999999999</v>
      </c>
      <c r="EH22">
        <v>999.9</v>
      </c>
      <c r="EI22">
        <v>47.363</v>
      </c>
      <c r="EJ22">
        <v>20.503</v>
      </c>
      <c r="EK22">
        <v>11.473599999999999</v>
      </c>
      <c r="EL22">
        <v>61.640599999999999</v>
      </c>
      <c r="EM22">
        <v>37.011200000000002</v>
      </c>
      <c r="EN22">
        <v>1</v>
      </c>
      <c r="EO22">
        <v>-0.753996</v>
      </c>
      <c r="EP22">
        <v>1.84182</v>
      </c>
      <c r="EQ22">
        <v>19.895</v>
      </c>
      <c r="ER22">
        <v>5.2228300000000001</v>
      </c>
      <c r="ES22">
        <v>11.914099999999999</v>
      </c>
      <c r="ET22">
        <v>4.9555499999999997</v>
      </c>
      <c r="EU22">
        <v>3.2978499999999999</v>
      </c>
      <c r="EV22">
        <v>77.400000000000006</v>
      </c>
      <c r="EW22">
        <v>9999</v>
      </c>
      <c r="EX22">
        <v>5369.8</v>
      </c>
      <c r="EY22">
        <v>144.4</v>
      </c>
      <c r="EZ22">
        <v>1.85989</v>
      </c>
      <c r="FA22">
        <v>1.8589800000000001</v>
      </c>
      <c r="FB22">
        <v>1.86493</v>
      </c>
      <c r="FC22">
        <v>1.86903</v>
      </c>
      <c r="FD22">
        <v>1.8635900000000001</v>
      </c>
      <c r="FE22">
        <v>1.86371</v>
      </c>
      <c r="FF22">
        <v>1.86371</v>
      </c>
      <c r="FG22">
        <v>1.86354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-3.5840000000000001</v>
      </c>
      <c r="FV22">
        <v>-0.27700000000000002</v>
      </c>
      <c r="FW22">
        <v>-3.5845999999999698</v>
      </c>
      <c r="FX22">
        <v>0</v>
      </c>
      <c r="FY22">
        <v>0</v>
      </c>
      <c r="FZ22">
        <v>0</v>
      </c>
      <c r="GA22">
        <v>-0.27707999999999799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0.6</v>
      </c>
      <c r="GJ22">
        <v>0.5</v>
      </c>
      <c r="GK22">
        <v>0.55053700000000005</v>
      </c>
      <c r="GL22">
        <v>2.5451700000000002</v>
      </c>
      <c r="GM22">
        <v>1.4489700000000001</v>
      </c>
      <c r="GN22">
        <v>2.3132299999999999</v>
      </c>
      <c r="GO22">
        <v>1.5466299999999999</v>
      </c>
      <c r="GP22">
        <v>2.4291999999999998</v>
      </c>
      <c r="GQ22">
        <v>23.192</v>
      </c>
      <c r="GR22">
        <v>15.209</v>
      </c>
      <c r="GS22">
        <v>18</v>
      </c>
      <c r="GT22">
        <v>599.95299999999997</v>
      </c>
      <c r="GU22">
        <v>404.28100000000001</v>
      </c>
      <c r="GV22">
        <v>12.5547</v>
      </c>
      <c r="GW22">
        <v>17.422599999999999</v>
      </c>
      <c r="GX22">
        <v>29.9999</v>
      </c>
      <c r="GY22">
        <v>17.425899999999999</v>
      </c>
      <c r="GZ22">
        <v>17.4191</v>
      </c>
      <c r="HA22">
        <v>11.0242</v>
      </c>
      <c r="HB22">
        <v>30</v>
      </c>
      <c r="HC22">
        <v>-30</v>
      </c>
      <c r="HD22">
        <v>12.5601</v>
      </c>
      <c r="HE22">
        <v>175</v>
      </c>
      <c r="HF22">
        <v>0</v>
      </c>
      <c r="HG22">
        <v>101.566</v>
      </c>
      <c r="HH22">
        <v>95.927300000000002</v>
      </c>
    </row>
    <row r="23" spans="1:216" x14ac:dyDescent="0.2">
      <c r="A23">
        <v>5</v>
      </c>
      <c r="B23">
        <v>1689899954</v>
      </c>
      <c r="C23">
        <v>367</v>
      </c>
      <c r="D23" t="s">
        <v>367</v>
      </c>
      <c r="E23" t="s">
        <v>368</v>
      </c>
      <c r="F23" t="s">
        <v>348</v>
      </c>
      <c r="G23" t="s">
        <v>409</v>
      </c>
      <c r="H23" t="s">
        <v>349</v>
      </c>
      <c r="I23" t="s">
        <v>350</v>
      </c>
      <c r="J23" t="s">
        <v>351</v>
      </c>
      <c r="K23" t="s">
        <v>352</v>
      </c>
      <c r="L23">
        <v>1689899954</v>
      </c>
      <c r="M23">
        <f t="shared" si="0"/>
        <v>1.6043012149819947E-3</v>
      </c>
      <c r="N23">
        <f t="shared" si="1"/>
        <v>1.6043012149819946</v>
      </c>
      <c r="O23">
        <f t="shared" si="2"/>
        <v>3.4984065774056847</v>
      </c>
      <c r="P23">
        <f t="shared" si="3"/>
        <v>121.31399999999999</v>
      </c>
      <c r="Q23">
        <f t="shared" si="4"/>
        <v>90.636230055545795</v>
      </c>
      <c r="R23">
        <f t="shared" si="5"/>
        <v>9.065527381511524</v>
      </c>
      <c r="S23">
        <f t="shared" si="6"/>
        <v>12.133948952716798</v>
      </c>
      <c r="T23">
        <f t="shared" si="7"/>
        <v>0.1974484090298011</v>
      </c>
      <c r="U23">
        <f t="shared" si="8"/>
        <v>2.9281670111730667</v>
      </c>
      <c r="V23">
        <f t="shared" si="9"/>
        <v>0.19033877820104642</v>
      </c>
      <c r="W23">
        <f t="shared" si="10"/>
        <v>0.11957918029389752</v>
      </c>
      <c r="X23">
        <f t="shared" si="11"/>
        <v>297.726519</v>
      </c>
      <c r="Y23">
        <f t="shared" si="12"/>
        <v>17.337936740452008</v>
      </c>
      <c r="Z23">
        <f t="shared" si="13"/>
        <v>16.016999999999999</v>
      </c>
      <c r="AA23">
        <f t="shared" si="14"/>
        <v>1.8266816762795626</v>
      </c>
      <c r="AB23">
        <f t="shared" si="15"/>
        <v>54.597033394549236</v>
      </c>
      <c r="AC23">
        <f t="shared" si="16"/>
        <v>0.99553212930617596</v>
      </c>
      <c r="AD23">
        <f t="shared" si="17"/>
        <v>1.8234179907027077</v>
      </c>
      <c r="AE23">
        <f t="shared" si="18"/>
        <v>0.83114954697338661</v>
      </c>
      <c r="AF23">
        <f t="shared" si="19"/>
        <v>-70.749683580705963</v>
      </c>
      <c r="AG23">
        <f t="shared" si="20"/>
        <v>-4.4201735173779397</v>
      </c>
      <c r="AH23">
        <f t="shared" si="21"/>
        <v>-0.29124718501451735</v>
      </c>
      <c r="AI23">
        <f t="shared" si="22"/>
        <v>222.26541471690157</v>
      </c>
      <c r="AJ23">
        <v>5</v>
      </c>
      <c r="AK23">
        <v>1</v>
      </c>
      <c r="AL23">
        <f t="shared" si="23"/>
        <v>1</v>
      </c>
      <c r="AM23">
        <f t="shared" si="24"/>
        <v>0</v>
      </c>
      <c r="AN23">
        <f t="shared" si="25"/>
        <v>54848.631811807951</v>
      </c>
      <c r="AO23">
        <f t="shared" si="26"/>
        <v>1800.15</v>
      </c>
      <c r="AP23">
        <f t="shared" si="27"/>
        <v>1517.5263</v>
      </c>
      <c r="AQ23">
        <f t="shared" si="28"/>
        <v>0.84299991667361052</v>
      </c>
      <c r="AR23">
        <f t="shared" si="29"/>
        <v>0.16538983918006833</v>
      </c>
      <c r="AS23">
        <v>1689899954</v>
      </c>
      <c r="AT23">
        <v>121.31399999999999</v>
      </c>
      <c r="AU23">
        <v>125.00700000000001</v>
      </c>
      <c r="AV23">
        <v>9.9532299999999996</v>
      </c>
      <c r="AW23">
        <v>8.3649100000000001</v>
      </c>
      <c r="AX23">
        <v>124.893</v>
      </c>
      <c r="AY23">
        <v>10.231299999999999</v>
      </c>
      <c r="AZ23">
        <v>600.005</v>
      </c>
      <c r="BA23">
        <v>99.921199999999999</v>
      </c>
      <c r="BB23">
        <v>9.9811200000000003E-2</v>
      </c>
      <c r="BC23">
        <v>15.989000000000001</v>
      </c>
      <c r="BD23">
        <v>16.016999999999999</v>
      </c>
      <c r="BE23">
        <v>999.9</v>
      </c>
      <c r="BF23">
        <v>0</v>
      </c>
      <c r="BG23">
        <v>0</v>
      </c>
      <c r="BH23">
        <v>10000</v>
      </c>
      <c r="BI23">
        <v>0</v>
      </c>
      <c r="BJ23">
        <v>22.815999999999999</v>
      </c>
      <c r="BK23">
        <v>-3.6928200000000002</v>
      </c>
      <c r="BL23">
        <v>122.53400000000001</v>
      </c>
      <c r="BM23">
        <v>126.06100000000001</v>
      </c>
      <c r="BN23">
        <v>1.58833</v>
      </c>
      <c r="BO23">
        <v>125.00700000000001</v>
      </c>
      <c r="BP23">
        <v>8.3649100000000001</v>
      </c>
      <c r="BQ23">
        <v>0.99453899999999995</v>
      </c>
      <c r="BR23">
        <v>0.83583099999999999</v>
      </c>
      <c r="BS23">
        <v>6.8366199999999999</v>
      </c>
      <c r="BT23">
        <v>4.3308400000000002</v>
      </c>
      <c r="BU23">
        <v>1800.15</v>
      </c>
      <c r="BV23">
        <v>0.90000400000000003</v>
      </c>
      <c r="BW23">
        <v>9.9996100000000004E-2</v>
      </c>
      <c r="BX23">
        <v>0</v>
      </c>
      <c r="BY23">
        <v>2.3275000000000001</v>
      </c>
      <c r="BZ23">
        <v>0</v>
      </c>
      <c r="CA23">
        <v>13774.8</v>
      </c>
      <c r="CB23">
        <v>13896.1</v>
      </c>
      <c r="CC23">
        <v>35.75</v>
      </c>
      <c r="CD23">
        <v>38.25</v>
      </c>
      <c r="CE23">
        <v>37.125</v>
      </c>
      <c r="CF23">
        <v>36.061999999999998</v>
      </c>
      <c r="CG23">
        <v>35.061999999999998</v>
      </c>
      <c r="CH23">
        <v>1620.14</v>
      </c>
      <c r="CI23">
        <v>180.01</v>
      </c>
      <c r="CJ23">
        <v>0</v>
      </c>
      <c r="CK23">
        <v>1689899965</v>
      </c>
      <c r="CL23">
        <v>0</v>
      </c>
      <c r="CM23">
        <v>1689899927</v>
      </c>
      <c r="CN23" t="s">
        <v>369</v>
      </c>
      <c r="CO23">
        <v>1689899927</v>
      </c>
      <c r="CP23">
        <v>1689899926</v>
      </c>
      <c r="CQ23">
        <v>52</v>
      </c>
      <c r="CR23">
        <v>6.0000000000000001E-3</v>
      </c>
      <c r="CS23">
        <v>-1E-3</v>
      </c>
      <c r="CT23">
        <v>-3.5790000000000002</v>
      </c>
      <c r="CU23">
        <v>-0.27800000000000002</v>
      </c>
      <c r="CV23">
        <v>125</v>
      </c>
      <c r="CW23">
        <v>8</v>
      </c>
      <c r="CX23">
        <v>0.38</v>
      </c>
      <c r="CY23">
        <v>0.04</v>
      </c>
      <c r="CZ23">
        <v>3.4849156777925501</v>
      </c>
      <c r="DA23">
        <v>0.40857967589274802</v>
      </c>
      <c r="DB23">
        <v>0.147415292040985</v>
      </c>
      <c r="DC23">
        <v>1</v>
      </c>
      <c r="DD23">
        <v>124.967523809524</v>
      </c>
      <c r="DE23">
        <v>0.15249350649374899</v>
      </c>
      <c r="DF23">
        <v>3.0573282839477099E-2</v>
      </c>
      <c r="DG23">
        <v>1</v>
      </c>
      <c r="DH23">
        <v>1799.9985714285699</v>
      </c>
      <c r="DI23">
        <v>7.9301891572759201E-2</v>
      </c>
      <c r="DJ23">
        <v>0.142904753970924</v>
      </c>
      <c r="DK23">
        <v>-1</v>
      </c>
      <c r="DL23">
        <v>2</v>
      </c>
      <c r="DM23">
        <v>2</v>
      </c>
      <c r="DN23" t="s">
        <v>354</v>
      </c>
      <c r="DO23">
        <v>3.2441</v>
      </c>
      <c r="DP23">
        <v>2.84</v>
      </c>
      <c r="DQ23">
        <v>3.5914000000000001E-2</v>
      </c>
      <c r="DR23">
        <v>3.5759899999999997E-2</v>
      </c>
      <c r="DS23">
        <v>6.5870100000000001E-2</v>
      </c>
      <c r="DT23">
        <v>5.5702500000000002E-2</v>
      </c>
      <c r="DU23">
        <v>28426</v>
      </c>
      <c r="DV23">
        <v>29936.6</v>
      </c>
      <c r="DW23">
        <v>27569.200000000001</v>
      </c>
      <c r="DX23">
        <v>29112.799999999999</v>
      </c>
      <c r="DY23">
        <v>33965.1</v>
      </c>
      <c r="DZ23">
        <v>36603</v>
      </c>
      <c r="EA23">
        <v>36873</v>
      </c>
      <c r="EB23">
        <v>39452.699999999997</v>
      </c>
      <c r="EC23">
        <v>2.3485299999999998</v>
      </c>
      <c r="ED23">
        <v>1.8406499999999999</v>
      </c>
      <c r="EE23">
        <v>0.13158800000000001</v>
      </c>
      <c r="EF23">
        <v>0</v>
      </c>
      <c r="EG23">
        <v>13.8215</v>
      </c>
      <c r="EH23">
        <v>999.9</v>
      </c>
      <c r="EI23">
        <v>47.332000000000001</v>
      </c>
      <c r="EJ23">
        <v>20.492999999999999</v>
      </c>
      <c r="EK23">
        <v>11.459899999999999</v>
      </c>
      <c r="EL23">
        <v>61.570599999999999</v>
      </c>
      <c r="EM23">
        <v>36.866999999999997</v>
      </c>
      <c r="EN23">
        <v>1</v>
      </c>
      <c r="EO23">
        <v>-0.75529500000000005</v>
      </c>
      <c r="EP23">
        <v>1.87662</v>
      </c>
      <c r="EQ23">
        <v>19.893899999999999</v>
      </c>
      <c r="ER23">
        <v>5.21774</v>
      </c>
      <c r="ES23">
        <v>11.914099999999999</v>
      </c>
      <c r="ET23">
        <v>4.9555499999999997</v>
      </c>
      <c r="EU23">
        <v>3.2978999999999998</v>
      </c>
      <c r="EV23">
        <v>77.5</v>
      </c>
      <c r="EW23">
        <v>9999</v>
      </c>
      <c r="EX23">
        <v>5371.6</v>
      </c>
      <c r="EY23">
        <v>144.4</v>
      </c>
      <c r="EZ23">
        <v>1.85989</v>
      </c>
      <c r="FA23">
        <v>1.8589800000000001</v>
      </c>
      <c r="FB23">
        <v>1.86493</v>
      </c>
      <c r="FC23">
        <v>1.8690199999999999</v>
      </c>
      <c r="FD23">
        <v>1.8635699999999999</v>
      </c>
      <c r="FE23">
        <v>1.86371</v>
      </c>
      <c r="FF23">
        <v>1.86371</v>
      </c>
      <c r="FG23">
        <v>1.8635299999999999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-3.5790000000000002</v>
      </c>
      <c r="FV23">
        <v>-0.27810000000000001</v>
      </c>
      <c r="FW23">
        <v>-3.57863636363638</v>
      </c>
      <c r="FX23">
        <v>0</v>
      </c>
      <c r="FY23">
        <v>0</v>
      </c>
      <c r="FZ23">
        <v>0</v>
      </c>
      <c r="GA23">
        <v>-0.278089999999999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0.5</v>
      </c>
      <c r="GJ23">
        <v>0.5</v>
      </c>
      <c r="GK23">
        <v>0.43945299999999998</v>
      </c>
      <c r="GL23">
        <v>2.5671400000000002</v>
      </c>
      <c r="GM23">
        <v>1.4489700000000001</v>
      </c>
      <c r="GN23">
        <v>2.3156699999999999</v>
      </c>
      <c r="GO23">
        <v>1.5466299999999999</v>
      </c>
      <c r="GP23">
        <v>2.3828100000000001</v>
      </c>
      <c r="GQ23">
        <v>23.212199999999999</v>
      </c>
      <c r="GR23">
        <v>15.182700000000001</v>
      </c>
      <c r="GS23">
        <v>18</v>
      </c>
      <c r="GT23">
        <v>599.64</v>
      </c>
      <c r="GU23">
        <v>404.15100000000001</v>
      </c>
      <c r="GV23">
        <v>12.5871</v>
      </c>
      <c r="GW23">
        <v>17.408799999999999</v>
      </c>
      <c r="GX23">
        <v>30.0001</v>
      </c>
      <c r="GY23">
        <v>17.409700000000001</v>
      </c>
      <c r="GZ23">
        <v>17.402999999999999</v>
      </c>
      <c r="HA23">
        <v>8.8040099999999999</v>
      </c>
      <c r="HB23">
        <v>30</v>
      </c>
      <c r="HC23">
        <v>-30</v>
      </c>
      <c r="HD23">
        <v>12.567600000000001</v>
      </c>
      <c r="HE23">
        <v>125</v>
      </c>
      <c r="HF23">
        <v>0</v>
      </c>
      <c r="HG23">
        <v>101.56699999999999</v>
      </c>
      <c r="HH23">
        <v>95.925299999999993</v>
      </c>
    </row>
    <row r="24" spans="1:216" x14ac:dyDescent="0.2">
      <c r="A24">
        <v>6</v>
      </c>
      <c r="B24">
        <v>1689900048</v>
      </c>
      <c r="C24">
        <v>461</v>
      </c>
      <c r="D24" t="s">
        <v>370</v>
      </c>
      <c r="E24" t="s">
        <v>371</v>
      </c>
      <c r="F24" t="s">
        <v>348</v>
      </c>
      <c r="G24" t="s">
        <v>409</v>
      </c>
      <c r="H24" t="s">
        <v>349</v>
      </c>
      <c r="I24" t="s">
        <v>350</v>
      </c>
      <c r="J24" t="s">
        <v>351</v>
      </c>
      <c r="K24" t="s">
        <v>352</v>
      </c>
      <c r="L24">
        <v>1689900048</v>
      </c>
      <c r="M24">
        <f t="shared" si="0"/>
        <v>1.6177905661557161E-3</v>
      </c>
      <c r="N24">
        <f t="shared" si="1"/>
        <v>1.6177905661557161</v>
      </c>
      <c r="O24">
        <f t="shared" si="2"/>
        <v>1.4143744877373774</v>
      </c>
      <c r="P24">
        <f t="shared" si="3"/>
        <v>68.468100000000007</v>
      </c>
      <c r="Q24">
        <f t="shared" si="4"/>
        <v>55.982769369459341</v>
      </c>
      <c r="R24">
        <f t="shared" si="5"/>
        <v>5.5993684441968847</v>
      </c>
      <c r="S24">
        <f t="shared" si="6"/>
        <v>6.8481449362393203</v>
      </c>
      <c r="T24">
        <f t="shared" si="7"/>
        <v>0.20046120492377559</v>
      </c>
      <c r="U24">
        <f t="shared" si="8"/>
        <v>2.9275899356027741</v>
      </c>
      <c r="V24">
        <f t="shared" si="9"/>
        <v>0.19313589422051144</v>
      </c>
      <c r="W24">
        <f t="shared" si="10"/>
        <v>0.1213457820043059</v>
      </c>
      <c r="X24">
        <f t="shared" si="11"/>
        <v>297.673272</v>
      </c>
      <c r="Y24">
        <f t="shared" si="12"/>
        <v>17.335132937590469</v>
      </c>
      <c r="Z24">
        <f t="shared" si="13"/>
        <v>15.9726</v>
      </c>
      <c r="AA24">
        <f t="shared" si="14"/>
        <v>1.8215087823327385</v>
      </c>
      <c r="AB24">
        <f t="shared" si="15"/>
        <v>54.592484784629804</v>
      </c>
      <c r="AC24">
        <f t="shared" si="16"/>
        <v>0.99550005680143216</v>
      </c>
      <c r="AD24">
        <f t="shared" si="17"/>
        <v>1.8235111677527258</v>
      </c>
      <c r="AE24">
        <f t="shared" si="18"/>
        <v>0.82600872553130633</v>
      </c>
      <c r="AF24">
        <f t="shared" si="19"/>
        <v>-71.344563967467082</v>
      </c>
      <c r="AG24">
        <f t="shared" si="20"/>
        <v>2.7147143320614497</v>
      </c>
      <c r="AH24">
        <f t="shared" si="21"/>
        <v>0.17886850162307605</v>
      </c>
      <c r="AI24">
        <f t="shared" si="22"/>
        <v>229.22229086621743</v>
      </c>
      <c r="AJ24">
        <v>5</v>
      </c>
      <c r="AK24">
        <v>1</v>
      </c>
      <c r="AL24">
        <f t="shared" si="23"/>
        <v>1</v>
      </c>
      <c r="AM24">
        <f t="shared" si="24"/>
        <v>0</v>
      </c>
      <c r="AN24">
        <f t="shared" si="25"/>
        <v>54831.133066499795</v>
      </c>
      <c r="AO24">
        <f t="shared" si="26"/>
        <v>1799.82</v>
      </c>
      <c r="AP24">
        <f t="shared" si="27"/>
        <v>1517.2488000000001</v>
      </c>
      <c r="AQ24">
        <f t="shared" si="28"/>
        <v>0.84300030003000304</v>
      </c>
      <c r="AR24">
        <f t="shared" si="29"/>
        <v>0.1653905790579058</v>
      </c>
      <c r="AS24">
        <v>1689900048</v>
      </c>
      <c r="AT24">
        <v>68.468100000000007</v>
      </c>
      <c r="AU24">
        <v>69.993300000000005</v>
      </c>
      <c r="AV24">
        <v>9.9530600000000007</v>
      </c>
      <c r="AW24">
        <v>8.3513099999999998</v>
      </c>
      <c r="AX24">
        <v>71.953400000000002</v>
      </c>
      <c r="AY24">
        <v>10.230600000000001</v>
      </c>
      <c r="AZ24">
        <v>599.97699999999998</v>
      </c>
      <c r="BA24">
        <v>99.919499999999999</v>
      </c>
      <c r="BB24">
        <v>9.9997199999999994E-2</v>
      </c>
      <c r="BC24">
        <v>15.989800000000001</v>
      </c>
      <c r="BD24">
        <v>15.9726</v>
      </c>
      <c r="BE24">
        <v>999.9</v>
      </c>
      <c r="BF24">
        <v>0</v>
      </c>
      <c r="BG24">
        <v>0</v>
      </c>
      <c r="BH24">
        <v>9996.8799999999992</v>
      </c>
      <c r="BI24">
        <v>0</v>
      </c>
      <c r="BJ24">
        <v>23.341899999999999</v>
      </c>
      <c r="BK24">
        <v>-1.52521</v>
      </c>
      <c r="BL24">
        <v>69.156400000000005</v>
      </c>
      <c r="BM24">
        <v>70.582800000000006</v>
      </c>
      <c r="BN24">
        <v>1.6017600000000001</v>
      </c>
      <c r="BO24">
        <v>69.993300000000005</v>
      </c>
      <c r="BP24">
        <v>8.3513099999999998</v>
      </c>
      <c r="BQ24">
        <v>0.99450499999999997</v>
      </c>
      <c r="BR24">
        <v>0.83445800000000003</v>
      </c>
      <c r="BS24">
        <v>6.8361200000000002</v>
      </c>
      <c r="BT24">
        <v>4.3073899999999998</v>
      </c>
      <c r="BU24">
        <v>1799.82</v>
      </c>
      <c r="BV24">
        <v>0.89998999999999996</v>
      </c>
      <c r="BW24">
        <v>0.10001</v>
      </c>
      <c r="BX24">
        <v>0</v>
      </c>
      <c r="BY24">
        <v>2.4198</v>
      </c>
      <c r="BZ24">
        <v>0</v>
      </c>
      <c r="CA24">
        <v>13819.7</v>
      </c>
      <c r="CB24">
        <v>13893.5</v>
      </c>
      <c r="CC24">
        <v>36.311999999999998</v>
      </c>
      <c r="CD24">
        <v>38.75</v>
      </c>
      <c r="CE24">
        <v>37.686999999999998</v>
      </c>
      <c r="CF24">
        <v>36.75</v>
      </c>
      <c r="CG24">
        <v>35.561999999999998</v>
      </c>
      <c r="CH24">
        <v>1619.82</v>
      </c>
      <c r="CI24">
        <v>180</v>
      </c>
      <c r="CJ24">
        <v>0</v>
      </c>
      <c r="CK24">
        <v>1689900058.5999999</v>
      </c>
      <c r="CL24">
        <v>0</v>
      </c>
      <c r="CM24">
        <v>1689900022</v>
      </c>
      <c r="CN24" t="s">
        <v>372</v>
      </c>
      <c r="CO24">
        <v>1689900015</v>
      </c>
      <c r="CP24">
        <v>1689900022</v>
      </c>
      <c r="CQ24">
        <v>53</v>
      </c>
      <c r="CR24">
        <v>9.2999999999999999E-2</v>
      </c>
      <c r="CS24">
        <v>1E-3</v>
      </c>
      <c r="CT24">
        <v>-3.4849999999999999</v>
      </c>
      <c r="CU24">
        <v>-0.27800000000000002</v>
      </c>
      <c r="CV24">
        <v>70</v>
      </c>
      <c r="CW24">
        <v>8</v>
      </c>
      <c r="CX24">
        <v>0.59</v>
      </c>
      <c r="CY24">
        <v>0.03</v>
      </c>
      <c r="CZ24">
        <v>1.3480486728785901</v>
      </c>
      <c r="DA24">
        <v>1.0656754995417299</v>
      </c>
      <c r="DB24">
        <v>0.176503821164368</v>
      </c>
      <c r="DC24">
        <v>1</v>
      </c>
      <c r="DD24">
        <v>69.945314285714304</v>
      </c>
      <c r="DE24">
        <v>0.51417662337683201</v>
      </c>
      <c r="DF24">
        <v>6.1533160132716501E-2</v>
      </c>
      <c r="DG24">
        <v>1</v>
      </c>
      <c r="DH24">
        <v>1799.9455</v>
      </c>
      <c r="DI24">
        <v>-0.16437919793452399</v>
      </c>
      <c r="DJ24">
        <v>0.14640611326040101</v>
      </c>
      <c r="DK24">
        <v>-1</v>
      </c>
      <c r="DL24">
        <v>2</v>
      </c>
      <c r="DM24">
        <v>2</v>
      </c>
      <c r="DN24" t="s">
        <v>354</v>
      </c>
      <c r="DO24">
        <v>3.2440500000000001</v>
      </c>
      <c r="DP24">
        <v>2.84016</v>
      </c>
      <c r="DQ24">
        <v>2.1045100000000001E-2</v>
      </c>
      <c r="DR24">
        <v>2.0368600000000001E-2</v>
      </c>
      <c r="DS24">
        <v>6.5867599999999998E-2</v>
      </c>
      <c r="DT24">
        <v>5.5633799999999997E-2</v>
      </c>
      <c r="DU24">
        <v>28865.7</v>
      </c>
      <c r="DV24">
        <v>30416</v>
      </c>
      <c r="DW24">
        <v>27570.1</v>
      </c>
      <c r="DX24">
        <v>29114</v>
      </c>
      <c r="DY24">
        <v>33966.400000000001</v>
      </c>
      <c r="DZ24">
        <v>36606.800000000003</v>
      </c>
      <c r="EA24">
        <v>36874.300000000003</v>
      </c>
      <c r="EB24">
        <v>39454.1</v>
      </c>
      <c r="EC24">
        <v>2.3481999999999998</v>
      </c>
      <c r="ED24">
        <v>1.8404499999999999</v>
      </c>
      <c r="EE24">
        <v>0.13155900000000001</v>
      </c>
      <c r="EF24">
        <v>0</v>
      </c>
      <c r="EG24">
        <v>13.7775</v>
      </c>
      <c r="EH24">
        <v>999.9</v>
      </c>
      <c r="EI24">
        <v>47.283999999999999</v>
      </c>
      <c r="EJ24">
        <v>20.492999999999999</v>
      </c>
      <c r="EK24">
        <v>11.4476</v>
      </c>
      <c r="EL24">
        <v>61.860599999999998</v>
      </c>
      <c r="EM24">
        <v>36.967100000000002</v>
      </c>
      <c r="EN24">
        <v>1</v>
      </c>
      <c r="EO24">
        <v>-0.75621700000000003</v>
      </c>
      <c r="EP24">
        <v>1.4261699999999999</v>
      </c>
      <c r="EQ24">
        <v>19.9206</v>
      </c>
      <c r="ER24">
        <v>5.2226800000000004</v>
      </c>
      <c r="ES24">
        <v>11.914300000000001</v>
      </c>
      <c r="ET24">
        <v>4.9552500000000004</v>
      </c>
      <c r="EU24">
        <v>3.2978999999999998</v>
      </c>
      <c r="EV24">
        <v>77.5</v>
      </c>
      <c r="EW24">
        <v>9999</v>
      </c>
      <c r="EX24">
        <v>5373.7</v>
      </c>
      <c r="EY24">
        <v>144.4</v>
      </c>
      <c r="EZ24">
        <v>1.85989</v>
      </c>
      <c r="FA24">
        <v>1.8589800000000001</v>
      </c>
      <c r="FB24">
        <v>1.86493</v>
      </c>
      <c r="FC24">
        <v>1.86904</v>
      </c>
      <c r="FD24">
        <v>1.8635900000000001</v>
      </c>
      <c r="FE24">
        <v>1.86371</v>
      </c>
      <c r="FF24">
        <v>1.86371</v>
      </c>
      <c r="FG24">
        <v>1.8635200000000001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-3.4849999999999999</v>
      </c>
      <c r="FV24">
        <v>-0.27750000000000002</v>
      </c>
      <c r="FW24">
        <v>-3.4853454545454499</v>
      </c>
      <c r="FX24">
        <v>0</v>
      </c>
      <c r="FY24">
        <v>0</v>
      </c>
      <c r="FZ24">
        <v>0</v>
      </c>
      <c r="GA24">
        <v>-0.27752499999999902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0.6</v>
      </c>
      <c r="GJ24">
        <v>0.4</v>
      </c>
      <c r="GK24">
        <v>0.31738300000000003</v>
      </c>
      <c r="GL24">
        <v>2.5805699999999998</v>
      </c>
      <c r="GM24">
        <v>1.4489700000000001</v>
      </c>
      <c r="GN24">
        <v>2.3144499999999999</v>
      </c>
      <c r="GO24">
        <v>1.5466299999999999</v>
      </c>
      <c r="GP24">
        <v>2.3828100000000001</v>
      </c>
      <c r="GQ24">
        <v>23.232399999999998</v>
      </c>
      <c r="GR24">
        <v>15.173999999999999</v>
      </c>
      <c r="GS24">
        <v>18</v>
      </c>
      <c r="GT24">
        <v>599.26599999999996</v>
      </c>
      <c r="GU24">
        <v>403.91699999999997</v>
      </c>
      <c r="GV24">
        <v>12.8371</v>
      </c>
      <c r="GW24">
        <v>17.398</v>
      </c>
      <c r="GX24">
        <v>30.0001</v>
      </c>
      <c r="GY24">
        <v>17.396599999999999</v>
      </c>
      <c r="GZ24">
        <v>17.3904</v>
      </c>
      <c r="HA24">
        <v>6.3519100000000002</v>
      </c>
      <c r="HB24">
        <v>30</v>
      </c>
      <c r="HC24">
        <v>-30</v>
      </c>
      <c r="HD24">
        <v>12.842599999999999</v>
      </c>
      <c r="HE24">
        <v>70</v>
      </c>
      <c r="HF24">
        <v>0</v>
      </c>
      <c r="HG24">
        <v>101.57</v>
      </c>
      <c r="HH24">
        <v>95.928799999999995</v>
      </c>
    </row>
    <row r="25" spans="1:216" x14ac:dyDescent="0.2">
      <c r="A25">
        <v>7</v>
      </c>
      <c r="B25">
        <v>1689900130</v>
      </c>
      <c r="C25">
        <v>543</v>
      </c>
      <c r="D25" t="s">
        <v>373</v>
      </c>
      <c r="E25" t="s">
        <v>374</v>
      </c>
      <c r="F25" t="s">
        <v>348</v>
      </c>
      <c r="G25" t="s">
        <v>409</v>
      </c>
      <c r="H25" t="s">
        <v>349</v>
      </c>
      <c r="I25" t="s">
        <v>350</v>
      </c>
      <c r="J25" t="s">
        <v>351</v>
      </c>
      <c r="K25" t="s">
        <v>352</v>
      </c>
      <c r="L25">
        <v>1689900130</v>
      </c>
      <c r="M25">
        <f t="shared" si="0"/>
        <v>1.622150543767542E-3</v>
      </c>
      <c r="N25">
        <f t="shared" si="1"/>
        <v>1.6221505437675421</v>
      </c>
      <c r="O25">
        <f t="shared" si="2"/>
        <v>0.63339136880014035</v>
      </c>
      <c r="P25">
        <f t="shared" si="3"/>
        <v>49.242600000000003</v>
      </c>
      <c r="Q25">
        <f t="shared" si="4"/>
        <v>43.403513095909773</v>
      </c>
      <c r="R25">
        <f t="shared" si="5"/>
        <v>4.3411918620255925</v>
      </c>
      <c r="S25">
        <f t="shared" si="6"/>
        <v>4.9252136321916007</v>
      </c>
      <c r="T25">
        <f t="shared" si="7"/>
        <v>0.20045487111158011</v>
      </c>
      <c r="U25">
        <f t="shared" si="8"/>
        <v>2.9285720701607332</v>
      </c>
      <c r="V25">
        <f t="shared" si="9"/>
        <v>0.19313237415721299</v>
      </c>
      <c r="W25">
        <f t="shared" si="10"/>
        <v>0.12134334559604817</v>
      </c>
      <c r="X25">
        <f t="shared" si="11"/>
        <v>297.73392000000001</v>
      </c>
      <c r="Y25">
        <f t="shared" si="12"/>
        <v>17.375591517100474</v>
      </c>
      <c r="Z25">
        <f t="shared" si="13"/>
        <v>15.998100000000001</v>
      </c>
      <c r="AA25">
        <f t="shared" si="14"/>
        <v>1.8244781263962431</v>
      </c>
      <c r="AB25">
        <f t="shared" si="15"/>
        <v>54.48803125569853</v>
      </c>
      <c r="AC25">
        <f t="shared" si="16"/>
        <v>0.99624489543032002</v>
      </c>
      <c r="AD25">
        <f t="shared" si="17"/>
        <v>1.8283738143431811</v>
      </c>
      <c r="AE25">
        <f t="shared" si="18"/>
        <v>0.82823323096592305</v>
      </c>
      <c r="AF25">
        <f t="shared" si="19"/>
        <v>-71.536838980148602</v>
      </c>
      <c r="AG25">
        <f t="shared" si="20"/>
        <v>5.2733649267133327</v>
      </c>
      <c r="AH25">
        <f t="shared" si="21"/>
        <v>0.34745884211098443</v>
      </c>
      <c r="AI25">
        <f t="shared" si="22"/>
        <v>231.81790478867572</v>
      </c>
      <c r="AJ25">
        <v>5</v>
      </c>
      <c r="AK25">
        <v>1</v>
      </c>
      <c r="AL25">
        <f t="shared" si="23"/>
        <v>1</v>
      </c>
      <c r="AM25">
        <f t="shared" si="24"/>
        <v>0</v>
      </c>
      <c r="AN25">
        <f t="shared" si="25"/>
        <v>54852.672964199017</v>
      </c>
      <c r="AO25">
        <f t="shared" si="26"/>
        <v>1800.2</v>
      </c>
      <c r="AP25">
        <f t="shared" si="27"/>
        <v>1517.5680000000002</v>
      </c>
      <c r="AQ25">
        <f t="shared" si="28"/>
        <v>0.84299966670369963</v>
      </c>
      <c r="AR25">
        <f t="shared" si="29"/>
        <v>0.1653893567381402</v>
      </c>
      <c r="AS25">
        <v>1689900130</v>
      </c>
      <c r="AT25">
        <v>49.242600000000003</v>
      </c>
      <c r="AU25">
        <v>49.9559</v>
      </c>
      <c r="AV25">
        <v>9.9605200000000007</v>
      </c>
      <c r="AW25">
        <v>8.3544599999999996</v>
      </c>
      <c r="AX25">
        <v>52.728000000000002</v>
      </c>
      <c r="AY25">
        <v>10.2392</v>
      </c>
      <c r="AZ25">
        <v>599.97500000000002</v>
      </c>
      <c r="BA25">
        <v>99.919300000000007</v>
      </c>
      <c r="BB25">
        <v>0.100066</v>
      </c>
      <c r="BC25">
        <v>16.031500000000001</v>
      </c>
      <c r="BD25">
        <v>15.998100000000001</v>
      </c>
      <c r="BE25">
        <v>999.9</v>
      </c>
      <c r="BF25">
        <v>0</v>
      </c>
      <c r="BG25">
        <v>0</v>
      </c>
      <c r="BH25">
        <v>10002.5</v>
      </c>
      <c r="BI25">
        <v>0</v>
      </c>
      <c r="BJ25">
        <v>23.538399999999999</v>
      </c>
      <c r="BK25">
        <v>-0.71322600000000003</v>
      </c>
      <c r="BL25">
        <v>49.738100000000003</v>
      </c>
      <c r="BM25">
        <v>50.3767</v>
      </c>
      <c r="BN25">
        <v>1.60606</v>
      </c>
      <c r="BO25">
        <v>49.9559</v>
      </c>
      <c r="BP25">
        <v>8.3544599999999996</v>
      </c>
      <c r="BQ25">
        <v>0.99524900000000005</v>
      </c>
      <c r="BR25">
        <v>0.83477199999999996</v>
      </c>
      <c r="BS25">
        <v>6.84701</v>
      </c>
      <c r="BT25">
        <v>4.3127599999999999</v>
      </c>
      <c r="BU25">
        <v>1800.2</v>
      </c>
      <c r="BV25">
        <v>0.90000999999999998</v>
      </c>
      <c r="BW25">
        <v>9.9990300000000004E-2</v>
      </c>
      <c r="BX25">
        <v>0</v>
      </c>
      <c r="BY25">
        <v>2.4878999999999998</v>
      </c>
      <c r="BZ25">
        <v>0</v>
      </c>
      <c r="CA25">
        <v>13834.9</v>
      </c>
      <c r="CB25">
        <v>13896.5</v>
      </c>
      <c r="CC25">
        <v>36.75</v>
      </c>
      <c r="CD25">
        <v>39.061999999999998</v>
      </c>
      <c r="CE25">
        <v>38.125</v>
      </c>
      <c r="CF25">
        <v>37.125</v>
      </c>
      <c r="CG25">
        <v>35.936999999999998</v>
      </c>
      <c r="CH25">
        <v>1620.2</v>
      </c>
      <c r="CI25">
        <v>180</v>
      </c>
      <c r="CJ25">
        <v>0</v>
      </c>
      <c r="CK25">
        <v>1689900140.8</v>
      </c>
      <c r="CL25">
        <v>0</v>
      </c>
      <c r="CM25">
        <v>1689900105</v>
      </c>
      <c r="CN25" t="s">
        <v>375</v>
      </c>
      <c r="CO25">
        <v>1689900100</v>
      </c>
      <c r="CP25">
        <v>1689900105</v>
      </c>
      <c r="CQ25">
        <v>54</v>
      </c>
      <c r="CR25">
        <v>0</v>
      </c>
      <c r="CS25">
        <v>-1E-3</v>
      </c>
      <c r="CT25">
        <v>-3.4849999999999999</v>
      </c>
      <c r="CU25">
        <v>-0.27900000000000003</v>
      </c>
      <c r="CV25">
        <v>50</v>
      </c>
      <c r="CW25">
        <v>8</v>
      </c>
      <c r="CX25">
        <v>0.09</v>
      </c>
      <c r="CY25">
        <v>0.04</v>
      </c>
      <c r="CZ25">
        <v>0.63293002564432799</v>
      </c>
      <c r="DA25">
        <v>0.75975357047423897</v>
      </c>
      <c r="DB25">
        <v>0.124385417067887</v>
      </c>
      <c r="DC25">
        <v>1</v>
      </c>
      <c r="DD25">
        <v>49.962685714285698</v>
      </c>
      <c r="DE25">
        <v>0.28147792207793598</v>
      </c>
      <c r="DF25">
        <v>3.3240498616887597E-2</v>
      </c>
      <c r="DG25">
        <v>1</v>
      </c>
      <c r="DH25">
        <v>1799.9857142857099</v>
      </c>
      <c r="DI25">
        <v>0.274573821388855</v>
      </c>
      <c r="DJ25">
        <v>0.117334338276445</v>
      </c>
      <c r="DK25">
        <v>-1</v>
      </c>
      <c r="DL25">
        <v>2</v>
      </c>
      <c r="DM25">
        <v>2</v>
      </c>
      <c r="DN25" t="s">
        <v>354</v>
      </c>
      <c r="DO25">
        <v>3.2440500000000001</v>
      </c>
      <c r="DP25">
        <v>2.8402799999999999</v>
      </c>
      <c r="DQ25">
        <v>1.5467399999999999E-2</v>
      </c>
      <c r="DR25">
        <v>1.45763E-2</v>
      </c>
      <c r="DS25">
        <v>6.5911399999999995E-2</v>
      </c>
      <c r="DT25">
        <v>5.5651199999999998E-2</v>
      </c>
      <c r="DU25">
        <v>29029.7</v>
      </c>
      <c r="DV25">
        <v>30596.1</v>
      </c>
      <c r="DW25">
        <v>27569.5</v>
      </c>
      <c r="DX25">
        <v>29114.1</v>
      </c>
      <c r="DY25">
        <v>33963.800000000003</v>
      </c>
      <c r="DZ25">
        <v>36606.699999999997</v>
      </c>
      <c r="EA25">
        <v>36873.300000000003</v>
      </c>
      <c r="EB25">
        <v>39454.699999999997</v>
      </c>
      <c r="EC25">
        <v>2.3485</v>
      </c>
      <c r="ED25">
        <v>1.8406</v>
      </c>
      <c r="EE25">
        <v>0.13311600000000001</v>
      </c>
      <c r="EF25">
        <v>0</v>
      </c>
      <c r="EG25">
        <v>13.776999999999999</v>
      </c>
      <c r="EH25">
        <v>999.9</v>
      </c>
      <c r="EI25">
        <v>47.265000000000001</v>
      </c>
      <c r="EJ25">
        <v>20.492999999999999</v>
      </c>
      <c r="EK25">
        <v>11.4437</v>
      </c>
      <c r="EL25">
        <v>61.640599999999999</v>
      </c>
      <c r="EM25">
        <v>36.887</v>
      </c>
      <c r="EN25">
        <v>1</v>
      </c>
      <c r="EO25">
        <v>-0.75657799999999997</v>
      </c>
      <c r="EP25">
        <v>1.56952</v>
      </c>
      <c r="EQ25">
        <v>19.912500000000001</v>
      </c>
      <c r="ER25">
        <v>5.2228300000000001</v>
      </c>
      <c r="ES25">
        <v>11.914099999999999</v>
      </c>
      <c r="ET25">
        <v>4.9554</v>
      </c>
      <c r="EU25">
        <v>3.29793</v>
      </c>
      <c r="EV25">
        <v>77.5</v>
      </c>
      <c r="EW25">
        <v>9999</v>
      </c>
      <c r="EX25">
        <v>5375.2</v>
      </c>
      <c r="EY25">
        <v>144.4</v>
      </c>
      <c r="EZ25">
        <v>1.85989</v>
      </c>
      <c r="FA25">
        <v>1.8589899999999999</v>
      </c>
      <c r="FB25">
        <v>1.86493</v>
      </c>
      <c r="FC25">
        <v>1.86903</v>
      </c>
      <c r="FD25">
        <v>1.8635999999999999</v>
      </c>
      <c r="FE25">
        <v>1.86371</v>
      </c>
      <c r="FF25">
        <v>1.86371</v>
      </c>
      <c r="FG25">
        <v>1.8634599999999999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-3.4849999999999999</v>
      </c>
      <c r="FV25">
        <v>-0.2787</v>
      </c>
      <c r="FW25">
        <v>-3.4853800000000001</v>
      </c>
      <c r="FX25">
        <v>0</v>
      </c>
      <c r="FY25">
        <v>0</v>
      </c>
      <c r="FZ25">
        <v>0</v>
      </c>
      <c r="GA25">
        <v>-0.27868636363636401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0.5</v>
      </c>
      <c r="GJ25">
        <v>0.4</v>
      </c>
      <c r="GK25">
        <v>0.27343800000000001</v>
      </c>
      <c r="GL25">
        <v>2.5744600000000002</v>
      </c>
      <c r="GM25">
        <v>1.4489700000000001</v>
      </c>
      <c r="GN25">
        <v>2.3156699999999999</v>
      </c>
      <c r="GO25">
        <v>1.5466299999999999</v>
      </c>
      <c r="GP25">
        <v>2.4218799999999998</v>
      </c>
      <c r="GQ25">
        <v>23.252600000000001</v>
      </c>
      <c r="GR25">
        <v>15.173999999999999</v>
      </c>
      <c r="GS25">
        <v>18</v>
      </c>
      <c r="GT25">
        <v>599.34799999999996</v>
      </c>
      <c r="GU25">
        <v>403.92599999999999</v>
      </c>
      <c r="GV25">
        <v>12.773899999999999</v>
      </c>
      <c r="GW25">
        <v>17.3903</v>
      </c>
      <c r="GX25">
        <v>30.0001</v>
      </c>
      <c r="GY25">
        <v>17.3874</v>
      </c>
      <c r="GZ25">
        <v>17.381399999999999</v>
      </c>
      <c r="HA25">
        <v>5.4709099999999999</v>
      </c>
      <c r="HB25">
        <v>30</v>
      </c>
      <c r="HC25">
        <v>-30</v>
      </c>
      <c r="HD25">
        <v>12.782999999999999</v>
      </c>
      <c r="HE25">
        <v>50</v>
      </c>
      <c r="HF25">
        <v>0</v>
      </c>
      <c r="HG25">
        <v>101.568</v>
      </c>
      <c r="HH25">
        <v>95.929900000000004</v>
      </c>
    </row>
    <row r="26" spans="1:216" x14ac:dyDescent="0.2">
      <c r="A26">
        <v>8</v>
      </c>
      <c r="B26">
        <v>1689900218</v>
      </c>
      <c r="C26">
        <v>631</v>
      </c>
      <c r="D26" t="s">
        <v>376</v>
      </c>
      <c r="E26" t="s">
        <v>377</v>
      </c>
      <c r="F26" t="s">
        <v>348</v>
      </c>
      <c r="G26" t="s">
        <v>409</v>
      </c>
      <c r="H26" t="s">
        <v>349</v>
      </c>
      <c r="I26" t="s">
        <v>350</v>
      </c>
      <c r="J26" t="s">
        <v>351</v>
      </c>
      <c r="K26" t="s">
        <v>352</v>
      </c>
      <c r="L26">
        <v>1689900218</v>
      </c>
      <c r="M26">
        <f t="shared" si="0"/>
        <v>1.6341321629638544E-3</v>
      </c>
      <c r="N26">
        <f t="shared" si="1"/>
        <v>1.6341321629638543</v>
      </c>
      <c r="O26">
        <f t="shared" si="2"/>
        <v>12.439536691603113</v>
      </c>
      <c r="P26">
        <f t="shared" si="3"/>
        <v>386.88900000000001</v>
      </c>
      <c r="Q26">
        <f t="shared" si="4"/>
        <v>280.60507439307929</v>
      </c>
      <c r="R26">
        <f t="shared" si="5"/>
        <v>28.06665089456466</v>
      </c>
      <c r="S26">
        <f t="shared" si="6"/>
        <v>38.697370393010402</v>
      </c>
      <c r="T26">
        <f t="shared" si="7"/>
        <v>0.20186740686715593</v>
      </c>
      <c r="U26">
        <f t="shared" si="8"/>
        <v>2.929056045072695</v>
      </c>
      <c r="V26">
        <f t="shared" si="9"/>
        <v>0.19444458212223906</v>
      </c>
      <c r="W26">
        <f t="shared" si="10"/>
        <v>0.12217203481364783</v>
      </c>
      <c r="X26">
        <f t="shared" si="11"/>
        <v>297.69561600000003</v>
      </c>
      <c r="Y26">
        <f t="shared" si="12"/>
        <v>17.409983629125254</v>
      </c>
      <c r="Z26">
        <f t="shared" si="13"/>
        <v>16.0167</v>
      </c>
      <c r="AA26">
        <f t="shared" si="14"/>
        <v>1.8266466810519999</v>
      </c>
      <c r="AB26">
        <f t="shared" si="15"/>
        <v>54.447474473728143</v>
      </c>
      <c r="AC26">
        <f t="shared" si="16"/>
        <v>0.99792143310400783</v>
      </c>
      <c r="AD26">
        <f t="shared" si="17"/>
        <v>1.8328149151996433</v>
      </c>
      <c r="AE26">
        <f t="shared" si="18"/>
        <v>0.82872524794799207</v>
      </c>
      <c r="AF26">
        <f t="shared" si="19"/>
        <v>-72.065228386705982</v>
      </c>
      <c r="AG26">
        <f t="shared" si="20"/>
        <v>8.3377150297036469</v>
      </c>
      <c r="AH26">
        <f t="shared" si="21"/>
        <v>0.54943762546181074</v>
      </c>
      <c r="AI26">
        <f t="shared" si="22"/>
        <v>234.51754026845947</v>
      </c>
      <c r="AJ26">
        <v>5</v>
      </c>
      <c r="AK26">
        <v>1</v>
      </c>
      <c r="AL26">
        <f t="shared" si="23"/>
        <v>1</v>
      </c>
      <c r="AM26">
        <f t="shared" si="24"/>
        <v>0</v>
      </c>
      <c r="AN26">
        <f t="shared" si="25"/>
        <v>54860.036065032858</v>
      </c>
      <c r="AO26">
        <f t="shared" si="26"/>
        <v>1799.96</v>
      </c>
      <c r="AP26">
        <f t="shared" si="27"/>
        <v>1517.3664000000001</v>
      </c>
      <c r="AQ26">
        <f t="shared" si="28"/>
        <v>0.8430000666681482</v>
      </c>
      <c r="AR26">
        <f t="shared" si="29"/>
        <v>0.16539012866952599</v>
      </c>
      <c r="AS26">
        <v>1689900218</v>
      </c>
      <c r="AT26">
        <v>386.88900000000001</v>
      </c>
      <c r="AU26">
        <v>399.959</v>
      </c>
      <c r="AV26">
        <v>9.9770299999999992</v>
      </c>
      <c r="AW26">
        <v>8.3594200000000001</v>
      </c>
      <c r="AX26">
        <v>391.05900000000003</v>
      </c>
      <c r="AY26">
        <v>10.254300000000001</v>
      </c>
      <c r="AZ26">
        <v>600.08100000000002</v>
      </c>
      <c r="BA26">
        <v>99.921899999999994</v>
      </c>
      <c r="BB26">
        <v>9.9993600000000002E-2</v>
      </c>
      <c r="BC26">
        <v>16.069500000000001</v>
      </c>
      <c r="BD26">
        <v>16.0167</v>
      </c>
      <c r="BE26">
        <v>999.9</v>
      </c>
      <c r="BF26">
        <v>0</v>
      </c>
      <c r="BG26">
        <v>0</v>
      </c>
      <c r="BH26">
        <v>10005</v>
      </c>
      <c r="BI26">
        <v>0</v>
      </c>
      <c r="BJ26">
        <v>23.677199999999999</v>
      </c>
      <c r="BK26">
        <v>-13.069800000000001</v>
      </c>
      <c r="BL26">
        <v>390.78800000000001</v>
      </c>
      <c r="BM26">
        <v>403.33100000000002</v>
      </c>
      <c r="BN26">
        <v>1.6175999999999999</v>
      </c>
      <c r="BO26">
        <v>399.959</v>
      </c>
      <c r="BP26">
        <v>8.3594200000000001</v>
      </c>
      <c r="BQ26">
        <v>0.99692400000000003</v>
      </c>
      <c r="BR26">
        <v>0.83528999999999998</v>
      </c>
      <c r="BS26">
        <v>6.8714899999999997</v>
      </c>
      <c r="BT26">
        <v>4.3216000000000001</v>
      </c>
      <c r="BU26">
        <v>1799.96</v>
      </c>
      <c r="BV26">
        <v>0.89999600000000002</v>
      </c>
      <c r="BW26">
        <v>0.100004</v>
      </c>
      <c r="BX26">
        <v>0</v>
      </c>
      <c r="BY26">
        <v>2.7202999999999999</v>
      </c>
      <c r="BZ26">
        <v>0</v>
      </c>
      <c r="CA26">
        <v>13755.4</v>
      </c>
      <c r="CB26">
        <v>13894.7</v>
      </c>
      <c r="CC26">
        <v>37.125</v>
      </c>
      <c r="CD26">
        <v>39.436999999999998</v>
      </c>
      <c r="CE26">
        <v>38.561999999999998</v>
      </c>
      <c r="CF26">
        <v>37.5</v>
      </c>
      <c r="CG26">
        <v>36.311999999999998</v>
      </c>
      <c r="CH26">
        <v>1619.96</v>
      </c>
      <c r="CI26">
        <v>180</v>
      </c>
      <c r="CJ26">
        <v>0</v>
      </c>
      <c r="CK26">
        <v>1689900229</v>
      </c>
      <c r="CL26">
        <v>0</v>
      </c>
      <c r="CM26">
        <v>1689900190</v>
      </c>
      <c r="CN26" t="s">
        <v>378</v>
      </c>
      <c r="CO26">
        <v>1689900188</v>
      </c>
      <c r="CP26">
        <v>1689900190</v>
      </c>
      <c r="CQ26">
        <v>55</v>
      </c>
      <c r="CR26">
        <v>-0.68400000000000005</v>
      </c>
      <c r="CS26">
        <v>1E-3</v>
      </c>
      <c r="CT26">
        <v>-4.17</v>
      </c>
      <c r="CU26">
        <v>-0.27700000000000002</v>
      </c>
      <c r="CV26">
        <v>401</v>
      </c>
      <c r="CW26">
        <v>8</v>
      </c>
      <c r="CX26">
        <v>7.0000000000000007E-2</v>
      </c>
      <c r="CY26">
        <v>0.03</v>
      </c>
      <c r="CZ26">
        <v>12.4274996107139</v>
      </c>
      <c r="DA26">
        <v>0.77640548936204701</v>
      </c>
      <c r="DB26">
        <v>9.3622980962230803E-2</v>
      </c>
      <c r="DC26">
        <v>1</v>
      </c>
      <c r="DD26">
        <v>400.08100000000002</v>
      </c>
      <c r="DE26">
        <v>-1.0143896103891601</v>
      </c>
      <c r="DF26">
        <v>0.13739064915848601</v>
      </c>
      <c r="DG26">
        <v>1</v>
      </c>
      <c r="DH26">
        <v>1799.989</v>
      </c>
      <c r="DI26">
        <v>0.100062993655525</v>
      </c>
      <c r="DJ26">
        <v>6.5795136598372606E-2</v>
      </c>
      <c r="DK26">
        <v>-1</v>
      </c>
      <c r="DL26">
        <v>2</v>
      </c>
      <c r="DM26">
        <v>2</v>
      </c>
      <c r="DN26" t="s">
        <v>354</v>
      </c>
      <c r="DO26">
        <v>3.2442799999999998</v>
      </c>
      <c r="DP26">
        <v>2.84023</v>
      </c>
      <c r="DQ26">
        <v>9.62369E-2</v>
      </c>
      <c r="DR26">
        <v>9.7418299999999999E-2</v>
      </c>
      <c r="DS26">
        <v>6.5987199999999996E-2</v>
      </c>
      <c r="DT26">
        <v>5.5677999999999998E-2</v>
      </c>
      <c r="DU26">
        <v>26649.1</v>
      </c>
      <c r="DV26">
        <v>28025.200000000001</v>
      </c>
      <c r="DW26">
        <v>27570</v>
      </c>
      <c r="DX26">
        <v>29114.400000000001</v>
      </c>
      <c r="DY26">
        <v>33962</v>
      </c>
      <c r="DZ26">
        <v>36606.5</v>
      </c>
      <c r="EA26">
        <v>36874.199999999997</v>
      </c>
      <c r="EB26">
        <v>39455.4</v>
      </c>
      <c r="EC26">
        <v>2.3493499999999998</v>
      </c>
      <c r="ED26">
        <v>1.84165</v>
      </c>
      <c r="EE26">
        <v>0.13184499999999999</v>
      </c>
      <c r="EF26">
        <v>0</v>
      </c>
      <c r="EG26">
        <v>13.817</v>
      </c>
      <c r="EH26">
        <v>999.9</v>
      </c>
      <c r="EI26">
        <v>47.265000000000001</v>
      </c>
      <c r="EJ26">
        <v>20.503</v>
      </c>
      <c r="EK26">
        <v>11.4499</v>
      </c>
      <c r="EL26">
        <v>61.4206</v>
      </c>
      <c r="EM26">
        <v>36.822899999999997</v>
      </c>
      <c r="EN26">
        <v>1</v>
      </c>
      <c r="EO26">
        <v>-0.75594499999999998</v>
      </c>
      <c r="EP26">
        <v>1.6471800000000001</v>
      </c>
      <c r="EQ26">
        <v>19.9086</v>
      </c>
      <c r="ER26">
        <v>5.2231300000000003</v>
      </c>
      <c r="ES26">
        <v>11.914099999999999</v>
      </c>
      <c r="ET26">
        <v>4.9555999999999996</v>
      </c>
      <c r="EU26">
        <v>3.2979500000000002</v>
      </c>
      <c r="EV26">
        <v>77.5</v>
      </c>
      <c r="EW26">
        <v>9999</v>
      </c>
      <c r="EX26">
        <v>5377.1</v>
      </c>
      <c r="EY26">
        <v>144.4</v>
      </c>
      <c r="EZ26">
        <v>1.85989</v>
      </c>
      <c r="FA26">
        <v>1.8589800000000001</v>
      </c>
      <c r="FB26">
        <v>1.86493</v>
      </c>
      <c r="FC26">
        <v>1.86904</v>
      </c>
      <c r="FD26">
        <v>1.8636200000000001</v>
      </c>
      <c r="FE26">
        <v>1.86371</v>
      </c>
      <c r="FF26">
        <v>1.86371</v>
      </c>
      <c r="FG26">
        <v>1.86354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-4.17</v>
      </c>
      <c r="FV26">
        <v>-0.27729999999999999</v>
      </c>
      <c r="FW26">
        <v>-4.1697999999999498</v>
      </c>
      <c r="FX26">
        <v>0</v>
      </c>
      <c r="FY26">
        <v>0</v>
      </c>
      <c r="FZ26">
        <v>0</v>
      </c>
      <c r="GA26">
        <v>-0.27731700000000198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0.5</v>
      </c>
      <c r="GJ26">
        <v>0.5</v>
      </c>
      <c r="GK26">
        <v>1.02417</v>
      </c>
      <c r="GL26">
        <v>2.5561500000000001</v>
      </c>
      <c r="GM26">
        <v>1.4489700000000001</v>
      </c>
      <c r="GN26">
        <v>2.3168899999999999</v>
      </c>
      <c r="GO26">
        <v>1.5466299999999999</v>
      </c>
      <c r="GP26">
        <v>2.3840300000000001</v>
      </c>
      <c r="GQ26">
        <v>23.293099999999999</v>
      </c>
      <c r="GR26">
        <v>15.1477</v>
      </c>
      <c r="GS26">
        <v>18</v>
      </c>
      <c r="GT26">
        <v>599.90099999999995</v>
      </c>
      <c r="GU26">
        <v>404.55900000000003</v>
      </c>
      <c r="GV26">
        <v>12.7616</v>
      </c>
      <c r="GW26">
        <v>17.3964</v>
      </c>
      <c r="GX26">
        <v>30.0001</v>
      </c>
      <c r="GY26">
        <v>17.3874</v>
      </c>
      <c r="GZ26">
        <v>17.381399999999999</v>
      </c>
      <c r="HA26">
        <v>20.512799999999999</v>
      </c>
      <c r="HB26">
        <v>30</v>
      </c>
      <c r="HC26">
        <v>-30</v>
      </c>
      <c r="HD26">
        <v>12.764900000000001</v>
      </c>
      <c r="HE26">
        <v>400</v>
      </c>
      <c r="HF26">
        <v>0</v>
      </c>
      <c r="HG26">
        <v>101.57</v>
      </c>
      <c r="HH26">
        <v>95.931299999999993</v>
      </c>
    </row>
    <row r="27" spans="1:216" x14ac:dyDescent="0.2">
      <c r="A27">
        <v>9</v>
      </c>
      <c r="B27">
        <v>1689900311</v>
      </c>
      <c r="C27">
        <v>724</v>
      </c>
      <c r="D27" t="s">
        <v>379</v>
      </c>
      <c r="E27" t="s">
        <v>380</v>
      </c>
      <c r="F27" t="s">
        <v>348</v>
      </c>
      <c r="G27" t="s">
        <v>409</v>
      </c>
      <c r="H27" t="s">
        <v>349</v>
      </c>
      <c r="I27" t="s">
        <v>350</v>
      </c>
      <c r="J27" t="s">
        <v>351</v>
      </c>
      <c r="K27" t="s">
        <v>352</v>
      </c>
      <c r="L27">
        <v>1689900311</v>
      </c>
      <c r="M27">
        <f t="shared" si="0"/>
        <v>1.6494334919622674E-3</v>
      </c>
      <c r="N27">
        <f t="shared" si="1"/>
        <v>1.6494334919622675</v>
      </c>
      <c r="O27">
        <f t="shared" si="2"/>
        <v>12.41666222668904</v>
      </c>
      <c r="P27">
        <f t="shared" si="3"/>
        <v>386.92599999999999</v>
      </c>
      <c r="Q27">
        <f t="shared" si="4"/>
        <v>281.79495979874372</v>
      </c>
      <c r="R27">
        <f t="shared" si="5"/>
        <v>28.185643618717343</v>
      </c>
      <c r="S27">
        <f t="shared" si="6"/>
        <v>38.701041177615998</v>
      </c>
      <c r="T27">
        <f t="shared" si="7"/>
        <v>0.20387953221918134</v>
      </c>
      <c r="U27">
        <f t="shared" si="8"/>
        <v>2.9301410423222602</v>
      </c>
      <c r="V27">
        <f t="shared" si="9"/>
        <v>0.19631366988301047</v>
      </c>
      <c r="W27">
        <f t="shared" si="10"/>
        <v>0.12335241405200778</v>
      </c>
      <c r="X27">
        <f t="shared" si="11"/>
        <v>297.71534699999995</v>
      </c>
      <c r="Y27">
        <f t="shared" si="12"/>
        <v>17.401730906612439</v>
      </c>
      <c r="Z27">
        <f t="shared" si="13"/>
        <v>16.016500000000001</v>
      </c>
      <c r="AA27">
        <f t="shared" si="14"/>
        <v>1.8266233512273633</v>
      </c>
      <c r="AB27">
        <f t="shared" si="15"/>
        <v>54.470978225561261</v>
      </c>
      <c r="AC27">
        <f t="shared" si="16"/>
        <v>0.99810369880976002</v>
      </c>
      <c r="AD27">
        <f t="shared" si="17"/>
        <v>1.8323586822264668</v>
      </c>
      <c r="AE27">
        <f t="shared" si="18"/>
        <v>0.82851965241760328</v>
      </c>
      <c r="AF27">
        <f t="shared" si="19"/>
        <v>-72.740016995535996</v>
      </c>
      <c r="AG27">
        <f t="shared" si="20"/>
        <v>7.7563154061974569</v>
      </c>
      <c r="AH27">
        <f t="shared" si="21"/>
        <v>0.51092449589292455</v>
      </c>
      <c r="AI27">
        <f t="shared" si="22"/>
        <v>233.24256990655434</v>
      </c>
      <c r="AJ27">
        <v>5</v>
      </c>
      <c r="AK27">
        <v>1</v>
      </c>
      <c r="AL27">
        <f t="shared" si="23"/>
        <v>1</v>
      </c>
      <c r="AM27">
        <f t="shared" si="24"/>
        <v>0</v>
      </c>
      <c r="AN27">
        <f t="shared" si="25"/>
        <v>54893.321391097743</v>
      </c>
      <c r="AO27">
        <f t="shared" si="26"/>
        <v>1800.08</v>
      </c>
      <c r="AP27">
        <f t="shared" si="27"/>
        <v>1517.4675</v>
      </c>
      <c r="AQ27">
        <f t="shared" si="28"/>
        <v>0.84300003333185192</v>
      </c>
      <c r="AR27">
        <f t="shared" si="29"/>
        <v>0.16539006433047418</v>
      </c>
      <c r="AS27">
        <v>1689900311</v>
      </c>
      <c r="AT27">
        <v>386.92599999999999</v>
      </c>
      <c r="AU27">
        <v>399.97899999999998</v>
      </c>
      <c r="AV27">
        <v>9.9788599999999992</v>
      </c>
      <c r="AW27">
        <v>8.3461200000000009</v>
      </c>
      <c r="AX27">
        <v>391.20400000000001</v>
      </c>
      <c r="AY27">
        <v>10.255699999999999</v>
      </c>
      <c r="AZ27">
        <v>600.08600000000001</v>
      </c>
      <c r="BA27">
        <v>99.921800000000005</v>
      </c>
      <c r="BB27">
        <v>0.10001599999999999</v>
      </c>
      <c r="BC27">
        <v>16.0656</v>
      </c>
      <c r="BD27">
        <v>16.016500000000001</v>
      </c>
      <c r="BE27">
        <v>999.9</v>
      </c>
      <c r="BF27">
        <v>0</v>
      </c>
      <c r="BG27">
        <v>0</v>
      </c>
      <c r="BH27">
        <v>10011.200000000001</v>
      </c>
      <c r="BI27">
        <v>0</v>
      </c>
      <c r="BJ27">
        <v>24.464700000000001</v>
      </c>
      <c r="BK27">
        <v>-13.0525</v>
      </c>
      <c r="BL27">
        <v>390.82600000000002</v>
      </c>
      <c r="BM27">
        <v>403.34500000000003</v>
      </c>
      <c r="BN27">
        <v>1.6327400000000001</v>
      </c>
      <c r="BO27">
        <v>399.97899999999998</v>
      </c>
      <c r="BP27">
        <v>8.3461200000000009</v>
      </c>
      <c r="BQ27">
        <v>0.99710600000000005</v>
      </c>
      <c r="BR27">
        <v>0.83395900000000001</v>
      </c>
      <c r="BS27">
        <v>6.8741500000000002</v>
      </c>
      <c r="BT27">
        <v>4.2988600000000003</v>
      </c>
      <c r="BU27">
        <v>1800.08</v>
      </c>
      <c r="BV27">
        <v>0.89999799999999996</v>
      </c>
      <c r="BW27">
        <v>0.10000199999999999</v>
      </c>
      <c r="BX27">
        <v>0</v>
      </c>
      <c r="BY27">
        <v>2.2136</v>
      </c>
      <c r="BZ27">
        <v>0</v>
      </c>
      <c r="CA27">
        <v>13778.3</v>
      </c>
      <c r="CB27">
        <v>13895.5</v>
      </c>
      <c r="CC27">
        <v>37.5</v>
      </c>
      <c r="CD27">
        <v>39.686999999999998</v>
      </c>
      <c r="CE27">
        <v>38.875</v>
      </c>
      <c r="CF27">
        <v>37.75</v>
      </c>
      <c r="CG27">
        <v>36.625</v>
      </c>
      <c r="CH27">
        <v>1620.07</v>
      </c>
      <c r="CI27">
        <v>180.01</v>
      </c>
      <c r="CJ27">
        <v>0</v>
      </c>
      <c r="CK27">
        <v>1689900322</v>
      </c>
      <c r="CL27">
        <v>0</v>
      </c>
      <c r="CM27">
        <v>1689900281</v>
      </c>
      <c r="CN27" t="s">
        <v>381</v>
      </c>
      <c r="CO27">
        <v>1689900281</v>
      </c>
      <c r="CP27">
        <v>1689900277</v>
      </c>
      <c r="CQ27">
        <v>56</v>
      </c>
      <c r="CR27">
        <v>-0.107</v>
      </c>
      <c r="CS27">
        <v>0</v>
      </c>
      <c r="CT27">
        <v>-4.2770000000000001</v>
      </c>
      <c r="CU27">
        <v>-0.27700000000000002</v>
      </c>
      <c r="CV27">
        <v>400</v>
      </c>
      <c r="CW27">
        <v>8</v>
      </c>
      <c r="CX27">
        <v>0.2</v>
      </c>
      <c r="CY27">
        <v>7.0000000000000007E-2</v>
      </c>
      <c r="CZ27">
        <v>12.364895338795</v>
      </c>
      <c r="DA27">
        <v>0.16579417794015</v>
      </c>
      <c r="DB27">
        <v>3.1487250974918203E-2</v>
      </c>
      <c r="DC27">
        <v>1</v>
      </c>
      <c r="DD27">
        <v>399.9914</v>
      </c>
      <c r="DE27">
        <v>-4.3218045112601799E-2</v>
      </c>
      <c r="DF27">
        <v>1.9845402490252299E-2</v>
      </c>
      <c r="DG27">
        <v>1</v>
      </c>
      <c r="DH27">
        <v>1799.9974999999999</v>
      </c>
      <c r="DI27">
        <v>-9.1116744353914203E-2</v>
      </c>
      <c r="DJ27">
        <v>0.15019570566429699</v>
      </c>
      <c r="DK27">
        <v>-1</v>
      </c>
      <c r="DL27">
        <v>2</v>
      </c>
      <c r="DM27">
        <v>2</v>
      </c>
      <c r="DN27" t="s">
        <v>354</v>
      </c>
      <c r="DO27">
        <v>3.2442799999999998</v>
      </c>
      <c r="DP27">
        <v>2.8403100000000001</v>
      </c>
      <c r="DQ27">
        <v>9.6264100000000005E-2</v>
      </c>
      <c r="DR27">
        <v>9.7422599999999998E-2</v>
      </c>
      <c r="DS27">
        <v>6.5993700000000002E-2</v>
      </c>
      <c r="DT27">
        <v>5.5610199999999999E-2</v>
      </c>
      <c r="DU27">
        <v>26647.5</v>
      </c>
      <c r="DV27">
        <v>28024.799999999999</v>
      </c>
      <c r="DW27">
        <v>27569.1</v>
      </c>
      <c r="DX27">
        <v>29114.1</v>
      </c>
      <c r="DY27">
        <v>33960.5</v>
      </c>
      <c r="DZ27">
        <v>36608.199999999997</v>
      </c>
      <c r="EA27">
        <v>36872.9</v>
      </c>
      <c r="EB27">
        <v>39454.400000000001</v>
      </c>
      <c r="EC27">
        <v>2.3488199999999999</v>
      </c>
      <c r="ED27">
        <v>1.84162</v>
      </c>
      <c r="EE27">
        <v>0.13098099999999999</v>
      </c>
      <c r="EF27">
        <v>0</v>
      </c>
      <c r="EG27">
        <v>13.831200000000001</v>
      </c>
      <c r="EH27">
        <v>999.9</v>
      </c>
      <c r="EI27">
        <v>47.192</v>
      </c>
      <c r="EJ27">
        <v>20.503</v>
      </c>
      <c r="EK27">
        <v>11.432600000000001</v>
      </c>
      <c r="EL27">
        <v>61.630600000000001</v>
      </c>
      <c r="EM27">
        <v>36.762799999999999</v>
      </c>
      <c r="EN27">
        <v>1</v>
      </c>
      <c r="EO27">
        <v>-0.75585400000000003</v>
      </c>
      <c r="EP27">
        <v>1.71319</v>
      </c>
      <c r="EQ27">
        <v>19.904399999999999</v>
      </c>
      <c r="ER27">
        <v>5.2228300000000001</v>
      </c>
      <c r="ES27">
        <v>11.914400000000001</v>
      </c>
      <c r="ET27">
        <v>4.9554499999999999</v>
      </c>
      <c r="EU27">
        <v>3.2978800000000001</v>
      </c>
      <c r="EV27">
        <v>77.599999999999994</v>
      </c>
      <c r="EW27">
        <v>9999</v>
      </c>
      <c r="EX27">
        <v>5379.1</v>
      </c>
      <c r="EY27">
        <v>144.4</v>
      </c>
      <c r="EZ27">
        <v>1.85989</v>
      </c>
      <c r="FA27">
        <v>1.8589800000000001</v>
      </c>
      <c r="FB27">
        <v>1.86493</v>
      </c>
      <c r="FC27">
        <v>1.86903</v>
      </c>
      <c r="FD27">
        <v>1.8635999999999999</v>
      </c>
      <c r="FE27">
        <v>1.86371</v>
      </c>
      <c r="FF27">
        <v>1.86371</v>
      </c>
      <c r="FG27">
        <v>1.8635200000000001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-4.2779999999999996</v>
      </c>
      <c r="FV27">
        <v>-0.27679999999999999</v>
      </c>
      <c r="FW27">
        <v>-4.2771999999998798</v>
      </c>
      <c r="FX27">
        <v>0</v>
      </c>
      <c r="FY27">
        <v>0</v>
      </c>
      <c r="FZ27">
        <v>0</v>
      </c>
      <c r="GA27">
        <v>-0.27682299999999999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0.5</v>
      </c>
      <c r="GJ27">
        <v>0.6</v>
      </c>
      <c r="GK27">
        <v>1.02417</v>
      </c>
      <c r="GL27">
        <v>2.5622600000000002</v>
      </c>
      <c r="GM27">
        <v>1.4489700000000001</v>
      </c>
      <c r="GN27">
        <v>2.3168899999999999</v>
      </c>
      <c r="GO27">
        <v>1.5466299999999999</v>
      </c>
      <c r="GP27">
        <v>2.35107</v>
      </c>
      <c r="GQ27">
        <v>23.313300000000002</v>
      </c>
      <c r="GR27">
        <v>15.121499999999999</v>
      </c>
      <c r="GS27">
        <v>18</v>
      </c>
      <c r="GT27">
        <v>599.55899999999997</v>
      </c>
      <c r="GU27">
        <v>404.51600000000002</v>
      </c>
      <c r="GV27">
        <v>12.6874</v>
      </c>
      <c r="GW27">
        <v>17.3996</v>
      </c>
      <c r="GX27">
        <v>30.0001</v>
      </c>
      <c r="GY27">
        <v>17.3874</v>
      </c>
      <c r="GZ27">
        <v>17.378299999999999</v>
      </c>
      <c r="HA27">
        <v>20.509799999999998</v>
      </c>
      <c r="HB27">
        <v>30</v>
      </c>
      <c r="HC27">
        <v>-30</v>
      </c>
      <c r="HD27">
        <v>12.678000000000001</v>
      </c>
      <c r="HE27">
        <v>400</v>
      </c>
      <c r="HF27">
        <v>0</v>
      </c>
      <c r="HG27">
        <v>101.56699999999999</v>
      </c>
      <c r="HH27">
        <v>95.929500000000004</v>
      </c>
    </row>
    <row r="28" spans="1:216" x14ac:dyDescent="0.2">
      <c r="A28">
        <v>10</v>
      </c>
      <c r="B28">
        <v>1689900401</v>
      </c>
      <c r="C28">
        <v>814</v>
      </c>
      <c r="D28" t="s">
        <v>382</v>
      </c>
      <c r="E28" t="s">
        <v>383</v>
      </c>
      <c r="F28" t="s">
        <v>348</v>
      </c>
      <c r="G28" t="s">
        <v>409</v>
      </c>
      <c r="H28" t="s">
        <v>349</v>
      </c>
      <c r="I28" t="s">
        <v>350</v>
      </c>
      <c r="J28" t="s">
        <v>351</v>
      </c>
      <c r="K28" t="s">
        <v>352</v>
      </c>
      <c r="L28">
        <v>1689900401</v>
      </c>
      <c r="M28">
        <f t="shared" si="0"/>
        <v>1.6603764492826489E-3</v>
      </c>
      <c r="N28">
        <f t="shared" si="1"/>
        <v>1.6603764492826489</v>
      </c>
      <c r="O28">
        <f t="shared" si="2"/>
        <v>12.542215323284816</v>
      </c>
      <c r="P28">
        <f t="shared" si="3"/>
        <v>386.834</v>
      </c>
      <c r="Q28">
        <f t="shared" si="4"/>
        <v>281.22328408585923</v>
      </c>
      <c r="R28">
        <f t="shared" si="5"/>
        <v>28.128455982722869</v>
      </c>
      <c r="S28">
        <f t="shared" si="6"/>
        <v>38.691828726025996</v>
      </c>
      <c r="T28">
        <f t="shared" si="7"/>
        <v>0.20499498102652658</v>
      </c>
      <c r="U28">
        <f t="shared" si="8"/>
        <v>2.9336488418343505</v>
      </c>
      <c r="V28">
        <f t="shared" si="9"/>
        <v>0.19735655230113444</v>
      </c>
      <c r="W28">
        <f t="shared" si="10"/>
        <v>0.12401041410008244</v>
      </c>
      <c r="X28">
        <f t="shared" si="11"/>
        <v>297.68705699999998</v>
      </c>
      <c r="Y28">
        <f t="shared" si="12"/>
        <v>17.430472823667735</v>
      </c>
      <c r="Z28">
        <f t="shared" si="13"/>
        <v>16.018000000000001</v>
      </c>
      <c r="AA28">
        <f t="shared" si="14"/>
        <v>1.8267983312901486</v>
      </c>
      <c r="AB28">
        <f t="shared" si="15"/>
        <v>54.305361435286457</v>
      </c>
      <c r="AC28">
        <f t="shared" si="16"/>
        <v>0.99718622957540992</v>
      </c>
      <c r="AD28">
        <f t="shared" si="17"/>
        <v>1.8362574214034411</v>
      </c>
      <c r="AE28">
        <f t="shared" si="18"/>
        <v>0.82961210171473865</v>
      </c>
      <c r="AF28">
        <f t="shared" si="19"/>
        <v>-73.222601413364814</v>
      </c>
      <c r="AG28">
        <f t="shared" si="20"/>
        <v>12.795053097602718</v>
      </c>
      <c r="AH28">
        <f t="shared" si="21"/>
        <v>0.84198080335748871</v>
      </c>
      <c r="AI28">
        <f t="shared" si="22"/>
        <v>238.10148948759536</v>
      </c>
      <c r="AJ28">
        <v>5</v>
      </c>
      <c r="AK28">
        <v>1</v>
      </c>
      <c r="AL28">
        <f t="shared" si="23"/>
        <v>1</v>
      </c>
      <c r="AM28">
        <f t="shared" si="24"/>
        <v>0</v>
      </c>
      <c r="AN28">
        <f t="shared" si="25"/>
        <v>54992.27280020465</v>
      </c>
      <c r="AO28">
        <f t="shared" si="26"/>
        <v>1799.91</v>
      </c>
      <c r="AP28">
        <f t="shared" si="27"/>
        <v>1517.3241</v>
      </c>
      <c r="AQ28">
        <f t="shared" si="28"/>
        <v>0.84299998333249992</v>
      </c>
      <c r="AR28">
        <f t="shared" si="29"/>
        <v>0.16538996783172491</v>
      </c>
      <c r="AS28">
        <v>1689900401</v>
      </c>
      <c r="AT28">
        <v>386.834</v>
      </c>
      <c r="AU28">
        <v>400.01799999999997</v>
      </c>
      <c r="AV28">
        <v>9.9696899999999999</v>
      </c>
      <c r="AW28">
        <v>8.3259299999999996</v>
      </c>
      <c r="AX28">
        <v>391.11099999999999</v>
      </c>
      <c r="AY28">
        <v>10.246</v>
      </c>
      <c r="AZ28">
        <v>600.02300000000002</v>
      </c>
      <c r="BA28">
        <v>99.9221</v>
      </c>
      <c r="BB28">
        <v>9.9689E-2</v>
      </c>
      <c r="BC28">
        <v>16.0989</v>
      </c>
      <c r="BD28">
        <v>16.018000000000001</v>
      </c>
      <c r="BE28">
        <v>999.9</v>
      </c>
      <c r="BF28">
        <v>0</v>
      </c>
      <c r="BG28">
        <v>0</v>
      </c>
      <c r="BH28">
        <v>10031.200000000001</v>
      </c>
      <c r="BI28">
        <v>0</v>
      </c>
      <c r="BJ28">
        <v>25.4102</v>
      </c>
      <c r="BK28">
        <v>-13.1843</v>
      </c>
      <c r="BL28">
        <v>390.72899999999998</v>
      </c>
      <c r="BM28">
        <v>403.37599999999998</v>
      </c>
      <c r="BN28">
        <v>1.6437600000000001</v>
      </c>
      <c r="BO28">
        <v>400.01799999999997</v>
      </c>
      <c r="BP28">
        <v>8.3259299999999996</v>
      </c>
      <c r="BQ28">
        <v>0.99619199999999997</v>
      </c>
      <c r="BR28">
        <v>0.83194400000000002</v>
      </c>
      <c r="BS28">
        <v>6.8608099999999999</v>
      </c>
      <c r="BT28">
        <v>4.2643599999999999</v>
      </c>
      <c r="BU28">
        <v>1799.91</v>
      </c>
      <c r="BV28">
        <v>0.89999799999999996</v>
      </c>
      <c r="BW28">
        <v>0.10000199999999999</v>
      </c>
      <c r="BX28">
        <v>0</v>
      </c>
      <c r="BY28">
        <v>2.3275999999999999</v>
      </c>
      <c r="BZ28">
        <v>0</v>
      </c>
      <c r="CA28">
        <v>13814.7</v>
      </c>
      <c r="CB28">
        <v>13894.2</v>
      </c>
      <c r="CC28">
        <v>37.75</v>
      </c>
      <c r="CD28">
        <v>39.936999999999998</v>
      </c>
      <c r="CE28">
        <v>39.186999999999998</v>
      </c>
      <c r="CF28">
        <v>37.936999999999998</v>
      </c>
      <c r="CG28">
        <v>36.875</v>
      </c>
      <c r="CH28">
        <v>1619.92</v>
      </c>
      <c r="CI28">
        <v>179.99</v>
      </c>
      <c r="CJ28">
        <v>0</v>
      </c>
      <c r="CK28">
        <v>1689900412</v>
      </c>
      <c r="CL28">
        <v>0</v>
      </c>
      <c r="CM28">
        <v>1689900372</v>
      </c>
      <c r="CN28" t="s">
        <v>384</v>
      </c>
      <c r="CO28">
        <v>1689900363</v>
      </c>
      <c r="CP28">
        <v>1689900372</v>
      </c>
      <c r="CQ28">
        <v>57</v>
      </c>
      <c r="CR28">
        <v>-1E-3</v>
      </c>
      <c r="CS28">
        <v>1E-3</v>
      </c>
      <c r="CT28">
        <v>-4.2779999999999996</v>
      </c>
      <c r="CU28">
        <v>-0.27600000000000002</v>
      </c>
      <c r="CV28">
        <v>400</v>
      </c>
      <c r="CW28">
        <v>8</v>
      </c>
      <c r="CX28">
        <v>0.21</v>
      </c>
      <c r="CY28">
        <v>0.05</v>
      </c>
      <c r="CZ28">
        <v>12.4743935182344</v>
      </c>
      <c r="DA28">
        <v>0.22719942572782101</v>
      </c>
      <c r="DB28">
        <v>4.1422397898883898E-2</v>
      </c>
      <c r="DC28">
        <v>1</v>
      </c>
      <c r="DD28">
        <v>399.98385000000002</v>
      </c>
      <c r="DE28">
        <v>5.7609022555393401E-2</v>
      </c>
      <c r="DF28">
        <v>3.1550396194023597E-2</v>
      </c>
      <c r="DG28">
        <v>1</v>
      </c>
      <c r="DH28">
        <v>1799.9984999999999</v>
      </c>
      <c r="DI28">
        <v>-0.14092051065141301</v>
      </c>
      <c r="DJ28">
        <v>0.139042259762966</v>
      </c>
      <c r="DK28">
        <v>-1</v>
      </c>
      <c r="DL28">
        <v>2</v>
      </c>
      <c r="DM28">
        <v>2</v>
      </c>
      <c r="DN28" t="s">
        <v>354</v>
      </c>
      <c r="DO28">
        <v>3.2441599999999999</v>
      </c>
      <c r="DP28">
        <v>2.84015</v>
      </c>
      <c r="DQ28">
        <v>9.6249199999999993E-2</v>
      </c>
      <c r="DR28">
        <v>9.7432199999999997E-2</v>
      </c>
      <c r="DS28">
        <v>6.5948099999999996E-2</v>
      </c>
      <c r="DT28">
        <v>5.5508200000000001E-2</v>
      </c>
      <c r="DU28">
        <v>26649.9</v>
      </c>
      <c r="DV28">
        <v>28026.7</v>
      </c>
      <c r="DW28">
        <v>27571.1</v>
      </c>
      <c r="DX28">
        <v>29116.400000000001</v>
      </c>
      <c r="DY28">
        <v>33964.699999999997</v>
      </c>
      <c r="DZ28">
        <v>36615.1</v>
      </c>
      <c r="EA28">
        <v>36875.599999999999</v>
      </c>
      <c r="EB28">
        <v>39457.4</v>
      </c>
      <c r="EC28">
        <v>2.3488500000000001</v>
      </c>
      <c r="ED28">
        <v>1.84188</v>
      </c>
      <c r="EE28">
        <v>0.13000500000000001</v>
      </c>
      <c r="EF28">
        <v>0</v>
      </c>
      <c r="EG28">
        <v>13.849</v>
      </c>
      <c r="EH28">
        <v>999.9</v>
      </c>
      <c r="EI28">
        <v>47.113</v>
      </c>
      <c r="EJ28">
        <v>20.523</v>
      </c>
      <c r="EK28">
        <v>11.427300000000001</v>
      </c>
      <c r="EL28">
        <v>61.240600000000001</v>
      </c>
      <c r="EM28">
        <v>36.935099999999998</v>
      </c>
      <c r="EN28">
        <v>1</v>
      </c>
      <c r="EO28">
        <v>-0.75723600000000002</v>
      </c>
      <c r="EP28">
        <v>1.8788800000000001</v>
      </c>
      <c r="EQ28">
        <v>19.892299999999999</v>
      </c>
      <c r="ER28">
        <v>5.2231300000000003</v>
      </c>
      <c r="ES28">
        <v>11.914400000000001</v>
      </c>
      <c r="ET28">
        <v>4.9556500000000003</v>
      </c>
      <c r="EU28">
        <v>3.2978000000000001</v>
      </c>
      <c r="EV28">
        <v>77.599999999999994</v>
      </c>
      <c r="EW28">
        <v>9999</v>
      </c>
      <c r="EX28">
        <v>5380.9</v>
      </c>
      <c r="EY28">
        <v>144.4</v>
      </c>
      <c r="EZ28">
        <v>1.85989</v>
      </c>
      <c r="FA28">
        <v>1.8589800000000001</v>
      </c>
      <c r="FB28">
        <v>1.86493</v>
      </c>
      <c r="FC28">
        <v>1.8690199999999999</v>
      </c>
      <c r="FD28">
        <v>1.8635900000000001</v>
      </c>
      <c r="FE28">
        <v>1.86371</v>
      </c>
      <c r="FF28">
        <v>1.86371</v>
      </c>
      <c r="FG28">
        <v>1.86354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-4.2770000000000001</v>
      </c>
      <c r="FV28">
        <v>-0.27629999999999999</v>
      </c>
      <c r="FW28">
        <v>-4.2778181818181302</v>
      </c>
      <c r="FX28">
        <v>0</v>
      </c>
      <c r="FY28">
        <v>0</v>
      </c>
      <c r="FZ28">
        <v>0</v>
      </c>
      <c r="GA28">
        <v>-0.276314000000001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0.6</v>
      </c>
      <c r="GJ28">
        <v>0.5</v>
      </c>
      <c r="GK28">
        <v>1.02417</v>
      </c>
      <c r="GL28">
        <v>2.5549300000000001</v>
      </c>
      <c r="GM28">
        <v>1.4477500000000001</v>
      </c>
      <c r="GN28">
        <v>2.31812</v>
      </c>
      <c r="GO28">
        <v>1.5466299999999999</v>
      </c>
      <c r="GP28">
        <v>2.4218799999999998</v>
      </c>
      <c r="GQ28">
        <v>23.313300000000002</v>
      </c>
      <c r="GR28">
        <v>15.1127</v>
      </c>
      <c r="GS28">
        <v>18</v>
      </c>
      <c r="GT28">
        <v>599.46100000000001</v>
      </c>
      <c r="GU28">
        <v>404.58499999999998</v>
      </c>
      <c r="GV28">
        <v>12.6281</v>
      </c>
      <c r="GW28">
        <v>17.3903</v>
      </c>
      <c r="GX28">
        <v>30</v>
      </c>
      <c r="GY28">
        <v>17.3782</v>
      </c>
      <c r="GZ28">
        <v>17.369199999999999</v>
      </c>
      <c r="HA28">
        <v>20.5076</v>
      </c>
      <c r="HB28">
        <v>30</v>
      </c>
      <c r="HC28">
        <v>-30</v>
      </c>
      <c r="HD28">
        <v>12.6068</v>
      </c>
      <c r="HE28">
        <v>400</v>
      </c>
      <c r="HF28">
        <v>0</v>
      </c>
      <c r="HG28">
        <v>101.574</v>
      </c>
      <c r="HH28">
        <v>95.936999999999998</v>
      </c>
    </row>
    <row r="29" spans="1:216" x14ac:dyDescent="0.2">
      <c r="A29">
        <v>11</v>
      </c>
      <c r="B29">
        <v>1689900495</v>
      </c>
      <c r="C29">
        <v>908</v>
      </c>
      <c r="D29" t="s">
        <v>385</v>
      </c>
      <c r="E29" t="s">
        <v>386</v>
      </c>
      <c r="F29" t="s">
        <v>348</v>
      </c>
      <c r="G29" t="s">
        <v>409</v>
      </c>
      <c r="H29" t="s">
        <v>349</v>
      </c>
      <c r="I29" t="s">
        <v>350</v>
      </c>
      <c r="J29" t="s">
        <v>351</v>
      </c>
      <c r="K29" t="s">
        <v>352</v>
      </c>
      <c r="L29">
        <v>1689900495</v>
      </c>
      <c r="M29">
        <f t="shared" si="0"/>
        <v>1.6617857641937858E-3</v>
      </c>
      <c r="N29">
        <f t="shared" si="1"/>
        <v>1.6617857641937859</v>
      </c>
      <c r="O29">
        <f t="shared" si="2"/>
        <v>14.41165002990842</v>
      </c>
      <c r="P29">
        <f t="shared" si="3"/>
        <v>459.82</v>
      </c>
      <c r="Q29">
        <f t="shared" si="4"/>
        <v>339.01746908437013</v>
      </c>
      <c r="R29">
        <f t="shared" si="5"/>
        <v>33.908703953723581</v>
      </c>
      <c r="S29">
        <f t="shared" si="6"/>
        <v>45.991436058183993</v>
      </c>
      <c r="T29">
        <f t="shared" si="7"/>
        <v>0.20635019733517293</v>
      </c>
      <c r="U29">
        <f t="shared" si="8"/>
        <v>2.9262932864172368</v>
      </c>
      <c r="V29">
        <f t="shared" si="9"/>
        <v>0.19859382706408951</v>
      </c>
      <c r="W29">
        <f t="shared" si="10"/>
        <v>0.124793729755975</v>
      </c>
      <c r="X29">
        <f t="shared" si="11"/>
        <v>297.713751</v>
      </c>
      <c r="Y29">
        <f t="shared" si="12"/>
        <v>17.427107220832269</v>
      </c>
      <c r="Z29">
        <f t="shared" si="13"/>
        <v>15.976000000000001</v>
      </c>
      <c r="AA29">
        <f t="shared" si="14"/>
        <v>1.8219044495170584</v>
      </c>
      <c r="AB29">
        <f t="shared" si="15"/>
        <v>54.303407356597013</v>
      </c>
      <c r="AC29">
        <f t="shared" si="16"/>
        <v>0.99674950299253995</v>
      </c>
      <c r="AD29">
        <f t="shared" si="17"/>
        <v>1.8355192639149382</v>
      </c>
      <c r="AE29">
        <f t="shared" si="18"/>
        <v>0.82515494652451848</v>
      </c>
      <c r="AF29">
        <f t="shared" si="19"/>
        <v>-73.284752200945945</v>
      </c>
      <c r="AG29">
        <f t="shared" si="20"/>
        <v>18.39508693844423</v>
      </c>
      <c r="AH29">
        <f t="shared" si="21"/>
        <v>1.2132306439263689</v>
      </c>
      <c r="AI29">
        <f t="shared" si="22"/>
        <v>244.03731638142463</v>
      </c>
      <c r="AJ29">
        <v>5</v>
      </c>
      <c r="AK29">
        <v>1</v>
      </c>
      <c r="AL29">
        <f t="shared" si="23"/>
        <v>1</v>
      </c>
      <c r="AM29">
        <f t="shared" si="24"/>
        <v>0</v>
      </c>
      <c r="AN29">
        <f t="shared" si="25"/>
        <v>54772.790132136215</v>
      </c>
      <c r="AO29">
        <f t="shared" si="26"/>
        <v>1800.07</v>
      </c>
      <c r="AP29">
        <f t="shared" si="27"/>
        <v>1517.4591</v>
      </c>
      <c r="AQ29">
        <f t="shared" si="28"/>
        <v>0.84300004999805567</v>
      </c>
      <c r="AR29">
        <f t="shared" si="29"/>
        <v>0.16539009649624736</v>
      </c>
      <c r="AS29">
        <v>1689900495</v>
      </c>
      <c r="AT29">
        <v>459.82</v>
      </c>
      <c r="AU29">
        <v>474.99599999999998</v>
      </c>
      <c r="AV29">
        <v>9.9654500000000006</v>
      </c>
      <c r="AW29">
        <v>8.3201999999999998</v>
      </c>
      <c r="AX29">
        <v>464.27800000000002</v>
      </c>
      <c r="AY29">
        <v>10.2423</v>
      </c>
      <c r="AZ29">
        <v>599.99099999999999</v>
      </c>
      <c r="BA29">
        <v>99.920599999999993</v>
      </c>
      <c r="BB29">
        <v>9.9921200000000002E-2</v>
      </c>
      <c r="BC29">
        <v>16.092600000000001</v>
      </c>
      <c r="BD29">
        <v>15.976000000000001</v>
      </c>
      <c r="BE29">
        <v>999.9</v>
      </c>
      <c r="BF29">
        <v>0</v>
      </c>
      <c r="BG29">
        <v>0</v>
      </c>
      <c r="BH29">
        <v>9989.3799999999992</v>
      </c>
      <c r="BI29">
        <v>0</v>
      </c>
      <c r="BJ29">
        <v>23.966799999999999</v>
      </c>
      <c r="BK29">
        <v>-15.1754</v>
      </c>
      <c r="BL29">
        <v>464.44900000000001</v>
      </c>
      <c r="BM29">
        <v>478.98099999999999</v>
      </c>
      <c r="BN29">
        <v>1.6452500000000001</v>
      </c>
      <c r="BO29">
        <v>474.99599999999998</v>
      </c>
      <c r="BP29">
        <v>8.3201999999999998</v>
      </c>
      <c r="BQ29">
        <v>0.995753</v>
      </c>
      <c r="BR29">
        <v>0.83135899999999996</v>
      </c>
      <c r="BS29">
        <v>6.8543900000000004</v>
      </c>
      <c r="BT29">
        <v>4.2543300000000004</v>
      </c>
      <c r="BU29">
        <v>1800.07</v>
      </c>
      <c r="BV29">
        <v>0.90000100000000005</v>
      </c>
      <c r="BW29">
        <v>9.9999000000000005E-2</v>
      </c>
      <c r="BX29">
        <v>0</v>
      </c>
      <c r="BY29">
        <v>2.2160000000000002</v>
      </c>
      <c r="BZ29">
        <v>0</v>
      </c>
      <c r="CA29">
        <v>13893.9</v>
      </c>
      <c r="CB29">
        <v>13895.5</v>
      </c>
      <c r="CC29">
        <v>38</v>
      </c>
      <c r="CD29">
        <v>40.125</v>
      </c>
      <c r="CE29">
        <v>39.436999999999998</v>
      </c>
      <c r="CF29">
        <v>38.125</v>
      </c>
      <c r="CG29">
        <v>37.061999999999998</v>
      </c>
      <c r="CH29">
        <v>1620.06</v>
      </c>
      <c r="CI29">
        <v>180.01</v>
      </c>
      <c r="CJ29">
        <v>0</v>
      </c>
      <c r="CK29">
        <v>1689900505.5999999</v>
      </c>
      <c r="CL29">
        <v>0</v>
      </c>
      <c r="CM29">
        <v>1689900465</v>
      </c>
      <c r="CN29" t="s">
        <v>387</v>
      </c>
      <c r="CO29">
        <v>1689900462</v>
      </c>
      <c r="CP29">
        <v>1689900465</v>
      </c>
      <c r="CQ29">
        <v>58</v>
      </c>
      <c r="CR29">
        <v>-0.18</v>
      </c>
      <c r="CS29">
        <v>0</v>
      </c>
      <c r="CT29">
        <v>-4.4580000000000002</v>
      </c>
      <c r="CU29">
        <v>-0.27700000000000002</v>
      </c>
      <c r="CV29">
        <v>475</v>
      </c>
      <c r="CW29">
        <v>8</v>
      </c>
      <c r="CX29">
        <v>0.09</v>
      </c>
      <c r="CY29">
        <v>0.05</v>
      </c>
      <c r="CZ29">
        <v>14.342361836554799</v>
      </c>
      <c r="DA29">
        <v>0.19511360932159999</v>
      </c>
      <c r="DB29">
        <v>5.2477325776248897E-2</v>
      </c>
      <c r="DC29">
        <v>1</v>
      </c>
      <c r="DD29">
        <v>474.99549999999999</v>
      </c>
      <c r="DE29">
        <v>-0.21347368421138399</v>
      </c>
      <c r="DF29">
        <v>5.0203087554455302E-2</v>
      </c>
      <c r="DG29">
        <v>1</v>
      </c>
      <c r="DH29">
        <v>1799.963</v>
      </c>
      <c r="DI29">
        <v>0.212389219156364</v>
      </c>
      <c r="DJ29">
        <v>0.160751360802911</v>
      </c>
      <c r="DK29">
        <v>-1</v>
      </c>
      <c r="DL29">
        <v>2</v>
      </c>
      <c r="DM29">
        <v>2</v>
      </c>
      <c r="DN29" t="s">
        <v>354</v>
      </c>
      <c r="DO29">
        <v>3.2441</v>
      </c>
      <c r="DP29">
        <v>2.84002</v>
      </c>
      <c r="DQ29">
        <v>0.109455</v>
      </c>
      <c r="DR29">
        <v>0.110752</v>
      </c>
      <c r="DS29">
        <v>6.5930600000000006E-2</v>
      </c>
      <c r="DT29">
        <v>5.5479599999999997E-2</v>
      </c>
      <c r="DU29">
        <v>26260.799999999999</v>
      </c>
      <c r="DV29">
        <v>27613.4</v>
      </c>
      <c r="DW29">
        <v>27570.7</v>
      </c>
      <c r="DX29">
        <v>29115.8</v>
      </c>
      <c r="DY29">
        <v>33965.199999999997</v>
      </c>
      <c r="DZ29">
        <v>36615.9</v>
      </c>
      <c r="EA29">
        <v>36875.4</v>
      </c>
      <c r="EB29">
        <v>39457.1</v>
      </c>
      <c r="EC29">
        <v>2.3487200000000001</v>
      </c>
      <c r="ED29">
        <v>1.8423</v>
      </c>
      <c r="EE29">
        <v>0.12911900000000001</v>
      </c>
      <c r="EF29">
        <v>0</v>
      </c>
      <c r="EG29">
        <v>13.8217</v>
      </c>
      <c r="EH29">
        <v>999.9</v>
      </c>
      <c r="EI29">
        <v>47.1</v>
      </c>
      <c r="EJ29">
        <v>20.533000000000001</v>
      </c>
      <c r="EK29">
        <v>11.4313</v>
      </c>
      <c r="EL29">
        <v>61.710599999999999</v>
      </c>
      <c r="EM29">
        <v>36.923099999999998</v>
      </c>
      <c r="EN29">
        <v>1</v>
      </c>
      <c r="EO29">
        <v>-0.75792199999999998</v>
      </c>
      <c r="EP29">
        <v>1.7297800000000001</v>
      </c>
      <c r="EQ29">
        <v>19.902999999999999</v>
      </c>
      <c r="ER29">
        <v>5.2223800000000002</v>
      </c>
      <c r="ES29">
        <v>11.914099999999999</v>
      </c>
      <c r="ET29">
        <v>4.9549500000000002</v>
      </c>
      <c r="EU29">
        <v>3.2978999999999998</v>
      </c>
      <c r="EV29">
        <v>77.599999999999994</v>
      </c>
      <c r="EW29">
        <v>9999</v>
      </c>
      <c r="EX29">
        <v>5382.7</v>
      </c>
      <c r="EY29">
        <v>144.4</v>
      </c>
      <c r="EZ29">
        <v>1.85989</v>
      </c>
      <c r="FA29">
        <v>1.8589800000000001</v>
      </c>
      <c r="FB29">
        <v>1.86493</v>
      </c>
      <c r="FC29">
        <v>1.86903</v>
      </c>
      <c r="FD29">
        <v>1.8635699999999999</v>
      </c>
      <c r="FE29">
        <v>1.86371</v>
      </c>
      <c r="FF29">
        <v>1.86371</v>
      </c>
      <c r="FG29">
        <v>1.8635299999999999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-4.4580000000000002</v>
      </c>
      <c r="FV29">
        <v>-0.27679999999999999</v>
      </c>
      <c r="FW29">
        <v>-4.4580909090909104</v>
      </c>
      <c r="FX29">
        <v>0</v>
      </c>
      <c r="FY29">
        <v>0</v>
      </c>
      <c r="FZ29">
        <v>0</v>
      </c>
      <c r="GA29">
        <v>-0.27681299999999898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0.6</v>
      </c>
      <c r="GJ29">
        <v>0.5</v>
      </c>
      <c r="GK29">
        <v>1.17188</v>
      </c>
      <c r="GL29">
        <v>2.5500500000000001</v>
      </c>
      <c r="GM29">
        <v>1.4489700000000001</v>
      </c>
      <c r="GN29">
        <v>2.3144499999999999</v>
      </c>
      <c r="GO29">
        <v>1.5466299999999999</v>
      </c>
      <c r="GP29">
        <v>2.4243199999999998</v>
      </c>
      <c r="GQ29">
        <v>23.333600000000001</v>
      </c>
      <c r="GR29">
        <v>15.103899999999999</v>
      </c>
      <c r="GS29">
        <v>18</v>
      </c>
      <c r="GT29">
        <v>599.24699999999996</v>
      </c>
      <c r="GU29">
        <v>404.745</v>
      </c>
      <c r="GV29">
        <v>12.659800000000001</v>
      </c>
      <c r="GW29">
        <v>17.3781</v>
      </c>
      <c r="GX29">
        <v>30.0001</v>
      </c>
      <c r="GY29">
        <v>17.3674</v>
      </c>
      <c r="GZ29">
        <v>17.358499999999999</v>
      </c>
      <c r="HA29">
        <v>23.4678</v>
      </c>
      <c r="HB29">
        <v>30</v>
      </c>
      <c r="HC29">
        <v>-30</v>
      </c>
      <c r="HD29">
        <v>12.6624</v>
      </c>
      <c r="HE29">
        <v>475</v>
      </c>
      <c r="HF29">
        <v>0</v>
      </c>
      <c r="HG29">
        <v>101.57299999999999</v>
      </c>
      <c r="HH29">
        <v>95.9358</v>
      </c>
    </row>
    <row r="30" spans="1:216" x14ac:dyDescent="0.2">
      <c r="A30">
        <v>12</v>
      </c>
      <c r="B30">
        <v>1689900582</v>
      </c>
      <c r="C30">
        <v>995</v>
      </c>
      <c r="D30" t="s">
        <v>388</v>
      </c>
      <c r="E30" t="s">
        <v>389</v>
      </c>
      <c r="F30" t="s">
        <v>348</v>
      </c>
      <c r="G30" t="s">
        <v>409</v>
      </c>
      <c r="H30" t="s">
        <v>349</v>
      </c>
      <c r="I30" t="s">
        <v>350</v>
      </c>
      <c r="J30" t="s">
        <v>351</v>
      </c>
      <c r="K30" t="s">
        <v>352</v>
      </c>
      <c r="L30">
        <v>1689900582</v>
      </c>
      <c r="M30">
        <f t="shared" si="0"/>
        <v>1.6580279324110206E-3</v>
      </c>
      <c r="N30">
        <f t="shared" si="1"/>
        <v>1.6580279324110205</v>
      </c>
      <c r="O30">
        <f t="shared" si="2"/>
        <v>16.095644163016345</v>
      </c>
      <c r="P30">
        <f t="shared" si="3"/>
        <v>558.02499999999998</v>
      </c>
      <c r="Q30">
        <f t="shared" si="4"/>
        <v>421.87192629803695</v>
      </c>
      <c r="R30">
        <f t="shared" si="5"/>
        <v>42.194631075608186</v>
      </c>
      <c r="S30">
        <f t="shared" si="6"/>
        <v>55.812339096800002</v>
      </c>
      <c r="T30">
        <f t="shared" si="7"/>
        <v>0.20530710992081494</v>
      </c>
      <c r="U30">
        <f t="shared" si="8"/>
        <v>2.9266776154066609</v>
      </c>
      <c r="V30">
        <f t="shared" si="9"/>
        <v>0.19762835568057754</v>
      </c>
      <c r="W30">
        <f t="shared" si="10"/>
        <v>0.12418369957163516</v>
      </c>
      <c r="X30">
        <f t="shared" si="11"/>
        <v>297.74146200000001</v>
      </c>
      <c r="Y30">
        <f t="shared" si="12"/>
        <v>17.440182488158175</v>
      </c>
      <c r="Z30">
        <f t="shared" si="13"/>
        <v>15.991099999999999</v>
      </c>
      <c r="AA30">
        <f t="shared" si="14"/>
        <v>1.82366258937667</v>
      </c>
      <c r="AB30">
        <f t="shared" si="15"/>
        <v>54.241464393147396</v>
      </c>
      <c r="AC30">
        <f t="shared" si="16"/>
        <v>0.99638165104192</v>
      </c>
      <c r="AD30">
        <f t="shared" si="17"/>
        <v>1.8369372254038887</v>
      </c>
      <c r="AE30">
        <f t="shared" si="18"/>
        <v>0.82728093833475003</v>
      </c>
      <c r="AF30">
        <f t="shared" si="19"/>
        <v>-73.119031819326011</v>
      </c>
      <c r="AG30">
        <f t="shared" si="20"/>
        <v>17.924153753165193</v>
      </c>
      <c r="AH30">
        <f t="shared" si="21"/>
        <v>1.1821823056252907</v>
      </c>
      <c r="AI30">
        <f t="shared" si="22"/>
        <v>243.72876623946451</v>
      </c>
      <c r="AJ30">
        <v>5</v>
      </c>
      <c r="AK30">
        <v>1</v>
      </c>
      <c r="AL30">
        <f t="shared" si="23"/>
        <v>1</v>
      </c>
      <c r="AM30">
        <f t="shared" si="24"/>
        <v>0</v>
      </c>
      <c r="AN30">
        <f t="shared" si="25"/>
        <v>54781.948023894722</v>
      </c>
      <c r="AO30">
        <f t="shared" si="26"/>
        <v>1800.24</v>
      </c>
      <c r="AP30">
        <f t="shared" si="27"/>
        <v>1517.6022000000003</v>
      </c>
      <c r="AQ30">
        <f t="shared" si="28"/>
        <v>0.84299993334222112</v>
      </c>
      <c r="AR30">
        <f t="shared" si="29"/>
        <v>0.16538987135048661</v>
      </c>
      <c r="AS30">
        <v>1689900582</v>
      </c>
      <c r="AT30">
        <v>558.02499999999998</v>
      </c>
      <c r="AU30">
        <v>575.04700000000003</v>
      </c>
      <c r="AV30">
        <v>9.9620599999999992</v>
      </c>
      <c r="AW30">
        <v>8.3204399999999996</v>
      </c>
      <c r="AX30">
        <v>562.63699999999994</v>
      </c>
      <c r="AY30">
        <v>10.2422</v>
      </c>
      <c r="AZ30">
        <v>599.96</v>
      </c>
      <c r="BA30">
        <v>99.917500000000004</v>
      </c>
      <c r="BB30">
        <v>0.100132</v>
      </c>
      <c r="BC30">
        <v>16.104700000000001</v>
      </c>
      <c r="BD30">
        <v>15.991099999999999</v>
      </c>
      <c r="BE30">
        <v>999.9</v>
      </c>
      <c r="BF30">
        <v>0</v>
      </c>
      <c r="BG30">
        <v>0</v>
      </c>
      <c r="BH30">
        <v>9991.8799999999992</v>
      </c>
      <c r="BI30">
        <v>0</v>
      </c>
      <c r="BJ30">
        <v>24.377500000000001</v>
      </c>
      <c r="BK30">
        <v>-17.021799999999999</v>
      </c>
      <c r="BL30">
        <v>563.64099999999996</v>
      </c>
      <c r="BM30">
        <v>579.87199999999996</v>
      </c>
      <c r="BN30">
        <v>1.64161</v>
      </c>
      <c r="BO30">
        <v>575.04700000000003</v>
      </c>
      <c r="BP30">
        <v>8.3204399999999996</v>
      </c>
      <c r="BQ30">
        <v>0.99538400000000005</v>
      </c>
      <c r="BR30">
        <v>0.83135800000000004</v>
      </c>
      <c r="BS30">
        <v>6.8489800000000001</v>
      </c>
      <c r="BT30">
        <v>4.2542999999999997</v>
      </c>
      <c r="BU30">
        <v>1800.24</v>
      </c>
      <c r="BV30">
        <v>0.90000400000000003</v>
      </c>
      <c r="BW30">
        <v>9.9996199999999993E-2</v>
      </c>
      <c r="BX30">
        <v>0</v>
      </c>
      <c r="BY30">
        <v>2.2545999999999999</v>
      </c>
      <c r="BZ30">
        <v>0</v>
      </c>
      <c r="CA30">
        <v>14005.7</v>
      </c>
      <c r="CB30">
        <v>13896.8</v>
      </c>
      <c r="CC30">
        <v>38.25</v>
      </c>
      <c r="CD30">
        <v>40.311999999999998</v>
      </c>
      <c r="CE30">
        <v>39.686999999999998</v>
      </c>
      <c r="CF30">
        <v>38.311999999999998</v>
      </c>
      <c r="CG30">
        <v>37.311999999999998</v>
      </c>
      <c r="CH30">
        <v>1620.22</v>
      </c>
      <c r="CI30">
        <v>180.02</v>
      </c>
      <c r="CJ30">
        <v>0</v>
      </c>
      <c r="CK30">
        <v>1689900592.5999999</v>
      </c>
      <c r="CL30">
        <v>0</v>
      </c>
      <c r="CM30">
        <v>1689900554</v>
      </c>
      <c r="CN30" t="s">
        <v>390</v>
      </c>
      <c r="CO30">
        <v>1689900554</v>
      </c>
      <c r="CP30">
        <v>1689900551</v>
      </c>
      <c r="CQ30">
        <v>59</v>
      </c>
      <c r="CR30">
        <v>-0.154</v>
      </c>
      <c r="CS30">
        <v>-3.0000000000000001E-3</v>
      </c>
      <c r="CT30">
        <v>-4.6120000000000001</v>
      </c>
      <c r="CU30">
        <v>-0.28000000000000003</v>
      </c>
      <c r="CV30">
        <v>575</v>
      </c>
      <c r="CW30">
        <v>8</v>
      </c>
      <c r="CX30">
        <v>0.1</v>
      </c>
      <c r="CY30">
        <v>7.0000000000000007E-2</v>
      </c>
      <c r="CZ30">
        <v>16.0509539784221</v>
      </c>
      <c r="DA30">
        <v>0.12914684751629599</v>
      </c>
      <c r="DB30">
        <v>6.4600172128517597E-2</v>
      </c>
      <c r="DC30">
        <v>1</v>
      </c>
      <c r="DD30">
        <v>575.02771428571396</v>
      </c>
      <c r="DE30">
        <v>-1.8701298697971201E-3</v>
      </c>
      <c r="DF30">
        <v>5.8593143477591099E-2</v>
      </c>
      <c r="DG30">
        <v>1</v>
      </c>
      <c r="DH30">
        <v>1799.9880000000001</v>
      </c>
      <c r="DI30">
        <v>-0.54424001537366196</v>
      </c>
      <c r="DJ30">
        <v>0.118304691369335</v>
      </c>
      <c r="DK30">
        <v>-1</v>
      </c>
      <c r="DL30">
        <v>2</v>
      </c>
      <c r="DM30">
        <v>2</v>
      </c>
      <c r="DN30" t="s">
        <v>354</v>
      </c>
      <c r="DO30">
        <v>3.24404</v>
      </c>
      <c r="DP30">
        <v>2.8402500000000002</v>
      </c>
      <c r="DQ30">
        <v>0.12570100000000001</v>
      </c>
      <c r="DR30">
        <v>0.12701399999999999</v>
      </c>
      <c r="DS30">
        <v>6.5929699999999994E-2</v>
      </c>
      <c r="DT30">
        <v>5.5480300000000003E-2</v>
      </c>
      <c r="DU30">
        <v>25783.1</v>
      </c>
      <c r="DV30">
        <v>27109.8</v>
      </c>
      <c r="DW30">
        <v>27571.1</v>
      </c>
      <c r="DX30">
        <v>29116.1</v>
      </c>
      <c r="DY30">
        <v>33965.5</v>
      </c>
      <c r="DZ30">
        <v>36616.1</v>
      </c>
      <c r="EA30">
        <v>36875.699999999997</v>
      </c>
      <c r="EB30">
        <v>39457.4</v>
      </c>
      <c r="EC30">
        <v>2.3488000000000002</v>
      </c>
      <c r="ED30">
        <v>1.84273</v>
      </c>
      <c r="EE30">
        <v>0.131968</v>
      </c>
      <c r="EF30">
        <v>0</v>
      </c>
      <c r="EG30">
        <v>13.789199999999999</v>
      </c>
      <c r="EH30">
        <v>999.9</v>
      </c>
      <c r="EI30">
        <v>47.058</v>
      </c>
      <c r="EJ30">
        <v>20.533000000000001</v>
      </c>
      <c r="EK30">
        <v>11.4221</v>
      </c>
      <c r="EL30">
        <v>61.890599999999999</v>
      </c>
      <c r="EM30">
        <v>37.0032</v>
      </c>
      <c r="EN30">
        <v>1</v>
      </c>
      <c r="EO30">
        <v>-0.75877499999999998</v>
      </c>
      <c r="EP30">
        <v>1.6276999999999999</v>
      </c>
      <c r="EQ30">
        <v>19.909600000000001</v>
      </c>
      <c r="ER30">
        <v>5.2223800000000002</v>
      </c>
      <c r="ES30">
        <v>11.914099999999999</v>
      </c>
      <c r="ET30">
        <v>4.9556500000000003</v>
      </c>
      <c r="EU30">
        <v>3.2978299999999998</v>
      </c>
      <c r="EV30">
        <v>77.599999999999994</v>
      </c>
      <c r="EW30">
        <v>9999</v>
      </c>
      <c r="EX30">
        <v>5384.5</v>
      </c>
      <c r="EY30">
        <v>144.4</v>
      </c>
      <c r="EZ30">
        <v>1.85989</v>
      </c>
      <c r="FA30">
        <v>1.8589800000000001</v>
      </c>
      <c r="FB30">
        <v>1.86493</v>
      </c>
      <c r="FC30">
        <v>1.86903</v>
      </c>
      <c r="FD30">
        <v>1.86358</v>
      </c>
      <c r="FE30">
        <v>1.86371</v>
      </c>
      <c r="FF30">
        <v>1.86371</v>
      </c>
      <c r="FG30">
        <v>1.8634999999999999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-4.6120000000000001</v>
      </c>
      <c r="FV30">
        <v>-0.28010000000000002</v>
      </c>
      <c r="FW30">
        <v>-4.6119090909090801</v>
      </c>
      <c r="FX30">
        <v>0</v>
      </c>
      <c r="FY30">
        <v>0</v>
      </c>
      <c r="FZ30">
        <v>0</v>
      </c>
      <c r="GA30">
        <v>-0.280144000000002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0.5</v>
      </c>
      <c r="GJ30">
        <v>0.5</v>
      </c>
      <c r="GK30">
        <v>1.3647499999999999</v>
      </c>
      <c r="GL30">
        <v>2.5524900000000001</v>
      </c>
      <c r="GM30">
        <v>1.4489700000000001</v>
      </c>
      <c r="GN30">
        <v>2.3156699999999999</v>
      </c>
      <c r="GO30">
        <v>1.5466299999999999</v>
      </c>
      <c r="GP30">
        <v>2.4304199999999998</v>
      </c>
      <c r="GQ30">
        <v>23.333600000000001</v>
      </c>
      <c r="GR30">
        <v>15.0777</v>
      </c>
      <c r="GS30">
        <v>18</v>
      </c>
      <c r="GT30">
        <v>599.20100000000002</v>
      </c>
      <c r="GU30">
        <v>404.93099999999998</v>
      </c>
      <c r="GV30">
        <v>12.6953</v>
      </c>
      <c r="GW30">
        <v>17.369199999999999</v>
      </c>
      <c r="GX30">
        <v>30.0002</v>
      </c>
      <c r="GY30">
        <v>17.3597</v>
      </c>
      <c r="GZ30">
        <v>17.3508</v>
      </c>
      <c r="HA30">
        <v>27.2989</v>
      </c>
      <c r="HB30">
        <v>30</v>
      </c>
      <c r="HC30">
        <v>-30</v>
      </c>
      <c r="HD30">
        <v>12.6974</v>
      </c>
      <c r="HE30">
        <v>575</v>
      </c>
      <c r="HF30">
        <v>0</v>
      </c>
      <c r="HG30">
        <v>101.574</v>
      </c>
      <c r="HH30">
        <v>95.936400000000006</v>
      </c>
    </row>
    <row r="31" spans="1:216" x14ac:dyDescent="0.2">
      <c r="A31">
        <v>13</v>
      </c>
      <c r="B31">
        <v>1689900666</v>
      </c>
      <c r="C31">
        <v>1079</v>
      </c>
      <c r="D31" t="s">
        <v>391</v>
      </c>
      <c r="E31" t="s">
        <v>392</v>
      </c>
      <c r="F31" t="s">
        <v>348</v>
      </c>
      <c r="G31" t="s">
        <v>409</v>
      </c>
      <c r="H31" t="s">
        <v>349</v>
      </c>
      <c r="I31" t="s">
        <v>350</v>
      </c>
      <c r="J31" t="s">
        <v>351</v>
      </c>
      <c r="K31" t="s">
        <v>352</v>
      </c>
      <c r="L31">
        <v>1689900666</v>
      </c>
      <c r="M31">
        <f t="shared" si="0"/>
        <v>1.6556516651573797E-3</v>
      </c>
      <c r="N31">
        <f t="shared" si="1"/>
        <v>1.6556516651573796</v>
      </c>
      <c r="O31">
        <f t="shared" si="2"/>
        <v>16.933286401434685</v>
      </c>
      <c r="P31">
        <f t="shared" si="3"/>
        <v>656.87400000000002</v>
      </c>
      <c r="Q31">
        <f t="shared" si="4"/>
        <v>512.38071246111008</v>
      </c>
      <c r="R31">
        <f t="shared" si="5"/>
        <v>51.246471727891809</v>
      </c>
      <c r="S31">
        <f t="shared" si="6"/>
        <v>65.698169449230008</v>
      </c>
      <c r="T31">
        <f t="shared" si="7"/>
        <v>0.20480521155536999</v>
      </c>
      <c r="U31">
        <f t="shared" si="8"/>
        <v>2.9265460078032888</v>
      </c>
      <c r="V31">
        <f t="shared" si="9"/>
        <v>0.19716287325010515</v>
      </c>
      <c r="W31">
        <f t="shared" si="10"/>
        <v>0.12388966963227473</v>
      </c>
      <c r="X31">
        <f t="shared" si="11"/>
        <v>297.71955600000001</v>
      </c>
      <c r="Y31">
        <f t="shared" si="12"/>
        <v>17.465910019847261</v>
      </c>
      <c r="Z31">
        <f t="shared" si="13"/>
        <v>15.998200000000001</v>
      </c>
      <c r="AA31">
        <f t="shared" si="14"/>
        <v>1.8244897792449868</v>
      </c>
      <c r="AB31">
        <f t="shared" si="15"/>
        <v>54.158481681316118</v>
      </c>
      <c r="AC31">
        <f t="shared" si="16"/>
        <v>0.9964583425652499</v>
      </c>
      <c r="AD31">
        <f t="shared" si="17"/>
        <v>1.8398934232105946</v>
      </c>
      <c r="AE31">
        <f t="shared" si="18"/>
        <v>0.82803143667973689</v>
      </c>
      <c r="AF31">
        <f t="shared" si="19"/>
        <v>-73.01423843344044</v>
      </c>
      <c r="AG31">
        <f t="shared" si="20"/>
        <v>20.779092400683172</v>
      </c>
      <c r="AH31">
        <f t="shared" si="21"/>
        <v>1.3707703379728704</v>
      </c>
      <c r="AI31">
        <f t="shared" si="22"/>
        <v>246.85518030521564</v>
      </c>
      <c r="AJ31">
        <v>5</v>
      </c>
      <c r="AK31">
        <v>1</v>
      </c>
      <c r="AL31">
        <f t="shared" si="23"/>
        <v>1</v>
      </c>
      <c r="AM31">
        <f t="shared" si="24"/>
        <v>0</v>
      </c>
      <c r="AN31">
        <f t="shared" si="25"/>
        <v>54773.202199159132</v>
      </c>
      <c r="AO31">
        <f t="shared" si="26"/>
        <v>1800.11</v>
      </c>
      <c r="AP31">
        <f t="shared" si="27"/>
        <v>1517.4923999999999</v>
      </c>
      <c r="AQ31">
        <f t="shared" si="28"/>
        <v>0.84299981667786961</v>
      </c>
      <c r="AR31">
        <f t="shared" si="29"/>
        <v>0.1653896461882885</v>
      </c>
      <c r="AS31">
        <v>1689900666</v>
      </c>
      <c r="AT31">
        <v>656.87400000000002</v>
      </c>
      <c r="AU31">
        <v>674.89400000000001</v>
      </c>
      <c r="AV31">
        <v>9.9629499999999993</v>
      </c>
      <c r="AW31">
        <v>8.3238699999999994</v>
      </c>
      <c r="AX31">
        <v>661.45699999999999</v>
      </c>
      <c r="AY31">
        <v>10.2424</v>
      </c>
      <c r="AZ31">
        <v>600.02800000000002</v>
      </c>
      <c r="BA31">
        <v>99.916300000000007</v>
      </c>
      <c r="BB31">
        <v>0.100095</v>
      </c>
      <c r="BC31">
        <v>16.129899999999999</v>
      </c>
      <c r="BD31">
        <v>15.998200000000001</v>
      </c>
      <c r="BE31">
        <v>999.9</v>
      </c>
      <c r="BF31">
        <v>0</v>
      </c>
      <c r="BG31">
        <v>0</v>
      </c>
      <c r="BH31">
        <v>9991.25</v>
      </c>
      <c r="BI31">
        <v>0</v>
      </c>
      <c r="BJ31">
        <v>28.0945</v>
      </c>
      <c r="BK31">
        <v>-18.0199</v>
      </c>
      <c r="BL31">
        <v>663.48400000000004</v>
      </c>
      <c r="BM31">
        <v>680.55899999999997</v>
      </c>
      <c r="BN31">
        <v>1.6390800000000001</v>
      </c>
      <c r="BO31">
        <v>674.89400000000001</v>
      </c>
      <c r="BP31">
        <v>8.3238699999999994</v>
      </c>
      <c r="BQ31">
        <v>0.99546100000000004</v>
      </c>
      <c r="BR31">
        <v>0.83169000000000004</v>
      </c>
      <c r="BS31">
        <v>6.8501200000000004</v>
      </c>
      <c r="BT31">
        <v>4.2600100000000003</v>
      </c>
      <c r="BU31">
        <v>1800.11</v>
      </c>
      <c r="BV31">
        <v>0.90000400000000003</v>
      </c>
      <c r="BW31">
        <v>9.9996199999999993E-2</v>
      </c>
      <c r="BX31">
        <v>0</v>
      </c>
      <c r="BY31">
        <v>2.2225000000000001</v>
      </c>
      <c r="BZ31">
        <v>0</v>
      </c>
      <c r="CA31">
        <v>14084.6</v>
      </c>
      <c r="CB31">
        <v>13895.8</v>
      </c>
      <c r="CC31">
        <v>38.436999999999998</v>
      </c>
      <c r="CD31">
        <v>40.5</v>
      </c>
      <c r="CE31">
        <v>39.875</v>
      </c>
      <c r="CF31">
        <v>38.5</v>
      </c>
      <c r="CG31">
        <v>37.5</v>
      </c>
      <c r="CH31">
        <v>1620.11</v>
      </c>
      <c r="CI31">
        <v>180</v>
      </c>
      <c r="CJ31">
        <v>0</v>
      </c>
      <c r="CK31">
        <v>1689900676.5999999</v>
      </c>
      <c r="CL31">
        <v>0</v>
      </c>
      <c r="CM31">
        <v>1689900638</v>
      </c>
      <c r="CN31" t="s">
        <v>393</v>
      </c>
      <c r="CO31">
        <v>1689900638</v>
      </c>
      <c r="CP31">
        <v>1689900638</v>
      </c>
      <c r="CQ31">
        <v>60</v>
      </c>
      <c r="CR31">
        <v>2.9000000000000001E-2</v>
      </c>
      <c r="CS31">
        <v>1E-3</v>
      </c>
      <c r="CT31">
        <v>-4.5830000000000002</v>
      </c>
      <c r="CU31">
        <v>-0.27900000000000003</v>
      </c>
      <c r="CV31">
        <v>675</v>
      </c>
      <c r="CW31">
        <v>8</v>
      </c>
      <c r="CX31">
        <v>0.09</v>
      </c>
      <c r="CY31">
        <v>0.04</v>
      </c>
      <c r="CZ31">
        <v>17.0228369211355</v>
      </c>
      <c r="DA31">
        <v>0.69493509812064802</v>
      </c>
      <c r="DB31">
        <v>9.3488601726605405E-2</v>
      </c>
      <c r="DC31">
        <v>1</v>
      </c>
      <c r="DD31">
        <v>675.03099999999995</v>
      </c>
      <c r="DE31">
        <v>-0.213896103897008</v>
      </c>
      <c r="DF31">
        <v>7.9862381632402807E-2</v>
      </c>
      <c r="DG31">
        <v>1</v>
      </c>
      <c r="DH31">
        <v>1799.991</v>
      </c>
      <c r="DI31">
        <v>-0.26686713864092898</v>
      </c>
      <c r="DJ31">
        <v>0.159088025947973</v>
      </c>
      <c r="DK31">
        <v>-1</v>
      </c>
      <c r="DL31">
        <v>2</v>
      </c>
      <c r="DM31">
        <v>2</v>
      </c>
      <c r="DN31" t="s">
        <v>354</v>
      </c>
      <c r="DO31">
        <v>3.2441900000000001</v>
      </c>
      <c r="DP31">
        <v>2.8402099999999999</v>
      </c>
      <c r="DQ31">
        <v>0.140654</v>
      </c>
      <c r="DR31">
        <v>0.14189099999999999</v>
      </c>
      <c r="DS31">
        <v>6.5931400000000001E-2</v>
      </c>
      <c r="DT31">
        <v>5.5498100000000002E-2</v>
      </c>
      <c r="DU31">
        <v>25344.1</v>
      </c>
      <c r="DV31">
        <v>26648.1</v>
      </c>
      <c r="DW31">
        <v>27572</v>
      </c>
      <c r="DX31">
        <v>29115</v>
      </c>
      <c r="DY31">
        <v>33966.400000000001</v>
      </c>
      <c r="DZ31">
        <v>36614.1</v>
      </c>
      <c r="EA31">
        <v>36876.699999999997</v>
      </c>
      <c r="EB31">
        <v>39455.9</v>
      </c>
      <c r="EC31">
        <v>2.3492299999999999</v>
      </c>
      <c r="ED31">
        <v>1.8431</v>
      </c>
      <c r="EE31">
        <v>0.13242999999999999</v>
      </c>
      <c r="EF31">
        <v>0</v>
      </c>
      <c r="EG31">
        <v>13.7887</v>
      </c>
      <c r="EH31">
        <v>999.9</v>
      </c>
      <c r="EI31">
        <v>47.058</v>
      </c>
      <c r="EJ31">
        <v>20.533000000000001</v>
      </c>
      <c r="EK31">
        <v>11.421900000000001</v>
      </c>
      <c r="EL31">
        <v>61.740600000000001</v>
      </c>
      <c r="EM31">
        <v>36.782899999999998</v>
      </c>
      <c r="EN31">
        <v>1</v>
      </c>
      <c r="EO31">
        <v>-0.75899399999999995</v>
      </c>
      <c r="EP31">
        <v>1.68154</v>
      </c>
      <c r="EQ31">
        <v>19.908200000000001</v>
      </c>
      <c r="ER31">
        <v>5.2225299999999999</v>
      </c>
      <c r="ES31">
        <v>11.914300000000001</v>
      </c>
      <c r="ET31">
        <v>4.9553000000000003</v>
      </c>
      <c r="EU31">
        <v>3.2978800000000001</v>
      </c>
      <c r="EV31">
        <v>77.7</v>
      </c>
      <c r="EW31">
        <v>9999</v>
      </c>
      <c r="EX31">
        <v>5386.3</v>
      </c>
      <c r="EY31">
        <v>144.4</v>
      </c>
      <c r="EZ31">
        <v>1.85989</v>
      </c>
      <c r="FA31">
        <v>1.8589899999999999</v>
      </c>
      <c r="FB31">
        <v>1.86493</v>
      </c>
      <c r="FC31">
        <v>1.8690500000000001</v>
      </c>
      <c r="FD31">
        <v>1.8636200000000001</v>
      </c>
      <c r="FE31">
        <v>1.86371</v>
      </c>
      <c r="FF31">
        <v>1.86371</v>
      </c>
      <c r="FG31">
        <v>1.86355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-4.5830000000000002</v>
      </c>
      <c r="FV31">
        <v>-0.27950000000000003</v>
      </c>
      <c r="FW31">
        <v>-4.5827000000000497</v>
      </c>
      <c r="FX31">
        <v>0</v>
      </c>
      <c r="FY31">
        <v>0</v>
      </c>
      <c r="FZ31">
        <v>0</v>
      </c>
      <c r="GA31">
        <v>-0.27949599999999802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0.5</v>
      </c>
      <c r="GJ31">
        <v>0.5</v>
      </c>
      <c r="GK31">
        <v>1.5515099999999999</v>
      </c>
      <c r="GL31">
        <v>2.5488300000000002</v>
      </c>
      <c r="GM31">
        <v>1.4489700000000001</v>
      </c>
      <c r="GN31">
        <v>2.3168899999999999</v>
      </c>
      <c r="GO31">
        <v>1.5466299999999999</v>
      </c>
      <c r="GP31">
        <v>2.3877000000000002</v>
      </c>
      <c r="GQ31">
        <v>23.333600000000001</v>
      </c>
      <c r="GR31">
        <v>15.0602</v>
      </c>
      <c r="GS31">
        <v>18</v>
      </c>
      <c r="GT31">
        <v>599.38300000000004</v>
      </c>
      <c r="GU31">
        <v>405.10199999999998</v>
      </c>
      <c r="GV31">
        <v>12.687200000000001</v>
      </c>
      <c r="GW31">
        <v>17.3612</v>
      </c>
      <c r="GX31">
        <v>30.0001</v>
      </c>
      <c r="GY31">
        <v>17.352</v>
      </c>
      <c r="GZ31">
        <v>17.3446</v>
      </c>
      <c r="HA31">
        <v>31.0336</v>
      </c>
      <c r="HB31">
        <v>30</v>
      </c>
      <c r="HC31">
        <v>-30</v>
      </c>
      <c r="HD31">
        <v>12.686400000000001</v>
      </c>
      <c r="HE31">
        <v>675</v>
      </c>
      <c r="HF31">
        <v>0</v>
      </c>
      <c r="HG31">
        <v>101.577</v>
      </c>
      <c r="HH31">
        <v>95.9328</v>
      </c>
    </row>
    <row r="32" spans="1:216" x14ac:dyDescent="0.2">
      <c r="A32">
        <v>14</v>
      </c>
      <c r="B32">
        <v>1689900757</v>
      </c>
      <c r="C32">
        <v>1170</v>
      </c>
      <c r="D32" t="s">
        <v>394</v>
      </c>
      <c r="E32" t="s">
        <v>395</v>
      </c>
      <c r="F32" t="s">
        <v>348</v>
      </c>
      <c r="G32" t="s">
        <v>409</v>
      </c>
      <c r="H32" t="s">
        <v>349</v>
      </c>
      <c r="I32" t="s">
        <v>350</v>
      </c>
      <c r="J32" t="s">
        <v>351</v>
      </c>
      <c r="K32" t="s">
        <v>352</v>
      </c>
      <c r="L32">
        <v>1689900757</v>
      </c>
      <c r="M32">
        <f t="shared" si="0"/>
        <v>1.6479192863537656E-3</v>
      </c>
      <c r="N32">
        <f t="shared" si="1"/>
        <v>1.6479192863537657</v>
      </c>
      <c r="O32">
        <f t="shared" si="2"/>
        <v>17.84329587456417</v>
      </c>
      <c r="P32">
        <f t="shared" si="3"/>
        <v>780.95299999999997</v>
      </c>
      <c r="Q32">
        <f t="shared" si="4"/>
        <v>627.35466733061594</v>
      </c>
      <c r="R32">
        <f t="shared" si="5"/>
        <v>62.745263817223957</v>
      </c>
      <c r="S32">
        <f t="shared" si="6"/>
        <v>78.1074957525245</v>
      </c>
      <c r="T32">
        <f t="shared" si="7"/>
        <v>0.20450660384022087</v>
      </c>
      <c r="U32">
        <f t="shared" si="8"/>
        <v>2.9327872845879623</v>
      </c>
      <c r="V32">
        <f t="shared" si="9"/>
        <v>0.19690165701043963</v>
      </c>
      <c r="W32">
        <f t="shared" si="10"/>
        <v>0.12372324768997373</v>
      </c>
      <c r="X32">
        <f t="shared" si="11"/>
        <v>297.70156200000002</v>
      </c>
      <c r="Y32">
        <f t="shared" si="12"/>
        <v>17.451470916266977</v>
      </c>
      <c r="Z32">
        <f t="shared" si="13"/>
        <v>15.977</v>
      </c>
      <c r="AA32">
        <f t="shared" si="14"/>
        <v>1.8220208365809889</v>
      </c>
      <c r="AB32">
        <f t="shared" si="15"/>
        <v>54.222289764299148</v>
      </c>
      <c r="AC32">
        <f t="shared" si="16"/>
        <v>0.99676063481982491</v>
      </c>
      <c r="AD32">
        <f t="shared" si="17"/>
        <v>1.8382857661538827</v>
      </c>
      <c r="AE32">
        <f t="shared" si="18"/>
        <v>0.82526020176116399</v>
      </c>
      <c r="AF32">
        <f t="shared" si="19"/>
        <v>-72.673240528201063</v>
      </c>
      <c r="AG32">
        <f t="shared" si="20"/>
        <v>22.009249989669328</v>
      </c>
      <c r="AH32">
        <f t="shared" si="21"/>
        <v>1.4485700687055512</v>
      </c>
      <c r="AI32">
        <f t="shared" si="22"/>
        <v>248.48614153017388</v>
      </c>
      <c r="AJ32">
        <v>5</v>
      </c>
      <c r="AK32">
        <v>1</v>
      </c>
      <c r="AL32">
        <f t="shared" si="23"/>
        <v>1</v>
      </c>
      <c r="AM32">
        <f t="shared" si="24"/>
        <v>0</v>
      </c>
      <c r="AN32">
        <f t="shared" si="25"/>
        <v>54962.979603913183</v>
      </c>
      <c r="AO32">
        <f t="shared" si="26"/>
        <v>1799.99</v>
      </c>
      <c r="AP32">
        <f t="shared" si="27"/>
        <v>1517.3922</v>
      </c>
      <c r="AQ32">
        <f t="shared" si="28"/>
        <v>0.8430003500019444</v>
      </c>
      <c r="AR32">
        <f t="shared" si="29"/>
        <v>0.1653906755037528</v>
      </c>
      <c r="AS32">
        <v>1689900757</v>
      </c>
      <c r="AT32">
        <v>780.95299999999997</v>
      </c>
      <c r="AU32">
        <v>800.08199999999999</v>
      </c>
      <c r="AV32">
        <v>9.9660499999999992</v>
      </c>
      <c r="AW32">
        <v>8.3346599999999995</v>
      </c>
      <c r="AX32">
        <v>785.44600000000003</v>
      </c>
      <c r="AY32">
        <v>10.244199999999999</v>
      </c>
      <c r="AZ32">
        <v>600.03899999999999</v>
      </c>
      <c r="BA32">
        <v>99.915899999999993</v>
      </c>
      <c r="BB32">
        <v>9.97165E-2</v>
      </c>
      <c r="BC32">
        <v>16.116199999999999</v>
      </c>
      <c r="BD32">
        <v>15.977</v>
      </c>
      <c r="BE32">
        <v>999.9</v>
      </c>
      <c r="BF32">
        <v>0</v>
      </c>
      <c r="BG32">
        <v>0</v>
      </c>
      <c r="BH32">
        <v>10026.9</v>
      </c>
      <c r="BI32">
        <v>0</v>
      </c>
      <c r="BJ32">
        <v>27.0855</v>
      </c>
      <c r="BK32">
        <v>-19.128499999999999</v>
      </c>
      <c r="BL32">
        <v>788.81500000000005</v>
      </c>
      <c r="BM32">
        <v>806.80600000000004</v>
      </c>
      <c r="BN32">
        <v>1.6314</v>
      </c>
      <c r="BO32">
        <v>800.08199999999999</v>
      </c>
      <c r="BP32">
        <v>8.3346599999999995</v>
      </c>
      <c r="BQ32">
        <v>0.99576699999999996</v>
      </c>
      <c r="BR32">
        <v>0.83276499999999998</v>
      </c>
      <c r="BS32">
        <v>6.85459</v>
      </c>
      <c r="BT32">
        <v>4.27841</v>
      </c>
      <c r="BU32">
        <v>1799.99</v>
      </c>
      <c r="BV32">
        <v>0.89998900000000004</v>
      </c>
      <c r="BW32">
        <v>0.100011</v>
      </c>
      <c r="BX32">
        <v>0</v>
      </c>
      <c r="BY32">
        <v>2.3355000000000001</v>
      </c>
      <c r="BZ32">
        <v>0</v>
      </c>
      <c r="CA32">
        <v>14052.7</v>
      </c>
      <c r="CB32">
        <v>13894.8</v>
      </c>
      <c r="CC32">
        <v>38.686999999999998</v>
      </c>
      <c r="CD32">
        <v>40.686999999999998</v>
      </c>
      <c r="CE32">
        <v>40.125</v>
      </c>
      <c r="CF32">
        <v>38.625</v>
      </c>
      <c r="CG32">
        <v>37.686999999999998</v>
      </c>
      <c r="CH32">
        <v>1619.97</v>
      </c>
      <c r="CI32">
        <v>180.02</v>
      </c>
      <c r="CJ32">
        <v>0</v>
      </c>
      <c r="CK32">
        <v>1689900767.8</v>
      </c>
      <c r="CL32">
        <v>0</v>
      </c>
      <c r="CM32">
        <v>1689900727</v>
      </c>
      <c r="CN32" t="s">
        <v>396</v>
      </c>
      <c r="CO32">
        <v>1689900727</v>
      </c>
      <c r="CP32">
        <v>1689900722</v>
      </c>
      <c r="CQ32">
        <v>61</v>
      </c>
      <c r="CR32">
        <v>0.09</v>
      </c>
      <c r="CS32">
        <v>1E-3</v>
      </c>
      <c r="CT32">
        <v>-4.4930000000000003</v>
      </c>
      <c r="CU32">
        <v>-0.27800000000000002</v>
      </c>
      <c r="CV32">
        <v>800</v>
      </c>
      <c r="CW32">
        <v>8</v>
      </c>
      <c r="CX32">
        <v>0.15</v>
      </c>
      <c r="CY32">
        <v>0.04</v>
      </c>
      <c r="CZ32">
        <v>17.726896947039599</v>
      </c>
      <c r="DA32">
        <v>-0.15492464754941301</v>
      </c>
      <c r="DB32">
        <v>6.4852013253014706E-2</v>
      </c>
      <c r="DC32">
        <v>1</v>
      </c>
      <c r="DD32">
        <v>800.03420000000006</v>
      </c>
      <c r="DE32">
        <v>-0.21013533834547701</v>
      </c>
      <c r="DF32">
        <v>6.1236100463686799E-2</v>
      </c>
      <c r="DG32">
        <v>1</v>
      </c>
      <c r="DH32">
        <v>1799.9809523809499</v>
      </c>
      <c r="DI32">
        <v>8.6255053033627294E-2</v>
      </c>
      <c r="DJ32">
        <v>6.6037850755643696E-2</v>
      </c>
      <c r="DK32">
        <v>-1</v>
      </c>
      <c r="DL32">
        <v>2</v>
      </c>
      <c r="DM32">
        <v>2</v>
      </c>
      <c r="DN32" t="s">
        <v>354</v>
      </c>
      <c r="DO32">
        <v>3.2442199999999999</v>
      </c>
      <c r="DP32">
        <v>2.8401399999999999</v>
      </c>
      <c r="DQ32">
        <v>0.15790299999999999</v>
      </c>
      <c r="DR32">
        <v>0.159056</v>
      </c>
      <c r="DS32">
        <v>6.5939800000000007E-2</v>
      </c>
      <c r="DT32">
        <v>5.5553199999999997E-2</v>
      </c>
      <c r="DU32">
        <v>24836.3</v>
      </c>
      <c r="DV32">
        <v>26117.4</v>
      </c>
      <c r="DW32">
        <v>27571.1</v>
      </c>
      <c r="DX32">
        <v>29115.7</v>
      </c>
      <c r="DY32">
        <v>33965.4</v>
      </c>
      <c r="DZ32">
        <v>36613.1</v>
      </c>
      <c r="EA32">
        <v>36876</v>
      </c>
      <c r="EB32">
        <v>39457.1</v>
      </c>
      <c r="EC32">
        <v>2.3492000000000002</v>
      </c>
      <c r="ED32">
        <v>1.84273</v>
      </c>
      <c r="EE32">
        <v>0.13076499999999999</v>
      </c>
      <c r="EF32">
        <v>0</v>
      </c>
      <c r="EG32">
        <v>13.795199999999999</v>
      </c>
      <c r="EH32">
        <v>999.9</v>
      </c>
      <c r="EI32">
        <v>47.058</v>
      </c>
      <c r="EJ32">
        <v>20.533000000000001</v>
      </c>
      <c r="EK32">
        <v>11.4222</v>
      </c>
      <c r="EL32">
        <v>61.490600000000001</v>
      </c>
      <c r="EM32">
        <v>36.794899999999998</v>
      </c>
      <c r="EN32">
        <v>1</v>
      </c>
      <c r="EO32">
        <v>-0.75872700000000004</v>
      </c>
      <c r="EP32">
        <v>1.6213500000000001</v>
      </c>
      <c r="EQ32">
        <v>19.9131</v>
      </c>
      <c r="ER32">
        <v>5.2231300000000003</v>
      </c>
      <c r="ES32">
        <v>11.914099999999999</v>
      </c>
      <c r="ET32">
        <v>4.9554999999999998</v>
      </c>
      <c r="EU32">
        <v>3.2978999999999998</v>
      </c>
      <c r="EV32">
        <v>77.7</v>
      </c>
      <c r="EW32">
        <v>9999</v>
      </c>
      <c r="EX32">
        <v>5388.1</v>
      </c>
      <c r="EY32">
        <v>144.4</v>
      </c>
      <c r="EZ32">
        <v>1.85989</v>
      </c>
      <c r="FA32">
        <v>1.8589800000000001</v>
      </c>
      <c r="FB32">
        <v>1.86493</v>
      </c>
      <c r="FC32">
        <v>1.86904</v>
      </c>
      <c r="FD32">
        <v>1.86361</v>
      </c>
      <c r="FE32">
        <v>1.86371</v>
      </c>
      <c r="FF32">
        <v>1.86371</v>
      </c>
      <c r="FG32">
        <v>1.8635600000000001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-4.4930000000000003</v>
      </c>
      <c r="FV32">
        <v>-0.2782</v>
      </c>
      <c r="FW32">
        <v>-4.49290909090917</v>
      </c>
      <c r="FX32">
        <v>0</v>
      </c>
      <c r="FY32">
        <v>0</v>
      </c>
      <c r="FZ32">
        <v>0</v>
      </c>
      <c r="GA32">
        <v>-0.27815200000000001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0.5</v>
      </c>
      <c r="GJ32">
        <v>0.6</v>
      </c>
      <c r="GK32">
        <v>1.7785599999999999</v>
      </c>
      <c r="GL32">
        <v>2.5500500000000001</v>
      </c>
      <c r="GM32">
        <v>1.4489700000000001</v>
      </c>
      <c r="GN32">
        <v>2.3278799999999999</v>
      </c>
      <c r="GO32">
        <v>1.5466299999999999</v>
      </c>
      <c r="GP32">
        <v>2.4169900000000002</v>
      </c>
      <c r="GQ32">
        <v>23.3538</v>
      </c>
      <c r="GR32">
        <v>15.051399999999999</v>
      </c>
      <c r="GS32">
        <v>18</v>
      </c>
      <c r="GT32">
        <v>599.36500000000001</v>
      </c>
      <c r="GU32">
        <v>404.87599999999998</v>
      </c>
      <c r="GV32">
        <v>12.653</v>
      </c>
      <c r="GW32">
        <v>17.3658</v>
      </c>
      <c r="GX32">
        <v>30.0002</v>
      </c>
      <c r="GY32">
        <v>17.352</v>
      </c>
      <c r="GZ32">
        <v>17.3446</v>
      </c>
      <c r="HA32">
        <v>35.557899999999997</v>
      </c>
      <c r="HB32">
        <v>30</v>
      </c>
      <c r="HC32">
        <v>-30</v>
      </c>
      <c r="HD32">
        <v>12.652699999999999</v>
      </c>
      <c r="HE32">
        <v>800</v>
      </c>
      <c r="HF32">
        <v>0</v>
      </c>
      <c r="HG32">
        <v>101.575</v>
      </c>
      <c r="HH32">
        <v>95.935599999999994</v>
      </c>
    </row>
    <row r="33" spans="1:216" x14ac:dyDescent="0.2">
      <c r="A33">
        <v>15</v>
      </c>
      <c r="B33">
        <v>1689900843.0999999</v>
      </c>
      <c r="C33">
        <v>1256.0999999046301</v>
      </c>
      <c r="D33" t="s">
        <v>397</v>
      </c>
      <c r="E33" t="s">
        <v>398</v>
      </c>
      <c r="F33" t="s">
        <v>348</v>
      </c>
      <c r="G33" t="s">
        <v>409</v>
      </c>
      <c r="H33" t="s">
        <v>349</v>
      </c>
      <c r="I33" t="s">
        <v>350</v>
      </c>
      <c r="J33" t="s">
        <v>351</v>
      </c>
      <c r="K33" t="s">
        <v>352</v>
      </c>
      <c r="L33">
        <v>1689900843.0999999</v>
      </c>
      <c r="M33">
        <f t="shared" si="0"/>
        <v>1.6334065523008515E-3</v>
      </c>
      <c r="N33">
        <f t="shared" si="1"/>
        <v>1.6334065523008516</v>
      </c>
      <c r="O33">
        <f t="shared" si="2"/>
        <v>18.149893244652411</v>
      </c>
      <c r="P33">
        <f t="shared" si="3"/>
        <v>980.23800000000006</v>
      </c>
      <c r="Q33">
        <f t="shared" si="4"/>
        <v>819.93349091334437</v>
      </c>
      <c r="R33">
        <f t="shared" si="5"/>
        <v>82.00799638321611</v>
      </c>
      <c r="S33">
        <f t="shared" si="6"/>
        <v>98.041310971632001</v>
      </c>
      <c r="T33">
        <f t="shared" si="7"/>
        <v>0.20224703972405011</v>
      </c>
      <c r="U33">
        <f t="shared" si="8"/>
        <v>2.9276670996110932</v>
      </c>
      <c r="V33">
        <f t="shared" si="9"/>
        <v>0.19479342974266647</v>
      </c>
      <c r="W33">
        <f t="shared" si="10"/>
        <v>0.12239268446471402</v>
      </c>
      <c r="X33">
        <f t="shared" si="11"/>
        <v>297.673272</v>
      </c>
      <c r="Y33">
        <f t="shared" si="12"/>
        <v>17.480877079257144</v>
      </c>
      <c r="Z33">
        <f t="shared" si="13"/>
        <v>15.9932</v>
      </c>
      <c r="AA33">
        <f t="shared" si="14"/>
        <v>1.8239072168631127</v>
      </c>
      <c r="AB33">
        <f t="shared" si="15"/>
        <v>54.156534075675985</v>
      </c>
      <c r="AC33">
        <f t="shared" si="16"/>
        <v>0.99705208157136005</v>
      </c>
      <c r="AD33">
        <f t="shared" si="17"/>
        <v>1.8410559290558048</v>
      </c>
      <c r="AE33">
        <f t="shared" si="18"/>
        <v>0.8268551352917527</v>
      </c>
      <c r="AF33">
        <f t="shared" si="19"/>
        <v>-72.033228956467553</v>
      </c>
      <c r="AG33">
        <f t="shared" si="20"/>
        <v>23.13881457964278</v>
      </c>
      <c r="AH33">
        <f t="shared" si="21"/>
        <v>1.5258925113302153</v>
      </c>
      <c r="AI33">
        <f t="shared" si="22"/>
        <v>250.30475013450541</v>
      </c>
      <c r="AJ33">
        <v>5</v>
      </c>
      <c r="AK33">
        <v>1</v>
      </c>
      <c r="AL33">
        <f t="shared" si="23"/>
        <v>1</v>
      </c>
      <c r="AM33">
        <f t="shared" si="24"/>
        <v>0</v>
      </c>
      <c r="AN33">
        <f t="shared" si="25"/>
        <v>54804.960592749769</v>
      </c>
      <c r="AO33">
        <f t="shared" si="26"/>
        <v>1799.82</v>
      </c>
      <c r="AP33">
        <f t="shared" si="27"/>
        <v>1517.2488000000001</v>
      </c>
      <c r="AQ33">
        <f t="shared" si="28"/>
        <v>0.84300030003000304</v>
      </c>
      <c r="AR33">
        <f t="shared" si="29"/>
        <v>0.1653905790579058</v>
      </c>
      <c r="AS33">
        <v>1689900843.0999999</v>
      </c>
      <c r="AT33">
        <v>980.23800000000006</v>
      </c>
      <c r="AU33">
        <v>999.98800000000006</v>
      </c>
      <c r="AV33">
        <v>9.9687400000000004</v>
      </c>
      <c r="AW33">
        <v>8.3516999999999992</v>
      </c>
      <c r="AX33">
        <v>984.697</v>
      </c>
      <c r="AY33">
        <v>10.246600000000001</v>
      </c>
      <c r="AZ33">
        <v>600.03099999999995</v>
      </c>
      <c r="BA33">
        <v>99.917699999999996</v>
      </c>
      <c r="BB33">
        <v>0.100164</v>
      </c>
      <c r="BC33">
        <v>16.139800000000001</v>
      </c>
      <c r="BD33">
        <v>15.9932</v>
      </c>
      <c r="BE33">
        <v>999.9</v>
      </c>
      <c r="BF33">
        <v>0</v>
      </c>
      <c r="BG33">
        <v>0</v>
      </c>
      <c r="BH33">
        <v>9997.5</v>
      </c>
      <c r="BI33">
        <v>0</v>
      </c>
      <c r="BJ33">
        <v>24.492699999999999</v>
      </c>
      <c r="BK33">
        <v>-19.749500000000001</v>
      </c>
      <c r="BL33">
        <v>990.10900000000004</v>
      </c>
      <c r="BM33">
        <v>1008.41</v>
      </c>
      <c r="BN33">
        <v>1.6170500000000001</v>
      </c>
      <c r="BO33">
        <v>999.98800000000006</v>
      </c>
      <c r="BP33">
        <v>8.3516999999999992</v>
      </c>
      <c r="BQ33">
        <v>0.99605399999999999</v>
      </c>
      <c r="BR33">
        <v>0.83448199999999995</v>
      </c>
      <c r="BS33">
        <v>6.8587800000000003</v>
      </c>
      <c r="BT33">
        <v>4.3078000000000003</v>
      </c>
      <c r="BU33">
        <v>1799.82</v>
      </c>
      <c r="BV33">
        <v>0.89998900000000004</v>
      </c>
      <c r="BW33">
        <v>0.100011</v>
      </c>
      <c r="BX33">
        <v>0</v>
      </c>
      <c r="BY33">
        <v>2.2397</v>
      </c>
      <c r="BZ33">
        <v>0</v>
      </c>
      <c r="CA33">
        <v>13987.7</v>
      </c>
      <c r="CB33">
        <v>13893.6</v>
      </c>
      <c r="CC33">
        <v>38.875</v>
      </c>
      <c r="CD33">
        <v>40.875</v>
      </c>
      <c r="CE33">
        <v>40.311999999999998</v>
      </c>
      <c r="CF33">
        <v>38.811999999999998</v>
      </c>
      <c r="CG33">
        <v>37.811999999999998</v>
      </c>
      <c r="CH33">
        <v>1619.82</v>
      </c>
      <c r="CI33">
        <v>180</v>
      </c>
      <c r="CJ33">
        <v>0</v>
      </c>
      <c r="CK33">
        <v>1689900853.5999999</v>
      </c>
      <c r="CL33">
        <v>0</v>
      </c>
      <c r="CM33">
        <v>1689900814</v>
      </c>
      <c r="CN33" t="s">
        <v>399</v>
      </c>
      <c r="CO33">
        <v>1689900814</v>
      </c>
      <c r="CP33">
        <v>1689900814</v>
      </c>
      <c r="CQ33">
        <v>62</v>
      </c>
      <c r="CR33">
        <v>3.3000000000000002E-2</v>
      </c>
      <c r="CS33">
        <v>0</v>
      </c>
      <c r="CT33">
        <v>-4.4589999999999996</v>
      </c>
      <c r="CU33">
        <v>-0.27800000000000002</v>
      </c>
      <c r="CV33">
        <v>1000</v>
      </c>
      <c r="CW33">
        <v>8</v>
      </c>
      <c r="CX33">
        <v>0.11</v>
      </c>
      <c r="CY33">
        <v>0.04</v>
      </c>
      <c r="CZ33">
        <v>18.0782463590544</v>
      </c>
      <c r="DA33">
        <v>1.0685049876888999</v>
      </c>
      <c r="DB33">
        <v>0.11200305862332401</v>
      </c>
      <c r="DC33">
        <v>1</v>
      </c>
      <c r="DD33">
        <v>1000.029</v>
      </c>
      <c r="DE33">
        <v>-0.12288311688213401</v>
      </c>
      <c r="DF33">
        <v>5.01037019828127E-2</v>
      </c>
      <c r="DG33">
        <v>1</v>
      </c>
      <c r="DH33">
        <v>1800.0329999999999</v>
      </c>
      <c r="DI33">
        <v>-0.48462960809033301</v>
      </c>
      <c r="DJ33">
        <v>0.15852760012068701</v>
      </c>
      <c r="DK33">
        <v>-1</v>
      </c>
      <c r="DL33">
        <v>2</v>
      </c>
      <c r="DM33">
        <v>2</v>
      </c>
      <c r="DN33" t="s">
        <v>354</v>
      </c>
      <c r="DO33">
        <v>3.2441900000000001</v>
      </c>
      <c r="DP33">
        <v>2.8403299999999998</v>
      </c>
      <c r="DQ33">
        <v>0.182949</v>
      </c>
      <c r="DR33">
        <v>0.183861</v>
      </c>
      <c r="DS33">
        <v>6.5951300000000004E-2</v>
      </c>
      <c r="DT33">
        <v>5.5640299999999997E-2</v>
      </c>
      <c r="DU33">
        <v>24099.1</v>
      </c>
      <c r="DV33">
        <v>25348.400000000001</v>
      </c>
      <c r="DW33">
        <v>27569.7</v>
      </c>
      <c r="DX33">
        <v>29113.8</v>
      </c>
      <c r="DY33">
        <v>33963.199999999997</v>
      </c>
      <c r="DZ33">
        <v>36607.699999999997</v>
      </c>
      <c r="EA33">
        <v>36873.9</v>
      </c>
      <c r="EB33">
        <v>39454.9</v>
      </c>
      <c r="EC33">
        <v>2.34903</v>
      </c>
      <c r="ED33">
        <v>1.8439000000000001</v>
      </c>
      <c r="EE33">
        <v>0.13279199999999999</v>
      </c>
      <c r="EF33">
        <v>0</v>
      </c>
      <c r="EG33">
        <v>13.7776</v>
      </c>
      <c r="EH33">
        <v>999.9</v>
      </c>
      <c r="EI33">
        <v>47.082000000000001</v>
      </c>
      <c r="EJ33">
        <v>20.553000000000001</v>
      </c>
      <c r="EK33">
        <v>11.4429</v>
      </c>
      <c r="EL33">
        <v>61.882399999999997</v>
      </c>
      <c r="EM33">
        <v>36.798900000000003</v>
      </c>
      <c r="EN33">
        <v>1</v>
      </c>
      <c r="EO33">
        <v>-0.75713900000000001</v>
      </c>
      <c r="EP33">
        <v>1.6873</v>
      </c>
      <c r="EQ33">
        <v>19.908200000000001</v>
      </c>
      <c r="ER33">
        <v>5.2219300000000004</v>
      </c>
      <c r="ES33">
        <v>11.914099999999999</v>
      </c>
      <c r="ET33">
        <v>4.9557500000000001</v>
      </c>
      <c r="EU33">
        <v>3.298</v>
      </c>
      <c r="EV33">
        <v>77.7</v>
      </c>
      <c r="EW33">
        <v>9999</v>
      </c>
      <c r="EX33">
        <v>5389.9</v>
      </c>
      <c r="EY33">
        <v>144.4</v>
      </c>
      <c r="EZ33">
        <v>1.85989</v>
      </c>
      <c r="FA33">
        <v>1.8589800000000001</v>
      </c>
      <c r="FB33">
        <v>1.86493</v>
      </c>
      <c r="FC33">
        <v>1.86904</v>
      </c>
      <c r="FD33">
        <v>1.8635600000000001</v>
      </c>
      <c r="FE33">
        <v>1.86371</v>
      </c>
      <c r="FF33">
        <v>1.86371</v>
      </c>
      <c r="FG33">
        <v>1.86355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-4.4589999999999996</v>
      </c>
      <c r="FV33">
        <v>-0.27789999999999998</v>
      </c>
      <c r="FW33">
        <v>-4.4589999999999499</v>
      </c>
      <c r="FX33">
        <v>0</v>
      </c>
      <c r="FY33">
        <v>0</v>
      </c>
      <c r="FZ33">
        <v>0</v>
      </c>
      <c r="GA33">
        <v>-0.27790000000000198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0.5</v>
      </c>
      <c r="GJ33">
        <v>0.5</v>
      </c>
      <c r="GK33">
        <v>2.1325699999999999</v>
      </c>
      <c r="GL33">
        <v>2.5427200000000001</v>
      </c>
      <c r="GM33">
        <v>1.4477500000000001</v>
      </c>
      <c r="GN33">
        <v>2.3156699999999999</v>
      </c>
      <c r="GO33">
        <v>1.5466299999999999</v>
      </c>
      <c r="GP33">
        <v>2.4157700000000002</v>
      </c>
      <c r="GQ33">
        <v>23.373999999999999</v>
      </c>
      <c r="GR33">
        <v>15.033899999999999</v>
      </c>
      <c r="GS33">
        <v>18</v>
      </c>
      <c r="GT33">
        <v>599.36599999999999</v>
      </c>
      <c r="GU33">
        <v>405.65600000000001</v>
      </c>
      <c r="GV33">
        <v>12.6059</v>
      </c>
      <c r="GW33">
        <v>17.3765</v>
      </c>
      <c r="GX33">
        <v>30.0001</v>
      </c>
      <c r="GY33">
        <v>17.3612</v>
      </c>
      <c r="GZ33">
        <v>17.352599999999999</v>
      </c>
      <c r="HA33">
        <v>42.636000000000003</v>
      </c>
      <c r="HB33">
        <v>30</v>
      </c>
      <c r="HC33">
        <v>-30</v>
      </c>
      <c r="HD33">
        <v>12.6046</v>
      </c>
      <c r="HE33">
        <v>1000</v>
      </c>
      <c r="HF33">
        <v>0</v>
      </c>
      <c r="HG33">
        <v>101.569</v>
      </c>
      <c r="HH33">
        <v>95.9298</v>
      </c>
    </row>
    <row r="34" spans="1:216" x14ac:dyDescent="0.2">
      <c r="A34">
        <v>16</v>
      </c>
      <c r="B34">
        <v>1689900944.0999999</v>
      </c>
      <c r="C34">
        <v>1357.0999999046301</v>
      </c>
      <c r="D34" t="s">
        <v>400</v>
      </c>
      <c r="E34" t="s">
        <v>401</v>
      </c>
      <c r="F34" t="s">
        <v>348</v>
      </c>
      <c r="G34" t="s">
        <v>409</v>
      </c>
      <c r="H34" t="s">
        <v>349</v>
      </c>
      <c r="I34" t="s">
        <v>350</v>
      </c>
      <c r="J34" t="s">
        <v>351</v>
      </c>
      <c r="K34" t="s">
        <v>352</v>
      </c>
      <c r="L34">
        <v>1689900944.0999999</v>
      </c>
      <c r="M34">
        <f t="shared" si="0"/>
        <v>1.6054052671141696E-3</v>
      </c>
      <c r="N34">
        <f t="shared" si="1"/>
        <v>1.6054052671141696</v>
      </c>
      <c r="O34">
        <f t="shared" si="2"/>
        <v>18.365828017805462</v>
      </c>
      <c r="P34">
        <f t="shared" si="3"/>
        <v>1379.54</v>
      </c>
      <c r="Q34">
        <f t="shared" si="4"/>
        <v>1209.5806981085982</v>
      </c>
      <c r="R34">
        <f t="shared" si="5"/>
        <v>120.97463054307184</v>
      </c>
      <c r="S34">
        <f t="shared" si="6"/>
        <v>137.972887696002</v>
      </c>
      <c r="T34">
        <f t="shared" si="7"/>
        <v>0.19865248284341377</v>
      </c>
      <c r="U34">
        <f t="shared" si="8"/>
        <v>2.9302266226350682</v>
      </c>
      <c r="V34">
        <f t="shared" si="9"/>
        <v>0.19146243610552385</v>
      </c>
      <c r="W34">
        <f t="shared" si="10"/>
        <v>0.12028833840372849</v>
      </c>
      <c r="X34">
        <f t="shared" si="11"/>
        <v>297.70257899999996</v>
      </c>
      <c r="Y34">
        <f t="shared" si="12"/>
        <v>17.486286307998071</v>
      </c>
      <c r="Z34">
        <f t="shared" si="13"/>
        <v>15.9758</v>
      </c>
      <c r="AA34">
        <f t="shared" si="14"/>
        <v>1.82188117288773</v>
      </c>
      <c r="AB34">
        <f t="shared" si="15"/>
        <v>54.052877611592052</v>
      </c>
      <c r="AC34">
        <f t="shared" si="16"/>
        <v>0.99508022076787195</v>
      </c>
      <c r="AD34">
        <f t="shared" si="17"/>
        <v>1.8409384749471125</v>
      </c>
      <c r="AE34">
        <f t="shared" si="18"/>
        <v>0.82680095211985805</v>
      </c>
      <c r="AF34">
        <f t="shared" si="19"/>
        <v>-70.798372279734878</v>
      </c>
      <c r="AG34">
        <f t="shared" si="20"/>
        <v>25.749823561758834</v>
      </c>
      <c r="AH34">
        <f t="shared" si="21"/>
        <v>1.6964306692375561</v>
      </c>
      <c r="AI34">
        <f t="shared" si="22"/>
        <v>254.35046095126145</v>
      </c>
      <c r="AJ34">
        <v>5</v>
      </c>
      <c r="AK34">
        <v>1</v>
      </c>
      <c r="AL34">
        <f t="shared" si="23"/>
        <v>1</v>
      </c>
      <c r="AM34">
        <f t="shared" si="24"/>
        <v>0</v>
      </c>
      <c r="AN34">
        <f t="shared" si="25"/>
        <v>54881.808044377707</v>
      </c>
      <c r="AO34">
        <f t="shared" si="26"/>
        <v>1800</v>
      </c>
      <c r="AP34">
        <f t="shared" si="27"/>
        <v>1517.4002999999998</v>
      </c>
      <c r="AQ34">
        <f t="shared" si="28"/>
        <v>0.84300016666666655</v>
      </c>
      <c r="AR34">
        <f t="shared" si="29"/>
        <v>0.16539032166666665</v>
      </c>
      <c r="AS34">
        <v>1689900944.0999999</v>
      </c>
      <c r="AT34">
        <v>1379.54</v>
      </c>
      <c r="AU34">
        <v>1400.12</v>
      </c>
      <c r="AV34">
        <v>9.9494399999999992</v>
      </c>
      <c r="AW34">
        <v>8.3600499999999993</v>
      </c>
      <c r="AX34">
        <v>1383.89</v>
      </c>
      <c r="AY34">
        <v>10.231</v>
      </c>
      <c r="AZ34">
        <v>600.01599999999996</v>
      </c>
      <c r="BA34">
        <v>99.913700000000006</v>
      </c>
      <c r="BB34">
        <v>9.9991300000000005E-2</v>
      </c>
      <c r="BC34">
        <v>16.1388</v>
      </c>
      <c r="BD34">
        <v>15.9758</v>
      </c>
      <c r="BE34">
        <v>999.9</v>
      </c>
      <c r="BF34">
        <v>0</v>
      </c>
      <c r="BG34">
        <v>0</v>
      </c>
      <c r="BH34">
        <v>10012.5</v>
      </c>
      <c r="BI34">
        <v>0</v>
      </c>
      <c r="BJ34">
        <v>21.8734</v>
      </c>
      <c r="BK34">
        <v>-20.580400000000001</v>
      </c>
      <c r="BL34">
        <v>1393.4</v>
      </c>
      <c r="BM34">
        <v>1411.92</v>
      </c>
      <c r="BN34">
        <v>1.5893999999999999</v>
      </c>
      <c r="BO34">
        <v>1400.12</v>
      </c>
      <c r="BP34">
        <v>8.3600499999999993</v>
      </c>
      <c r="BQ34">
        <v>0.99408600000000003</v>
      </c>
      <c r="BR34">
        <v>0.835283</v>
      </c>
      <c r="BS34">
        <v>6.8299799999999999</v>
      </c>
      <c r="BT34">
        <v>4.3214899999999998</v>
      </c>
      <c r="BU34">
        <v>1800</v>
      </c>
      <c r="BV34">
        <v>0.89999200000000001</v>
      </c>
      <c r="BW34">
        <v>0.100008</v>
      </c>
      <c r="BX34">
        <v>0</v>
      </c>
      <c r="BY34">
        <v>2.3624000000000001</v>
      </c>
      <c r="BZ34">
        <v>0</v>
      </c>
      <c r="CA34">
        <v>13888.8</v>
      </c>
      <c r="CB34">
        <v>13894.9</v>
      </c>
      <c r="CC34">
        <v>39.061999999999998</v>
      </c>
      <c r="CD34">
        <v>41.125</v>
      </c>
      <c r="CE34">
        <v>40.5</v>
      </c>
      <c r="CF34">
        <v>39.061999999999998</v>
      </c>
      <c r="CG34">
        <v>38.061999999999998</v>
      </c>
      <c r="CH34">
        <v>1619.99</v>
      </c>
      <c r="CI34">
        <v>180.01</v>
      </c>
      <c r="CJ34">
        <v>0</v>
      </c>
      <c r="CK34">
        <v>1689900955</v>
      </c>
      <c r="CL34">
        <v>0</v>
      </c>
      <c r="CM34">
        <v>1689900916.0999999</v>
      </c>
      <c r="CN34" t="s">
        <v>402</v>
      </c>
      <c r="CO34">
        <v>1689900916.0999999</v>
      </c>
      <c r="CP34">
        <v>1689900908.0999999</v>
      </c>
      <c r="CQ34">
        <v>63</v>
      </c>
      <c r="CR34">
        <v>0.113</v>
      </c>
      <c r="CS34">
        <v>-4.0000000000000001E-3</v>
      </c>
      <c r="CT34">
        <v>-4.3460000000000001</v>
      </c>
      <c r="CU34">
        <v>-0.28199999999999997</v>
      </c>
      <c r="CV34">
        <v>1400</v>
      </c>
      <c r="CW34">
        <v>8</v>
      </c>
      <c r="CX34">
        <v>0.13</v>
      </c>
      <c r="CY34">
        <v>0.05</v>
      </c>
      <c r="CZ34">
        <v>18.1443484510364</v>
      </c>
      <c r="DA34">
        <v>0.74728868050389197</v>
      </c>
      <c r="DB34">
        <v>0.12662252138951699</v>
      </c>
      <c r="DC34">
        <v>1</v>
      </c>
      <c r="DD34">
        <v>1400.02476190476</v>
      </c>
      <c r="DE34">
        <v>-0.82831168831099</v>
      </c>
      <c r="DF34">
        <v>0.158072287490752</v>
      </c>
      <c r="DG34">
        <v>1</v>
      </c>
      <c r="DH34">
        <v>1799.9961904761899</v>
      </c>
      <c r="DI34">
        <v>2.7267260905404701E-2</v>
      </c>
      <c r="DJ34">
        <v>8.4381167365015393E-3</v>
      </c>
      <c r="DK34">
        <v>-1</v>
      </c>
      <c r="DL34">
        <v>2</v>
      </c>
      <c r="DM34">
        <v>2</v>
      </c>
      <c r="DN34" t="s">
        <v>354</v>
      </c>
      <c r="DO34">
        <v>3.2441399999999998</v>
      </c>
      <c r="DP34">
        <v>2.84029</v>
      </c>
      <c r="DQ34">
        <v>0.226156</v>
      </c>
      <c r="DR34">
        <v>0.22669700000000001</v>
      </c>
      <c r="DS34">
        <v>6.5869200000000003E-2</v>
      </c>
      <c r="DT34">
        <v>5.5678699999999998E-2</v>
      </c>
      <c r="DU34">
        <v>22830.1</v>
      </c>
      <c r="DV34">
        <v>24023.599999999999</v>
      </c>
      <c r="DW34">
        <v>27568.7</v>
      </c>
      <c r="DX34">
        <v>29112.799999999999</v>
      </c>
      <c r="DY34">
        <v>33965.199999999997</v>
      </c>
      <c r="DZ34">
        <v>36604.400000000001</v>
      </c>
      <c r="EA34">
        <v>36872.6</v>
      </c>
      <c r="EB34">
        <v>39452.800000000003</v>
      </c>
      <c r="EC34">
        <v>2.3483299999999998</v>
      </c>
      <c r="ED34">
        <v>1.84477</v>
      </c>
      <c r="EE34">
        <v>0.13345499999999999</v>
      </c>
      <c r="EF34">
        <v>0</v>
      </c>
      <c r="EG34">
        <v>13.749000000000001</v>
      </c>
      <c r="EH34">
        <v>999.9</v>
      </c>
      <c r="EI34">
        <v>47.1</v>
      </c>
      <c r="EJ34">
        <v>20.562999999999999</v>
      </c>
      <c r="EK34">
        <v>11.4541</v>
      </c>
      <c r="EL34">
        <v>61.892400000000002</v>
      </c>
      <c r="EM34">
        <v>36.9191</v>
      </c>
      <c r="EN34">
        <v>1</v>
      </c>
      <c r="EO34">
        <v>-0.75506600000000001</v>
      </c>
      <c r="EP34">
        <v>1.7831600000000001</v>
      </c>
      <c r="EQ34">
        <v>19.901800000000001</v>
      </c>
      <c r="ER34">
        <v>5.2175900000000004</v>
      </c>
      <c r="ES34">
        <v>11.914099999999999</v>
      </c>
      <c r="ET34">
        <v>4.9551999999999996</v>
      </c>
      <c r="EU34">
        <v>3.29793</v>
      </c>
      <c r="EV34">
        <v>77.7</v>
      </c>
      <c r="EW34">
        <v>9999</v>
      </c>
      <c r="EX34">
        <v>5391.9</v>
      </c>
      <c r="EY34">
        <v>144.4</v>
      </c>
      <c r="EZ34">
        <v>1.85988</v>
      </c>
      <c r="FA34">
        <v>1.8589800000000001</v>
      </c>
      <c r="FB34">
        <v>1.86493</v>
      </c>
      <c r="FC34">
        <v>1.8690199999999999</v>
      </c>
      <c r="FD34">
        <v>1.86358</v>
      </c>
      <c r="FE34">
        <v>1.86371</v>
      </c>
      <c r="FF34">
        <v>1.86371</v>
      </c>
      <c r="FG34">
        <v>1.8635200000000001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-4.3499999999999996</v>
      </c>
      <c r="FV34">
        <v>-0.28160000000000002</v>
      </c>
      <c r="FW34">
        <v>-4.3463636363633196</v>
      </c>
      <c r="FX34">
        <v>0</v>
      </c>
      <c r="FY34">
        <v>0</v>
      </c>
      <c r="FZ34">
        <v>0</v>
      </c>
      <c r="GA34">
        <v>-0.28152272727272798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0.5</v>
      </c>
      <c r="GJ34">
        <v>0.6</v>
      </c>
      <c r="GK34">
        <v>2.80762</v>
      </c>
      <c r="GL34">
        <v>2.5390600000000001</v>
      </c>
      <c r="GM34">
        <v>1.4489700000000001</v>
      </c>
      <c r="GN34">
        <v>2.3144499999999999</v>
      </c>
      <c r="GO34">
        <v>1.5466299999999999</v>
      </c>
      <c r="GP34">
        <v>2.4560499999999998</v>
      </c>
      <c r="GQ34">
        <v>23.373999999999999</v>
      </c>
      <c r="GR34">
        <v>15.0251</v>
      </c>
      <c r="GS34">
        <v>18</v>
      </c>
      <c r="GT34">
        <v>599.1</v>
      </c>
      <c r="GU34">
        <v>406.32100000000003</v>
      </c>
      <c r="GV34">
        <v>12.5685</v>
      </c>
      <c r="GW34">
        <v>17.395</v>
      </c>
      <c r="GX34">
        <v>30.000299999999999</v>
      </c>
      <c r="GY34">
        <v>17.3766</v>
      </c>
      <c r="GZ34">
        <v>17.367599999999999</v>
      </c>
      <c r="HA34">
        <v>56.1252</v>
      </c>
      <c r="HB34">
        <v>30</v>
      </c>
      <c r="HC34">
        <v>-30</v>
      </c>
      <c r="HD34">
        <v>12.587199999999999</v>
      </c>
      <c r="HE34">
        <v>1400</v>
      </c>
      <c r="HF34">
        <v>0</v>
      </c>
      <c r="HG34">
        <v>101.566</v>
      </c>
      <c r="HH34">
        <v>95.9255</v>
      </c>
    </row>
    <row r="35" spans="1:216" x14ac:dyDescent="0.2">
      <c r="A35">
        <v>17</v>
      </c>
      <c r="B35">
        <v>1689901042.0999999</v>
      </c>
      <c r="C35">
        <v>1455.0999999046301</v>
      </c>
      <c r="D35" t="s">
        <v>403</v>
      </c>
      <c r="E35" t="s">
        <v>404</v>
      </c>
      <c r="F35" t="s">
        <v>348</v>
      </c>
      <c r="G35" t="s">
        <v>409</v>
      </c>
      <c r="H35" t="s">
        <v>349</v>
      </c>
      <c r="I35" t="s">
        <v>350</v>
      </c>
      <c r="J35" t="s">
        <v>351</v>
      </c>
      <c r="K35" t="s">
        <v>352</v>
      </c>
      <c r="L35">
        <v>1689901042.0999999</v>
      </c>
      <c r="M35">
        <f t="shared" si="0"/>
        <v>1.5863265941801156E-3</v>
      </c>
      <c r="N35">
        <f t="shared" si="1"/>
        <v>1.5863265941801157</v>
      </c>
      <c r="O35">
        <f t="shared" si="2"/>
        <v>18.307367230467342</v>
      </c>
      <c r="P35">
        <f t="shared" si="3"/>
        <v>1778.73</v>
      </c>
      <c r="Q35">
        <f t="shared" si="4"/>
        <v>1601.558067599934</v>
      </c>
      <c r="R35">
        <f t="shared" si="5"/>
        <v>160.17945376486151</v>
      </c>
      <c r="S35">
        <f t="shared" si="6"/>
        <v>177.89926294845</v>
      </c>
      <c r="T35">
        <f t="shared" si="7"/>
        <v>0.19556596767294129</v>
      </c>
      <c r="U35">
        <f t="shared" si="8"/>
        <v>2.920032879558824</v>
      </c>
      <c r="V35">
        <f t="shared" si="9"/>
        <v>0.1885699897101521</v>
      </c>
      <c r="W35">
        <f t="shared" si="10"/>
        <v>0.11846395405275428</v>
      </c>
      <c r="X35">
        <f t="shared" si="11"/>
        <v>297.68603999999999</v>
      </c>
      <c r="Y35">
        <f t="shared" si="12"/>
        <v>17.519391960860098</v>
      </c>
      <c r="Z35">
        <f t="shared" si="13"/>
        <v>15.981299999999999</v>
      </c>
      <c r="AA35">
        <f t="shared" si="14"/>
        <v>1.8225213753582408</v>
      </c>
      <c r="AB35">
        <f t="shared" si="15"/>
        <v>53.858023774168217</v>
      </c>
      <c r="AC35">
        <f t="shared" si="16"/>
        <v>0.99299959474545008</v>
      </c>
      <c r="AD35">
        <f t="shared" si="17"/>
        <v>1.8437356686335007</v>
      </c>
      <c r="AE35">
        <f t="shared" si="18"/>
        <v>0.82952178061279069</v>
      </c>
      <c r="AF35">
        <f t="shared" si="19"/>
        <v>-69.957002803343102</v>
      </c>
      <c r="AG35">
        <f t="shared" si="20"/>
        <v>28.541118524883487</v>
      </c>
      <c r="AH35">
        <f t="shared" si="21"/>
        <v>1.8871757803559883</v>
      </c>
      <c r="AI35">
        <f t="shared" si="22"/>
        <v>258.15733150189635</v>
      </c>
      <c r="AJ35">
        <v>5</v>
      </c>
      <c r="AK35">
        <v>1</v>
      </c>
      <c r="AL35">
        <f t="shared" si="23"/>
        <v>1</v>
      </c>
      <c r="AM35">
        <f t="shared" si="24"/>
        <v>0</v>
      </c>
      <c r="AN35">
        <f t="shared" si="25"/>
        <v>54571.926470924293</v>
      </c>
      <c r="AO35">
        <f t="shared" si="26"/>
        <v>1799.9</v>
      </c>
      <c r="AP35">
        <f t="shared" si="27"/>
        <v>1517.316</v>
      </c>
      <c r="AQ35">
        <f t="shared" si="28"/>
        <v>0.84300016667592637</v>
      </c>
      <c r="AR35">
        <f t="shared" si="29"/>
        <v>0.16539032168453802</v>
      </c>
      <c r="AS35">
        <v>1689901042.0999999</v>
      </c>
      <c r="AT35">
        <v>1778.73</v>
      </c>
      <c r="AU35">
        <v>1799.86</v>
      </c>
      <c r="AV35">
        <v>9.9285300000000003</v>
      </c>
      <c r="AW35">
        <v>8.3578799999999998</v>
      </c>
      <c r="AX35">
        <v>1782.96</v>
      </c>
      <c r="AY35">
        <v>10.210800000000001</v>
      </c>
      <c r="AZ35">
        <v>599.97199999999998</v>
      </c>
      <c r="BA35">
        <v>99.914299999999997</v>
      </c>
      <c r="BB35">
        <v>0.100465</v>
      </c>
      <c r="BC35">
        <v>16.162600000000001</v>
      </c>
      <c r="BD35">
        <v>15.981299999999999</v>
      </c>
      <c r="BE35">
        <v>999.9</v>
      </c>
      <c r="BF35">
        <v>0</v>
      </c>
      <c r="BG35">
        <v>0</v>
      </c>
      <c r="BH35">
        <v>9954.3799999999992</v>
      </c>
      <c r="BI35">
        <v>0</v>
      </c>
      <c r="BJ35">
        <v>19.161000000000001</v>
      </c>
      <c r="BK35">
        <v>-21.1309</v>
      </c>
      <c r="BL35">
        <v>1796.57</v>
      </c>
      <c r="BM35">
        <v>1815.03</v>
      </c>
      <c r="BN35">
        <v>1.5706500000000001</v>
      </c>
      <c r="BO35">
        <v>1799.86</v>
      </c>
      <c r="BP35">
        <v>8.3578799999999998</v>
      </c>
      <c r="BQ35">
        <v>0.99200200000000005</v>
      </c>
      <c r="BR35">
        <v>0.83507200000000004</v>
      </c>
      <c r="BS35">
        <v>6.7994300000000001</v>
      </c>
      <c r="BT35">
        <v>4.3178700000000001</v>
      </c>
      <c r="BU35">
        <v>1799.9</v>
      </c>
      <c r="BV35">
        <v>0.89999200000000001</v>
      </c>
      <c r="BW35">
        <v>0.100008</v>
      </c>
      <c r="BX35">
        <v>0</v>
      </c>
      <c r="BY35">
        <v>2.3422999999999998</v>
      </c>
      <c r="BZ35">
        <v>0</v>
      </c>
      <c r="CA35">
        <v>13824.7</v>
      </c>
      <c r="CB35">
        <v>13894.2</v>
      </c>
      <c r="CC35">
        <v>39.25</v>
      </c>
      <c r="CD35">
        <v>41.25</v>
      </c>
      <c r="CE35">
        <v>40.686999999999998</v>
      </c>
      <c r="CF35">
        <v>39.186999999999998</v>
      </c>
      <c r="CG35">
        <v>38.186999999999998</v>
      </c>
      <c r="CH35">
        <v>1619.9</v>
      </c>
      <c r="CI35">
        <v>180</v>
      </c>
      <c r="CJ35">
        <v>0</v>
      </c>
      <c r="CK35">
        <v>1689901052.8</v>
      </c>
      <c r="CL35">
        <v>0</v>
      </c>
      <c r="CM35">
        <v>1689901011.0999999</v>
      </c>
      <c r="CN35" t="s">
        <v>405</v>
      </c>
      <c r="CO35">
        <v>1689901011.0999999</v>
      </c>
      <c r="CP35">
        <v>1689901011.0999999</v>
      </c>
      <c r="CQ35">
        <v>64</v>
      </c>
      <c r="CR35">
        <v>0.114</v>
      </c>
      <c r="CS35">
        <v>-1E-3</v>
      </c>
      <c r="CT35">
        <v>-4.2320000000000002</v>
      </c>
      <c r="CU35">
        <v>-0.28199999999999997</v>
      </c>
      <c r="CV35">
        <v>1801</v>
      </c>
      <c r="CW35">
        <v>8</v>
      </c>
      <c r="CX35">
        <v>0.19</v>
      </c>
      <c r="CY35">
        <v>0.04</v>
      </c>
      <c r="CZ35">
        <v>18.562138962406401</v>
      </c>
      <c r="DA35">
        <v>1.2654429729097001</v>
      </c>
      <c r="DB35">
        <v>0.16004366623739</v>
      </c>
      <c r="DC35">
        <v>1</v>
      </c>
      <c r="DD35">
        <v>1800.01714285714</v>
      </c>
      <c r="DE35">
        <v>0.93896103896408201</v>
      </c>
      <c r="DF35">
        <v>0.15256982342653699</v>
      </c>
      <c r="DG35">
        <v>1</v>
      </c>
      <c r="DH35">
        <v>1800.0015000000001</v>
      </c>
      <c r="DI35">
        <v>-0.215310344925083</v>
      </c>
      <c r="DJ35">
        <v>0.143606232455253</v>
      </c>
      <c r="DK35">
        <v>-1</v>
      </c>
      <c r="DL35">
        <v>2</v>
      </c>
      <c r="DM35">
        <v>2</v>
      </c>
      <c r="DN35" t="s">
        <v>354</v>
      </c>
      <c r="DO35">
        <v>3.24403</v>
      </c>
      <c r="DP35">
        <v>2.8402599999999998</v>
      </c>
      <c r="DQ35">
        <v>0.26270900000000003</v>
      </c>
      <c r="DR35">
        <v>0.262961</v>
      </c>
      <c r="DS35">
        <v>6.5768499999999994E-2</v>
      </c>
      <c r="DT35">
        <v>5.5666399999999998E-2</v>
      </c>
      <c r="DU35">
        <v>21758</v>
      </c>
      <c r="DV35">
        <v>22903.599999999999</v>
      </c>
      <c r="DW35">
        <v>27568</v>
      </c>
      <c r="DX35">
        <v>29112</v>
      </c>
      <c r="DY35">
        <v>33968.1</v>
      </c>
      <c r="DZ35">
        <v>36602.9</v>
      </c>
      <c r="EA35">
        <v>36871.699999999997</v>
      </c>
      <c r="EB35">
        <v>39450.5</v>
      </c>
      <c r="EC35">
        <v>2.3486799999999999</v>
      </c>
      <c r="ED35">
        <v>1.84613</v>
      </c>
      <c r="EE35">
        <v>0.14099500000000001</v>
      </c>
      <c r="EF35">
        <v>0</v>
      </c>
      <c r="EG35">
        <v>13.628500000000001</v>
      </c>
      <c r="EH35">
        <v>999.9</v>
      </c>
      <c r="EI35">
        <v>47.1</v>
      </c>
      <c r="EJ35">
        <v>20.562999999999999</v>
      </c>
      <c r="EK35">
        <v>11.4537</v>
      </c>
      <c r="EL35">
        <v>62.2624</v>
      </c>
      <c r="EM35">
        <v>36.726799999999997</v>
      </c>
      <c r="EN35">
        <v>1</v>
      </c>
      <c r="EO35">
        <v>-0.75402899999999995</v>
      </c>
      <c r="EP35">
        <v>1.2060299999999999</v>
      </c>
      <c r="EQ35">
        <v>19.9328</v>
      </c>
      <c r="ER35">
        <v>5.2216300000000002</v>
      </c>
      <c r="ES35">
        <v>11.914300000000001</v>
      </c>
      <c r="ET35">
        <v>4.9553500000000001</v>
      </c>
      <c r="EU35">
        <v>3.2978499999999999</v>
      </c>
      <c r="EV35">
        <v>77.8</v>
      </c>
      <c r="EW35">
        <v>9999</v>
      </c>
      <c r="EX35">
        <v>5394</v>
      </c>
      <c r="EY35">
        <v>144.4</v>
      </c>
      <c r="EZ35">
        <v>1.85989</v>
      </c>
      <c r="FA35">
        <v>1.8589899999999999</v>
      </c>
      <c r="FB35">
        <v>1.86493</v>
      </c>
      <c r="FC35">
        <v>1.86904</v>
      </c>
      <c r="FD35">
        <v>1.86358</v>
      </c>
      <c r="FE35">
        <v>1.86372</v>
      </c>
      <c r="FF35">
        <v>1.86371</v>
      </c>
      <c r="FG35">
        <v>1.86351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-4.2300000000000004</v>
      </c>
      <c r="FV35">
        <v>-0.2823</v>
      </c>
      <c r="FW35">
        <v>-4.2320000000004301</v>
      </c>
      <c r="FX35">
        <v>0</v>
      </c>
      <c r="FY35">
        <v>0</v>
      </c>
      <c r="FZ35">
        <v>0</v>
      </c>
      <c r="GA35">
        <v>-0.28224900000000003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0.5</v>
      </c>
      <c r="GJ35">
        <v>0.5</v>
      </c>
      <c r="GK35">
        <v>3.43994</v>
      </c>
      <c r="GL35">
        <v>2.5305200000000001</v>
      </c>
      <c r="GM35">
        <v>1.4489700000000001</v>
      </c>
      <c r="GN35">
        <v>2.3144499999999999</v>
      </c>
      <c r="GO35">
        <v>1.5466299999999999</v>
      </c>
      <c r="GP35">
        <v>2.3962400000000001</v>
      </c>
      <c r="GQ35">
        <v>23.333600000000001</v>
      </c>
      <c r="GR35">
        <v>14.998900000000001</v>
      </c>
      <c r="GS35">
        <v>18</v>
      </c>
      <c r="GT35">
        <v>599.48099999999999</v>
      </c>
      <c r="GU35">
        <v>407.23500000000001</v>
      </c>
      <c r="GV35">
        <v>13.0398</v>
      </c>
      <c r="GW35">
        <v>17.4026</v>
      </c>
      <c r="GX35">
        <v>30.0002</v>
      </c>
      <c r="GY35">
        <v>17.3889</v>
      </c>
      <c r="GZ35">
        <v>17.378299999999999</v>
      </c>
      <c r="HA35">
        <v>68.778199999999998</v>
      </c>
      <c r="HB35">
        <v>30</v>
      </c>
      <c r="HC35">
        <v>-30</v>
      </c>
      <c r="HD35">
        <v>13.045199999999999</v>
      </c>
      <c r="HE35">
        <v>1800</v>
      </c>
      <c r="HF35">
        <v>0</v>
      </c>
      <c r="HG35">
        <v>101.563</v>
      </c>
      <c r="HH35">
        <v>95.921199999999999</v>
      </c>
    </row>
    <row r="36" spans="1:216" x14ac:dyDescent="0.2">
      <c r="A36">
        <v>18</v>
      </c>
      <c r="B36">
        <v>1689901116.0999999</v>
      </c>
      <c r="C36">
        <v>1529.0999999046301</v>
      </c>
      <c r="D36" t="s">
        <v>406</v>
      </c>
      <c r="E36" t="s">
        <v>407</v>
      </c>
      <c r="F36" t="s">
        <v>348</v>
      </c>
      <c r="G36" t="s">
        <v>409</v>
      </c>
      <c r="H36" t="s">
        <v>349</v>
      </c>
      <c r="I36" t="s">
        <v>350</v>
      </c>
      <c r="J36" t="s">
        <v>351</v>
      </c>
      <c r="K36" t="s">
        <v>352</v>
      </c>
      <c r="L36">
        <v>1689901116.0999999</v>
      </c>
      <c r="M36">
        <f t="shared" si="0"/>
        <v>1.5703921696858609E-3</v>
      </c>
      <c r="N36">
        <f t="shared" si="1"/>
        <v>1.5703921696858609</v>
      </c>
      <c r="O36">
        <f t="shared" si="2"/>
        <v>11.598073004832639</v>
      </c>
      <c r="P36">
        <f t="shared" si="3"/>
        <v>387.67700000000002</v>
      </c>
      <c r="Q36">
        <f t="shared" si="4"/>
        <v>283.80273499085376</v>
      </c>
      <c r="R36">
        <f t="shared" si="5"/>
        <v>28.384336986644975</v>
      </c>
      <c r="S36">
        <f t="shared" si="6"/>
        <v>38.773250759286007</v>
      </c>
      <c r="T36">
        <f t="shared" si="7"/>
        <v>0.19260018850067151</v>
      </c>
      <c r="U36">
        <f t="shared" si="8"/>
        <v>2.9273881609459189</v>
      </c>
      <c r="V36">
        <f t="shared" si="9"/>
        <v>0.18582724163264319</v>
      </c>
      <c r="W36">
        <f t="shared" si="10"/>
        <v>0.11673070575017956</v>
      </c>
      <c r="X36">
        <f t="shared" si="11"/>
        <v>297.68284800000004</v>
      </c>
      <c r="Y36">
        <f t="shared" si="12"/>
        <v>17.551924308684079</v>
      </c>
      <c r="Z36">
        <f t="shared" si="13"/>
        <v>15.995200000000001</v>
      </c>
      <c r="AA36">
        <f t="shared" si="14"/>
        <v>1.8241402222113854</v>
      </c>
      <c r="AB36">
        <f t="shared" si="15"/>
        <v>53.632248468176471</v>
      </c>
      <c r="AC36">
        <f t="shared" si="16"/>
        <v>0.99083184699420013</v>
      </c>
      <c r="AD36">
        <f t="shared" si="17"/>
        <v>1.8474553562342733</v>
      </c>
      <c r="AE36">
        <f t="shared" si="18"/>
        <v>0.83330837521718526</v>
      </c>
      <c r="AF36">
        <f t="shared" si="19"/>
        <v>-69.254294683146469</v>
      </c>
      <c r="AG36">
        <f t="shared" si="20"/>
        <v>31.406448756050057</v>
      </c>
      <c r="AH36">
        <f t="shared" si="21"/>
        <v>2.0719065739176852</v>
      </c>
      <c r="AI36">
        <f t="shared" si="22"/>
        <v>261.90690864682131</v>
      </c>
      <c r="AJ36">
        <v>4</v>
      </c>
      <c r="AK36">
        <v>1</v>
      </c>
      <c r="AL36">
        <f t="shared" si="23"/>
        <v>1</v>
      </c>
      <c r="AM36">
        <f t="shared" si="24"/>
        <v>0</v>
      </c>
      <c r="AN36">
        <f t="shared" si="25"/>
        <v>54786.215407653341</v>
      </c>
      <c r="AO36">
        <f t="shared" si="26"/>
        <v>1799.88</v>
      </c>
      <c r="AP36">
        <f t="shared" si="27"/>
        <v>1517.2992000000002</v>
      </c>
      <c r="AQ36">
        <f t="shared" si="28"/>
        <v>0.84300020001333431</v>
      </c>
      <c r="AR36">
        <f t="shared" si="29"/>
        <v>0.16539038602573505</v>
      </c>
      <c r="AS36">
        <v>1689901116.0999999</v>
      </c>
      <c r="AT36">
        <v>387.67700000000002</v>
      </c>
      <c r="AU36">
        <v>399.88400000000001</v>
      </c>
      <c r="AV36">
        <v>9.9069000000000003</v>
      </c>
      <c r="AW36">
        <v>8.3520500000000002</v>
      </c>
      <c r="AX36">
        <v>392.13799999999998</v>
      </c>
      <c r="AY36">
        <v>10.1869</v>
      </c>
      <c r="AZ36">
        <v>599.99400000000003</v>
      </c>
      <c r="BA36">
        <v>99.914299999999997</v>
      </c>
      <c r="BB36">
        <v>0.100018</v>
      </c>
      <c r="BC36">
        <v>16.194199999999999</v>
      </c>
      <c r="BD36">
        <v>15.995200000000001</v>
      </c>
      <c r="BE36">
        <v>999.9</v>
      </c>
      <c r="BF36">
        <v>0</v>
      </c>
      <c r="BG36">
        <v>0</v>
      </c>
      <c r="BH36">
        <v>9996.25</v>
      </c>
      <c r="BI36">
        <v>0</v>
      </c>
      <c r="BJ36">
        <v>20.396100000000001</v>
      </c>
      <c r="BK36">
        <v>-11.978199999999999</v>
      </c>
      <c r="BL36">
        <v>391.786</v>
      </c>
      <c r="BM36">
        <v>403.25200000000001</v>
      </c>
      <c r="BN36">
        <v>1.5525500000000001</v>
      </c>
      <c r="BO36">
        <v>399.88400000000001</v>
      </c>
      <c r="BP36">
        <v>8.3520500000000002</v>
      </c>
      <c r="BQ36">
        <v>0.98961200000000005</v>
      </c>
      <c r="BR36">
        <v>0.83448999999999995</v>
      </c>
      <c r="BS36">
        <v>6.7643300000000002</v>
      </c>
      <c r="BT36">
        <v>4.3079299999999998</v>
      </c>
      <c r="BU36">
        <v>1799.88</v>
      </c>
      <c r="BV36">
        <v>0.89999300000000004</v>
      </c>
      <c r="BW36">
        <v>0.100007</v>
      </c>
      <c r="BX36">
        <v>0</v>
      </c>
      <c r="BY36">
        <v>2.2523</v>
      </c>
      <c r="BZ36">
        <v>0</v>
      </c>
      <c r="CA36">
        <v>13622.4</v>
      </c>
      <c r="CB36">
        <v>13894</v>
      </c>
      <c r="CC36">
        <v>39.311999999999998</v>
      </c>
      <c r="CD36">
        <v>41.311999999999998</v>
      </c>
      <c r="CE36">
        <v>40.75</v>
      </c>
      <c r="CF36">
        <v>39.25</v>
      </c>
      <c r="CG36">
        <v>38.25</v>
      </c>
      <c r="CH36">
        <v>1619.88</v>
      </c>
      <c r="CI36">
        <v>180</v>
      </c>
      <c r="CJ36">
        <v>0</v>
      </c>
      <c r="CK36">
        <v>1689901126.5999999</v>
      </c>
      <c r="CL36">
        <v>0</v>
      </c>
      <c r="CM36">
        <v>1689901143.0999999</v>
      </c>
      <c r="CN36" t="s">
        <v>408</v>
      </c>
      <c r="CO36">
        <v>1689901143.0999999</v>
      </c>
      <c r="CP36">
        <v>1689901138.0999999</v>
      </c>
      <c r="CQ36">
        <v>65</v>
      </c>
      <c r="CR36">
        <v>-0.22900000000000001</v>
      </c>
      <c r="CS36">
        <v>2E-3</v>
      </c>
      <c r="CT36">
        <v>-4.4610000000000003</v>
      </c>
      <c r="CU36">
        <v>-0.28000000000000003</v>
      </c>
      <c r="CV36">
        <v>400</v>
      </c>
      <c r="CW36">
        <v>8</v>
      </c>
      <c r="CX36">
        <v>0.16</v>
      </c>
      <c r="CY36">
        <v>7.0000000000000007E-2</v>
      </c>
      <c r="CZ36">
        <v>11.233324445922101</v>
      </c>
      <c r="DA36">
        <v>1.72472960146579</v>
      </c>
      <c r="DB36">
        <v>0.183336010928217</v>
      </c>
      <c r="DC36">
        <v>1</v>
      </c>
      <c r="DD36">
        <v>399.89390476190499</v>
      </c>
      <c r="DE36">
        <v>0.51241558441583301</v>
      </c>
      <c r="DF36">
        <v>5.7010362267707497E-2</v>
      </c>
      <c r="DG36">
        <v>1</v>
      </c>
      <c r="DH36">
        <v>1800.0050000000001</v>
      </c>
      <c r="DI36">
        <v>-0.57207709000714402</v>
      </c>
      <c r="DJ36">
        <v>0.152299047928731</v>
      </c>
      <c r="DK36">
        <v>-1</v>
      </c>
      <c r="DL36">
        <v>2</v>
      </c>
      <c r="DM36">
        <v>2</v>
      </c>
      <c r="DN36" t="s">
        <v>354</v>
      </c>
      <c r="DO36">
        <v>3.2440899999999999</v>
      </c>
      <c r="DP36">
        <v>2.8401700000000001</v>
      </c>
      <c r="DQ36">
        <v>9.6432400000000001E-2</v>
      </c>
      <c r="DR36">
        <v>9.7397999999999998E-2</v>
      </c>
      <c r="DS36">
        <v>6.5651699999999993E-2</v>
      </c>
      <c r="DT36">
        <v>5.5636600000000001E-2</v>
      </c>
      <c r="DU36">
        <v>26640.2</v>
      </c>
      <c r="DV36">
        <v>28024.6</v>
      </c>
      <c r="DW36">
        <v>27566.6</v>
      </c>
      <c r="DX36">
        <v>29113.1</v>
      </c>
      <c r="DY36">
        <v>33970.199999999997</v>
      </c>
      <c r="DZ36">
        <v>36605.5</v>
      </c>
      <c r="EA36">
        <v>36869.699999999997</v>
      </c>
      <c r="EB36">
        <v>39452.6</v>
      </c>
      <c r="EC36">
        <v>2.3509199999999999</v>
      </c>
      <c r="ED36">
        <v>1.8415999999999999</v>
      </c>
      <c r="EE36">
        <v>0.148863</v>
      </c>
      <c r="EF36">
        <v>0</v>
      </c>
      <c r="EG36">
        <v>13.510899999999999</v>
      </c>
      <c r="EH36">
        <v>999.9</v>
      </c>
      <c r="EI36">
        <v>47.113</v>
      </c>
      <c r="EJ36">
        <v>20.562999999999999</v>
      </c>
      <c r="EK36">
        <v>11.4567</v>
      </c>
      <c r="EL36">
        <v>61.792400000000001</v>
      </c>
      <c r="EM36">
        <v>37.055300000000003</v>
      </c>
      <c r="EN36">
        <v>1</v>
      </c>
      <c r="EO36">
        <v>-0.75470999999999999</v>
      </c>
      <c r="EP36">
        <v>1.0836699999999999</v>
      </c>
      <c r="EQ36">
        <v>19.937999999999999</v>
      </c>
      <c r="ER36">
        <v>5.2220800000000001</v>
      </c>
      <c r="ES36">
        <v>11.914099999999999</v>
      </c>
      <c r="ET36">
        <v>4.9546000000000001</v>
      </c>
      <c r="EU36">
        <v>3.2978499999999999</v>
      </c>
      <c r="EV36">
        <v>77.8</v>
      </c>
      <c r="EW36">
        <v>9999</v>
      </c>
      <c r="EX36">
        <v>5395.7</v>
      </c>
      <c r="EY36">
        <v>144.4</v>
      </c>
      <c r="EZ36">
        <v>1.85989</v>
      </c>
      <c r="FA36">
        <v>1.8589800000000001</v>
      </c>
      <c r="FB36">
        <v>1.86493</v>
      </c>
      <c r="FC36">
        <v>1.8690500000000001</v>
      </c>
      <c r="FD36">
        <v>1.86358</v>
      </c>
      <c r="FE36">
        <v>1.86371</v>
      </c>
      <c r="FF36">
        <v>1.86371</v>
      </c>
      <c r="FG36">
        <v>1.8635200000000001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-4.4610000000000003</v>
      </c>
      <c r="FV36">
        <v>-0.28000000000000003</v>
      </c>
      <c r="FW36">
        <v>-4.2320000000004301</v>
      </c>
      <c r="FX36">
        <v>0</v>
      </c>
      <c r="FY36">
        <v>0</v>
      </c>
      <c r="FZ36">
        <v>0</v>
      </c>
      <c r="GA36">
        <v>-0.28224900000000003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1.8</v>
      </c>
      <c r="GJ36">
        <v>1.8</v>
      </c>
      <c r="GK36">
        <v>1.02295</v>
      </c>
      <c r="GL36">
        <v>2.5451700000000002</v>
      </c>
      <c r="GM36">
        <v>1.4489700000000001</v>
      </c>
      <c r="GN36">
        <v>2.3156699999999999</v>
      </c>
      <c r="GO36">
        <v>1.5466299999999999</v>
      </c>
      <c r="GP36">
        <v>2.3754900000000001</v>
      </c>
      <c r="GQ36">
        <v>23.293099999999999</v>
      </c>
      <c r="GR36">
        <v>14.981400000000001</v>
      </c>
      <c r="GS36">
        <v>18</v>
      </c>
      <c r="GT36">
        <v>600.90899999999999</v>
      </c>
      <c r="GU36">
        <v>404.50099999999998</v>
      </c>
      <c r="GV36">
        <v>13.1983</v>
      </c>
      <c r="GW36">
        <v>17.3889</v>
      </c>
      <c r="GX36">
        <v>30</v>
      </c>
      <c r="GY36">
        <v>17.3858</v>
      </c>
      <c r="GZ36">
        <v>17.378299999999999</v>
      </c>
      <c r="HA36">
        <v>20.473199999999999</v>
      </c>
      <c r="HB36">
        <v>30</v>
      </c>
      <c r="HC36">
        <v>-30</v>
      </c>
      <c r="HD36">
        <v>13.199</v>
      </c>
      <c r="HE36">
        <v>400</v>
      </c>
      <c r="HF36">
        <v>0</v>
      </c>
      <c r="HG36">
        <v>101.55800000000001</v>
      </c>
      <c r="HH36">
        <v>95.9255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2023-07-20T16:58:58Z</dcterms:created>
  <dcterms:modified xsi:type="dcterms:W3CDTF">2023-07-21T04:57:48Z</dcterms:modified>
</cp:coreProperties>
</file>