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40F33009-4456-2F47-B46F-18262201455C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AQ35" i="1"/>
  <c r="AO35" i="1"/>
  <c r="AP35" i="1" s="1"/>
  <c r="AN35" i="1"/>
  <c r="AL35" i="1"/>
  <c r="P35" i="1" s="1"/>
  <c r="AD35" i="1"/>
  <c r="AC35" i="1"/>
  <c r="AB35" i="1"/>
  <c r="U35" i="1"/>
  <c r="AR34" i="1"/>
  <c r="AQ34" i="1"/>
  <c r="AO34" i="1"/>
  <c r="X34" i="1" s="1"/>
  <c r="AN34" i="1"/>
  <c r="AL34" i="1"/>
  <c r="N34" i="1" s="1"/>
  <c r="M34" i="1" s="1"/>
  <c r="AD34" i="1"/>
  <c r="AC34" i="1"/>
  <c r="AB34" i="1"/>
  <c r="U34" i="1"/>
  <c r="S34" i="1"/>
  <c r="P34" i="1"/>
  <c r="O34" i="1"/>
  <c r="AR33" i="1"/>
  <c r="AQ33" i="1"/>
  <c r="AP33" i="1"/>
  <c r="AO33" i="1"/>
  <c r="AN33" i="1"/>
  <c r="AL33" i="1" s="1"/>
  <c r="AD33" i="1"/>
  <c r="AC33" i="1"/>
  <c r="AB33" i="1" s="1"/>
  <c r="X33" i="1"/>
  <c r="U33" i="1"/>
  <c r="AR32" i="1"/>
  <c r="AQ32" i="1"/>
  <c r="AO32" i="1"/>
  <c r="AP32" i="1" s="1"/>
  <c r="AN32" i="1"/>
  <c r="AL32" i="1"/>
  <c r="P32" i="1" s="1"/>
  <c r="AD32" i="1"/>
  <c r="AC32" i="1"/>
  <c r="AB32" i="1"/>
  <c r="U32" i="1"/>
  <c r="S32" i="1"/>
  <c r="AR31" i="1"/>
  <c r="AQ31" i="1"/>
  <c r="AO31" i="1"/>
  <c r="AP31" i="1" s="1"/>
  <c r="AN31" i="1"/>
  <c r="AL31" i="1"/>
  <c r="P31" i="1" s="1"/>
  <c r="AD31" i="1"/>
  <c r="AC31" i="1"/>
  <c r="AB31" i="1"/>
  <c r="U31" i="1"/>
  <c r="AR30" i="1"/>
  <c r="AQ30" i="1"/>
  <c r="AO30" i="1"/>
  <c r="AP30" i="1" s="1"/>
  <c r="AN30" i="1"/>
  <c r="AM30" i="1"/>
  <c r="AL30" i="1"/>
  <c r="N30" i="1" s="1"/>
  <c r="M30" i="1" s="1"/>
  <c r="AD30" i="1"/>
  <c r="AC30" i="1"/>
  <c r="AB30" i="1" s="1"/>
  <c r="U30" i="1"/>
  <c r="S30" i="1"/>
  <c r="P30" i="1"/>
  <c r="O30" i="1"/>
  <c r="AR29" i="1"/>
  <c r="AQ29" i="1"/>
  <c r="AP29" i="1"/>
  <c r="AO29" i="1"/>
  <c r="AN29" i="1"/>
  <c r="AL29" i="1" s="1"/>
  <c r="AD29" i="1"/>
  <c r="AC29" i="1"/>
  <c r="AB29" i="1" s="1"/>
  <c r="X29" i="1"/>
  <c r="U29" i="1"/>
  <c r="AR28" i="1"/>
  <c r="AQ28" i="1"/>
  <c r="AO28" i="1"/>
  <c r="AP28" i="1" s="1"/>
  <c r="AN28" i="1"/>
  <c r="AL28" i="1"/>
  <c r="P28" i="1" s="1"/>
  <c r="AD28" i="1"/>
  <c r="AC28" i="1"/>
  <c r="AB28" i="1"/>
  <c r="U28" i="1"/>
  <c r="S28" i="1"/>
  <c r="AR27" i="1"/>
  <c r="AQ27" i="1"/>
  <c r="AO27" i="1"/>
  <c r="AP27" i="1" s="1"/>
  <c r="AN27" i="1"/>
  <c r="AL27" i="1"/>
  <c r="P27" i="1" s="1"/>
  <c r="AD27" i="1"/>
  <c r="AC27" i="1"/>
  <c r="AB27" i="1"/>
  <c r="U27" i="1"/>
  <c r="AR26" i="1"/>
  <c r="AQ26" i="1"/>
  <c r="AO26" i="1"/>
  <c r="X26" i="1" s="1"/>
  <c r="AN26" i="1"/>
  <c r="AM26" i="1"/>
  <c r="AL26" i="1"/>
  <c r="N26" i="1" s="1"/>
  <c r="M26" i="1" s="1"/>
  <c r="AD26" i="1"/>
  <c r="AC26" i="1"/>
  <c r="AB26" i="1" s="1"/>
  <c r="U26" i="1"/>
  <c r="S26" i="1"/>
  <c r="P26" i="1"/>
  <c r="O26" i="1"/>
  <c r="AR25" i="1"/>
  <c r="AQ25" i="1"/>
  <c r="AP25" i="1"/>
  <c r="AO25" i="1"/>
  <c r="AN25" i="1"/>
  <c r="AL25" i="1" s="1"/>
  <c r="AD25" i="1"/>
  <c r="AC25" i="1"/>
  <c r="AB25" i="1" s="1"/>
  <c r="X25" i="1"/>
  <c r="U25" i="1"/>
  <c r="AR24" i="1"/>
  <c r="AQ24" i="1"/>
  <c r="AO24" i="1"/>
  <c r="AP24" i="1" s="1"/>
  <c r="AN24" i="1"/>
  <c r="AL24" i="1"/>
  <c r="P24" i="1" s="1"/>
  <c r="AD24" i="1"/>
  <c r="AC24" i="1"/>
  <c r="AB24" i="1"/>
  <c r="U24" i="1"/>
  <c r="S24" i="1"/>
  <c r="AR23" i="1"/>
  <c r="AQ23" i="1"/>
  <c r="AO23" i="1"/>
  <c r="AP23" i="1" s="1"/>
  <c r="AN23" i="1"/>
  <c r="AL23" i="1"/>
  <c r="P23" i="1" s="1"/>
  <c r="AD23" i="1"/>
  <c r="AC23" i="1"/>
  <c r="AB23" i="1"/>
  <c r="U23" i="1"/>
  <c r="AR22" i="1"/>
  <c r="AQ22" i="1"/>
  <c r="AO22" i="1"/>
  <c r="X22" i="1" s="1"/>
  <c r="AN22" i="1"/>
  <c r="AM22" i="1"/>
  <c r="AL22" i="1"/>
  <c r="N22" i="1" s="1"/>
  <c r="M22" i="1" s="1"/>
  <c r="AD22" i="1"/>
  <c r="AC22" i="1"/>
  <c r="AB22" i="1" s="1"/>
  <c r="U22" i="1"/>
  <c r="S22" i="1"/>
  <c r="P22" i="1"/>
  <c r="O22" i="1"/>
  <c r="AR21" i="1"/>
  <c r="AQ21" i="1"/>
  <c r="AO21" i="1"/>
  <c r="X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P20" i="1" s="1"/>
  <c r="AD20" i="1"/>
  <c r="AC20" i="1"/>
  <c r="AB20" i="1"/>
  <c r="U20" i="1"/>
  <c r="S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AF34" i="1" l="1"/>
  <c r="Y26" i="1"/>
  <c r="Z26" i="1" s="1"/>
  <c r="Y34" i="1"/>
  <c r="Z34" i="1" s="1"/>
  <c r="V34" i="1" s="1"/>
  <c r="T34" i="1" s="1"/>
  <c r="W34" i="1" s="1"/>
  <c r="Q34" i="1" s="1"/>
  <c r="R34" i="1" s="1"/>
  <c r="S25" i="1"/>
  <c r="AM25" i="1"/>
  <c r="P25" i="1"/>
  <c r="O25" i="1"/>
  <c r="N25" i="1"/>
  <c r="M25" i="1" s="1"/>
  <c r="Y25" i="1" s="1"/>
  <c r="Z25" i="1" s="1"/>
  <c r="S29" i="1"/>
  <c r="N29" i="1"/>
  <c r="M29" i="1" s="1"/>
  <c r="AM29" i="1"/>
  <c r="P29" i="1"/>
  <c r="O29" i="1"/>
  <c r="AM33" i="1"/>
  <c r="S33" i="1"/>
  <c r="N33" i="1"/>
  <c r="M33" i="1" s="1"/>
  <c r="Y33" i="1" s="1"/>
  <c r="Z33" i="1" s="1"/>
  <c r="P33" i="1"/>
  <c r="O33" i="1"/>
  <c r="S21" i="1"/>
  <c r="N21" i="1"/>
  <c r="M21" i="1" s="1"/>
  <c r="Y21" i="1" s="1"/>
  <c r="Z21" i="1" s="1"/>
  <c r="O21" i="1"/>
  <c r="P21" i="1"/>
  <c r="AM21" i="1"/>
  <c r="Y22" i="1"/>
  <c r="Z22" i="1" s="1"/>
  <c r="V22" i="1" s="1"/>
  <c r="T22" i="1" s="1"/>
  <c r="W22" i="1" s="1"/>
  <c r="Q22" i="1" s="1"/>
  <c r="R22" i="1" s="1"/>
  <c r="AF22" i="1"/>
  <c r="AF26" i="1"/>
  <c r="AF30" i="1"/>
  <c r="AP22" i="1"/>
  <c r="S23" i="1"/>
  <c r="AM24" i="1"/>
  <c r="S27" i="1"/>
  <c r="AM28" i="1"/>
  <c r="S31" i="1"/>
  <c r="AM32" i="1"/>
  <c r="S35" i="1"/>
  <c r="AM36" i="1"/>
  <c r="AP26" i="1"/>
  <c r="X30" i="1"/>
  <c r="AP34" i="1"/>
  <c r="N20" i="1"/>
  <c r="M20" i="1" s="1"/>
  <c r="AP21" i="1"/>
  <c r="N24" i="1"/>
  <c r="M24" i="1" s="1"/>
  <c r="N28" i="1"/>
  <c r="M28" i="1" s="1"/>
  <c r="N32" i="1"/>
  <c r="M32" i="1" s="1"/>
  <c r="N36" i="1"/>
  <c r="M36" i="1" s="1"/>
  <c r="O20" i="1"/>
  <c r="AM23" i="1"/>
  <c r="O24" i="1"/>
  <c r="O28" i="1"/>
  <c r="Y29" i="1"/>
  <c r="Z29" i="1" s="1"/>
  <c r="AM31" i="1"/>
  <c r="O32" i="1"/>
  <c r="AM35" i="1"/>
  <c r="O36" i="1"/>
  <c r="AM20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AM19" i="1"/>
  <c r="O19" i="1"/>
  <c r="O23" i="1"/>
  <c r="O27" i="1"/>
  <c r="O31" i="1"/>
  <c r="AM34" i="1"/>
  <c r="O35" i="1"/>
  <c r="AM27" i="1"/>
  <c r="X19" i="1"/>
  <c r="X23" i="1"/>
  <c r="X27" i="1"/>
  <c r="X31" i="1"/>
  <c r="X35" i="1"/>
  <c r="AA33" i="1" l="1"/>
  <c r="AE33" i="1" s="1"/>
  <c r="AH33" i="1"/>
  <c r="AG33" i="1"/>
  <c r="Y36" i="1"/>
  <c r="Z36" i="1" s="1"/>
  <c r="Y20" i="1"/>
  <c r="Z20" i="1" s="1"/>
  <c r="AF24" i="1"/>
  <c r="AA26" i="1"/>
  <c r="AE26" i="1" s="1"/>
  <c r="AH26" i="1"/>
  <c r="AG26" i="1"/>
  <c r="AF28" i="1"/>
  <c r="AF19" i="1"/>
  <c r="Y32" i="1"/>
  <c r="Z32" i="1" s="1"/>
  <c r="AF31" i="1"/>
  <c r="Y27" i="1"/>
  <c r="Z27" i="1" s="1"/>
  <c r="AA25" i="1"/>
  <c r="AE25" i="1" s="1"/>
  <c r="AH25" i="1"/>
  <c r="AI25" i="1" s="1"/>
  <c r="Y35" i="1"/>
  <c r="Z35" i="1" s="1"/>
  <c r="AF20" i="1"/>
  <c r="V25" i="1"/>
  <c r="T25" i="1" s="1"/>
  <c r="W25" i="1" s="1"/>
  <c r="Q25" i="1" s="1"/>
  <c r="R25" i="1" s="1"/>
  <c r="AF25" i="1"/>
  <c r="Y28" i="1"/>
  <c r="Z28" i="1" s="1"/>
  <c r="V28" i="1" s="1"/>
  <c r="T28" i="1" s="1"/>
  <c r="W28" i="1" s="1"/>
  <c r="Q28" i="1" s="1"/>
  <c r="R28" i="1" s="1"/>
  <c r="Y30" i="1"/>
  <c r="Z30" i="1" s="1"/>
  <c r="Y23" i="1"/>
  <c r="Z23" i="1" s="1"/>
  <c r="V23" i="1" s="1"/>
  <c r="T23" i="1" s="1"/>
  <c r="W23" i="1" s="1"/>
  <c r="Q23" i="1" s="1"/>
  <c r="R23" i="1" s="1"/>
  <c r="V26" i="1"/>
  <c r="T26" i="1" s="1"/>
  <c r="W26" i="1" s="1"/>
  <c r="Q26" i="1" s="1"/>
  <c r="R26" i="1" s="1"/>
  <c r="AA29" i="1"/>
  <c r="AE29" i="1" s="1"/>
  <c r="AH29" i="1"/>
  <c r="AA34" i="1"/>
  <c r="AE34" i="1" s="1"/>
  <c r="AH34" i="1"/>
  <c r="AG34" i="1"/>
  <c r="AF35" i="1"/>
  <c r="V35" i="1"/>
  <c r="T35" i="1" s="1"/>
  <c r="W35" i="1" s="1"/>
  <c r="Q35" i="1" s="1"/>
  <c r="R35" i="1" s="1"/>
  <c r="AF29" i="1"/>
  <c r="V29" i="1"/>
  <c r="T29" i="1" s="1"/>
  <c r="W29" i="1" s="1"/>
  <c r="Q29" i="1" s="1"/>
  <c r="R29" i="1" s="1"/>
  <c r="AA21" i="1"/>
  <c r="AE21" i="1" s="1"/>
  <c r="AH21" i="1"/>
  <c r="AG25" i="1"/>
  <c r="V33" i="1"/>
  <c r="T33" i="1" s="1"/>
  <c r="W33" i="1" s="1"/>
  <c r="Q33" i="1" s="1"/>
  <c r="R33" i="1" s="1"/>
  <c r="AF33" i="1"/>
  <c r="Y31" i="1"/>
  <c r="Z31" i="1" s="1"/>
  <c r="V31" i="1" s="1"/>
  <c r="T31" i="1" s="1"/>
  <c r="W31" i="1" s="1"/>
  <c r="Q31" i="1" s="1"/>
  <c r="R31" i="1" s="1"/>
  <c r="AA22" i="1"/>
  <c r="AE22" i="1" s="1"/>
  <c r="AH22" i="1"/>
  <c r="AG22" i="1"/>
  <c r="AG21" i="1"/>
  <c r="AF27" i="1"/>
  <c r="Y24" i="1"/>
  <c r="Z24" i="1" s="1"/>
  <c r="AF36" i="1"/>
  <c r="V36" i="1"/>
  <c r="T36" i="1" s="1"/>
  <c r="W36" i="1" s="1"/>
  <c r="Q36" i="1" s="1"/>
  <c r="R36" i="1" s="1"/>
  <c r="Y19" i="1"/>
  <c r="Z19" i="1" s="1"/>
  <c r="V19" i="1" s="1"/>
  <c r="T19" i="1" s="1"/>
  <c r="W19" i="1" s="1"/>
  <c r="Q19" i="1" s="1"/>
  <c r="R19" i="1" s="1"/>
  <c r="AF23" i="1"/>
  <c r="AF32" i="1"/>
  <c r="V32" i="1"/>
  <c r="T32" i="1" s="1"/>
  <c r="W32" i="1" s="1"/>
  <c r="Q32" i="1" s="1"/>
  <c r="R32" i="1" s="1"/>
  <c r="AF21" i="1"/>
  <c r="V21" i="1"/>
  <c r="T21" i="1" s="1"/>
  <c r="W21" i="1" s="1"/>
  <c r="Q21" i="1" s="1"/>
  <c r="R21" i="1" s="1"/>
  <c r="AG29" i="1"/>
  <c r="AI21" i="1" l="1"/>
  <c r="AI22" i="1"/>
  <c r="AI29" i="1"/>
  <c r="AH20" i="1"/>
  <c r="AA20" i="1"/>
  <c r="AE20" i="1" s="1"/>
  <c r="AG20" i="1"/>
  <c r="AH24" i="1"/>
  <c r="AA24" i="1"/>
  <c r="AE24" i="1" s="1"/>
  <c r="AG24" i="1"/>
  <c r="AG31" i="1"/>
  <c r="AH31" i="1"/>
  <c r="AI31" i="1" s="1"/>
  <c r="AA31" i="1"/>
  <c r="AE31" i="1" s="1"/>
  <c r="V20" i="1"/>
  <c r="T20" i="1" s="1"/>
  <c r="W20" i="1" s="1"/>
  <c r="Q20" i="1" s="1"/>
  <c r="R20" i="1" s="1"/>
  <c r="AH36" i="1"/>
  <c r="AA36" i="1"/>
  <c r="AE36" i="1" s="1"/>
  <c r="AG36" i="1"/>
  <c r="AH23" i="1"/>
  <c r="AG23" i="1"/>
  <c r="AA23" i="1"/>
  <c r="AE23" i="1" s="1"/>
  <c r="AI26" i="1"/>
  <c r="AH19" i="1"/>
  <c r="AG19" i="1"/>
  <c r="AA19" i="1"/>
  <c r="AE19" i="1" s="1"/>
  <c r="AH28" i="1"/>
  <c r="AI28" i="1" s="1"/>
  <c r="AA28" i="1"/>
  <c r="AE28" i="1" s="1"/>
  <c r="AG28" i="1"/>
  <c r="AH27" i="1"/>
  <c r="AA27" i="1"/>
  <c r="AE27" i="1" s="1"/>
  <c r="AG27" i="1"/>
  <c r="V27" i="1"/>
  <c r="T27" i="1" s="1"/>
  <c r="W27" i="1" s="1"/>
  <c r="Q27" i="1" s="1"/>
  <c r="R27" i="1" s="1"/>
  <c r="AA30" i="1"/>
  <c r="AE30" i="1" s="1"/>
  <c r="AH30" i="1"/>
  <c r="AG30" i="1"/>
  <c r="V30" i="1"/>
  <c r="T30" i="1" s="1"/>
  <c r="W30" i="1" s="1"/>
  <c r="Q30" i="1" s="1"/>
  <c r="R30" i="1" s="1"/>
  <c r="AG35" i="1"/>
  <c r="AH35" i="1"/>
  <c r="AI35" i="1" s="1"/>
  <c r="AA35" i="1"/>
  <c r="AE35" i="1" s="1"/>
  <c r="AI33" i="1"/>
  <c r="AI34" i="1"/>
  <c r="AH32" i="1"/>
  <c r="AI32" i="1" s="1"/>
  <c r="AA32" i="1"/>
  <c r="AE32" i="1" s="1"/>
  <c r="AG32" i="1"/>
  <c r="V24" i="1"/>
  <c r="T24" i="1" s="1"/>
  <c r="W24" i="1" s="1"/>
  <c r="Q24" i="1" s="1"/>
  <c r="R24" i="1" s="1"/>
  <c r="AI23" i="1" l="1"/>
  <c r="AI24" i="1"/>
  <c r="AI30" i="1"/>
  <c r="AI36" i="1"/>
  <c r="AI19" i="1"/>
  <c r="AI20" i="1"/>
  <c r="AI27" i="1"/>
</calcChain>
</file>

<file path=xl/sharedStrings.xml><?xml version="1.0" encoding="utf-8"?>
<sst xmlns="http://schemas.openxmlformats.org/spreadsheetml/2006/main" count="984" uniqueCount="410">
  <si>
    <t>File opened</t>
  </si>
  <si>
    <t>2023-07-20 10:43:46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</si>
  <si>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</si>
  <si>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</si>
  <si>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</si>
  <si>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</si>
  <si>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</si>
  <si>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</si>
  <si>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</si>
  <si>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</si>
  <si>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</si>
  <si>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</si>
  <si>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</si>
  <si>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"0.314", "flowbzero": "0.30235",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</si>
  <si>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</si>
  <si>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</si>
  <si>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</si>
  <si>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</si>
  <si>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</si>
  <si>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</si>
  <si>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</si>
  <si>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</si>
  <si>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</si>
  <si>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</si>
  <si>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</si>
  <si>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</si>
  <si>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</si>
  <si>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10:43:46</t>
  </si>
  <si>
    <t>Stability Definition:	CO2_r (Meas): Per=20	A (GasEx): Std&lt;0.2 Per=20	Qin (LeafQ): Std&lt;1 Per=20</t>
  </si>
  <si>
    <t>10:57:25</t>
  </si>
  <si>
    <t>Stability Definition:	CO2_r (Meas): Std&lt;0.75 Per=20	A (GasEx): Std&lt;0.2 Per=20	Qin (LeafQ): Std&lt;1 Per=20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</si>
  <si>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</si>
  <si>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</si>
  <si>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</si>
  <si>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</si>
  <si>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</si>
  <si>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</si>
  <si>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</si>
  <si>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</si>
  <si>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</si>
  <si>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</si>
  <si>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</si>
  <si>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</si>
  <si>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</si>
  <si>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</si>
  <si>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</si>
  <si>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</si>
  <si>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</si>
  <si>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</si>
  <si>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</si>
  <si>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</si>
  <si>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</si>
  <si>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</si>
  <si>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</si>
  <si>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</si>
  <si>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</si>
  <si>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</si>
  <si>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</si>
  <si>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</si>
  <si>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</si>
  <si>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</si>
  <si>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</si>
  <si>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</si>
  <si>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</si>
  <si>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</si>
  <si>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</si>
  <si>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</si>
  <si>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</si>
  <si>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</si>
  <si>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</si>
  <si>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</si>
  <si>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</si>
  <si>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</si>
  <si>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</si>
  <si>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</si>
  <si>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</si>
  <si>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</si>
  <si>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</si>
  <si>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</si>
  <si>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</si>
  <si>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</si>
  <si>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</si>
  <si>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</si>
  <si>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</si>
  <si>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</si>
  <si>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</si>
  <si>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</si>
  <si>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</si>
  <si>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</si>
  <si>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</si>
  <si>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9.52631 90.3552 407.605 669.188 940.337 1154.83 1361.45 1527.05</t>
  </si>
  <si>
    <t>Fs_true</t>
  </si>
  <si>
    <t>0.177694 100.528 403.827 601.317 803.876 1000.95 1201.89 1401.11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</si>
  <si>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</si>
  <si>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</si>
  <si>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</si>
  <si>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</si>
  <si>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</si>
  <si>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</si>
  <si>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</si>
  <si>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</si>
  <si>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</si>
  <si>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</si>
  <si>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</si>
  <si>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</si>
  <si>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</si>
  <si>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</si>
  <si>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</si>
  <si>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</si>
  <si>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</si>
  <si>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</si>
  <si>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</si>
  <si>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</si>
  <si>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</si>
  <si>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</si>
  <si>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</si>
  <si>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</si>
  <si>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</si>
  <si>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</si>
  <si>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</si>
  <si>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</si>
  <si>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</si>
  <si>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</si>
  <si>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</si>
  <si>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</si>
  <si>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</si>
  <si>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</si>
  <si>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</si>
  <si>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</si>
  <si>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</si>
  <si>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</si>
  <si>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</si>
  <si>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</si>
  <si>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</si>
  <si>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</si>
  <si>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</si>
  <si>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</si>
  <si>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</si>
  <si>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</si>
  <si>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</si>
  <si>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</si>
  <si>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</si>
  <si>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</si>
  <si>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</si>
  <si>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</si>
  <si>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</si>
  <si>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</si>
  <si>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</si>
  <si>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</si>
  <si>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</si>
  <si>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</si>
  <si>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</si>
  <si>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</si>
  <si>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</si>
  <si>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</si>
  <si>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</si>
  <si>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</si>
  <si>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</si>
  <si>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</si>
  <si>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</si>
  <si>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</si>
  <si>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</si>
  <si>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</si>
  <si>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</si>
  <si>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</si>
  <si>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</si>
  <si>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</si>
  <si>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</si>
  <si>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</si>
  <si>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</si>
  <si>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</si>
  <si>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</si>
  <si>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</si>
  <si>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</si>
  <si>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</si>
  <si>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</si>
  <si>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</si>
  <si>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</si>
  <si>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</si>
  <si>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</si>
  <si>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</si>
  <si>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</si>
  <si>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</si>
  <si>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</si>
  <si>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</si>
  <si>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</si>
  <si>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</si>
  <si>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</si>
  <si>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</si>
  <si>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</si>
  <si>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</si>
  <si>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</si>
  <si>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</si>
  <si>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</si>
  <si>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</si>
  <si>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</si>
  <si>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</si>
  <si>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</si>
  <si>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</si>
  <si>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</si>
  <si>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</si>
  <si>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</si>
  <si>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</si>
  <si>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</si>
  <si>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</si>
  <si>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</si>
  <si>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</si>
  <si>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</si>
  <si>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</si>
  <si>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</si>
  <si>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</si>
  <si>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</si>
  <si>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</si>
  <si>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</si>
  <si>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</si>
  <si>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</si>
  <si>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</si>
  <si>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</si>
  <si>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</si>
  <si>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</si>
  <si>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</si>
  <si>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</si>
  <si>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</si>
  <si>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</si>
  <si>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</si>
  <si>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</si>
  <si>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</si>
  <si>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</si>
  <si>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</si>
  <si>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</si>
  <si>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</si>
  <si>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</si>
  <si>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</si>
  <si>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</si>
  <si>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</si>
  <si>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</si>
  <si>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</si>
  <si>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</si>
  <si>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</si>
  <si>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</si>
  <si>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</si>
  <si>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</si>
  <si>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</si>
  <si>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</si>
  <si>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</si>
  <si>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</si>
  <si>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</si>
  <si>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</si>
  <si>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</si>
  <si>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</si>
  <si>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</si>
  <si>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</si>
  <si>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</si>
  <si>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</si>
  <si>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</si>
  <si>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</si>
  <si>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</si>
  <si>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</si>
  <si>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</si>
  <si>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</si>
  <si>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</si>
  <si>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</si>
  <si>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</si>
  <si>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</si>
  <si>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</si>
  <si>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</si>
  <si>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</si>
  <si>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</si>
  <si>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</si>
  <si>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</si>
  <si>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</si>
  <si>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</si>
  <si>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</si>
  <si>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</si>
  <si>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</si>
  <si>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</si>
  <si>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</si>
  <si>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</si>
  <si>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</si>
  <si>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</si>
  <si>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</si>
  <si>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</si>
  <si>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</si>
  <si>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</si>
  <si>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</si>
  <si>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</si>
  <si>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</si>
  <si>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</si>
  <si>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</si>
  <si>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</si>
  <si>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</si>
  <si>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</si>
  <si>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</si>
  <si>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</si>
  <si>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</si>
  <si>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</si>
  <si>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</si>
  <si>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</si>
  <si>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</si>
  <si>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</si>
  <si>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</si>
  <si>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</si>
  <si>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</si>
  <si>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</si>
  <si>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</si>
  <si>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</si>
  <si>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</si>
  <si>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</si>
  <si>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</si>
  <si>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</si>
  <si>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</si>
  <si>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</si>
  <si>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</si>
  <si>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</si>
  <si>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</si>
  <si>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</si>
  <si>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</si>
  <si>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</si>
  <si>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</si>
  <si>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</si>
  <si>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</si>
  <si>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</si>
  <si>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</si>
  <si>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</si>
  <si>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</si>
  <si>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</si>
  <si>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</si>
  <si>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</si>
  <si>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</si>
  <si>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</si>
  <si>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</si>
  <si>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</si>
  <si>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</si>
  <si>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</si>
  <si>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</si>
  <si>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</si>
  <si>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</si>
  <si>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</si>
  <si>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</si>
  <si>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</si>
  <si>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</si>
  <si>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</si>
  <si>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</si>
  <si>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</si>
  <si>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</si>
  <si>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20230720 11:19:44</t>
  </si>
  <si>
    <t>11:19:44</t>
  </si>
  <si>
    <t>none</t>
  </si>
  <si>
    <t>Picabo</t>
  </si>
  <si>
    <t>20230720</t>
  </si>
  <si>
    <t>AR</t>
  </si>
  <si>
    <t>unconfirmed</t>
  </si>
  <si>
    <t>BNL21869</t>
  </si>
  <si>
    <t>11:19:17</t>
  </si>
  <si>
    <t>2/2</t>
  </si>
  <si>
    <t>00000000</t>
  </si>
  <si>
    <t>iiiiiiii</t>
  </si>
  <si>
    <t>off</t>
  </si>
  <si>
    <t>20230720 11:21:08</t>
  </si>
  <si>
    <t>11:21:08</t>
  </si>
  <si>
    <t>11:20:41</t>
  </si>
  <si>
    <t>20230720 11:22:31</t>
  </si>
  <si>
    <t>11:22:31</t>
  </si>
  <si>
    <t>11:22:04</t>
  </si>
  <si>
    <t>20230720 11:23:57</t>
  </si>
  <si>
    <t>11:23:57</t>
  </si>
  <si>
    <t>11:23:31</t>
  </si>
  <si>
    <t>20230720 11:25:03</t>
  </si>
  <si>
    <t>11:25:03</t>
  </si>
  <si>
    <t>11:24:58</t>
  </si>
  <si>
    <t>1/2</t>
  </si>
  <si>
    <t>20230720 11:26:08</t>
  </si>
  <si>
    <t>11:26:08</t>
  </si>
  <si>
    <t>11:26:03</t>
  </si>
  <si>
    <t>20230720 11:27:13</t>
  </si>
  <si>
    <t>11:27:13</t>
  </si>
  <si>
    <t>11:27:08</t>
  </si>
  <si>
    <t>20230720 11:28:46</t>
  </si>
  <si>
    <t>11:28:46</t>
  </si>
  <si>
    <t>11:28:20</t>
  </si>
  <si>
    <t>20230720 11:30:09</t>
  </si>
  <si>
    <t>11:30:09</t>
  </si>
  <si>
    <t>11:29:42</t>
  </si>
  <si>
    <t>20230720 11:31:30</t>
  </si>
  <si>
    <t>11:31:30</t>
  </si>
  <si>
    <t>11:31:03</t>
  </si>
  <si>
    <t>20230720 11:32:56</t>
  </si>
  <si>
    <t>11:32:56</t>
  </si>
  <si>
    <t>11:32:29</t>
  </si>
  <si>
    <t>20230720 11:34:18</t>
  </si>
  <si>
    <t>11:34:18</t>
  </si>
  <si>
    <t>11:33:51</t>
  </si>
  <si>
    <t>20230720 11:35:48</t>
  </si>
  <si>
    <t>11:35:48</t>
  </si>
  <si>
    <t>11:35:21</t>
  </si>
  <si>
    <t>20230720 11:37:11</t>
  </si>
  <si>
    <t>11:37:11</t>
  </si>
  <si>
    <t>11:36:44</t>
  </si>
  <si>
    <t>20230720 11:38:38</t>
  </si>
  <si>
    <t>11:38:38</t>
  </si>
  <si>
    <t>11:38:10</t>
  </si>
  <si>
    <t>20230720 11:40:06</t>
  </si>
  <si>
    <t>11:40:06</t>
  </si>
  <si>
    <t>11:39:39</t>
  </si>
  <si>
    <t>20230720 11:41:34</t>
  </si>
  <si>
    <t>11:41:34</t>
  </si>
  <si>
    <t>11:41:06</t>
  </si>
  <si>
    <t>20230720 11:43:15</t>
  </si>
  <si>
    <t>11:43:15</t>
  </si>
  <si>
    <t>11:42:48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</si>
</sst>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32</v>
      </c>
      <c r="B2" t="s">
        <v>33</v>
      </c>
      <c r="C2" t="s">
        <v>35</v>
      </c>
    </row>
    <row r="3" spans="1:216" x14ac:dyDescent="0.2">
      <c r="B3" t="s">
        <v>34</v>
      </c>
      <c r="C3">
        <v>21</v>
      </c>
    </row>
    <row r="4" spans="1:216" x14ac:dyDescent="0.2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16" x14ac:dyDescent="0.2">
      <c r="B5" t="s">
        <v>19</v>
      </c>
      <c r="C5" t="s">
        <v>39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48</v>
      </c>
      <c r="B6" t="s">
        <v>49</v>
      </c>
      <c r="C6" t="s">
        <v>50</v>
      </c>
      <c r="D6" t="s">
        <v>51</v>
      </c>
      <c r="E6" t="s">
        <v>53</v>
      </c>
    </row>
    <row r="7" spans="1:216" x14ac:dyDescent="0.2">
      <c r="B7">
        <v>5.7679999999999998</v>
      </c>
      <c r="C7">
        <v>0.5</v>
      </c>
      <c r="D7" t="s">
        <v>52</v>
      </c>
      <c r="E7">
        <v>2</v>
      </c>
    </row>
    <row r="8" spans="1:216" x14ac:dyDescent="0.2">
      <c r="A8" t="s">
        <v>54</v>
      </c>
      <c r="B8" t="s">
        <v>55</v>
      </c>
      <c r="C8" t="s">
        <v>56</v>
      </c>
      <c r="D8" t="s">
        <v>57</v>
      </c>
      <c r="E8" t="s">
        <v>58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59</v>
      </c>
      <c r="B10" t="s">
        <v>60</v>
      </c>
      <c r="C10" t="s">
        <v>62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 t="s">
        <v>76</v>
      </c>
      <c r="Q10" t="s">
        <v>77</v>
      </c>
    </row>
    <row r="11" spans="1:216" x14ac:dyDescent="0.2">
      <c r="B11" t="s">
        <v>61</v>
      </c>
      <c r="C11" t="s">
        <v>63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84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t="s">
        <v>91</v>
      </c>
      <c r="H14" t="s">
        <v>93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90</v>
      </c>
      <c r="G15" t="s">
        <v>92</v>
      </c>
      <c r="H15">
        <v>0</v>
      </c>
    </row>
    <row r="16" spans="1:216" x14ac:dyDescent="0.2">
      <c r="A16" t="s">
        <v>94</v>
      </c>
      <c r="B16" t="s">
        <v>94</v>
      </c>
      <c r="C16" t="s">
        <v>94</v>
      </c>
      <c r="D16" t="s">
        <v>94</v>
      </c>
      <c r="E16" t="s">
        <v>94</v>
      </c>
      <c r="F16" t="s">
        <v>94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96</v>
      </c>
      <c r="M16" t="s">
        <v>96</v>
      </c>
      <c r="N16" t="s">
        <v>96</v>
      </c>
      <c r="O16" t="s">
        <v>96</v>
      </c>
      <c r="P16" t="s">
        <v>96</v>
      </c>
      <c r="Q16" t="s">
        <v>96</v>
      </c>
      <c r="R16" t="s">
        <v>96</v>
      </c>
      <c r="S16" t="s">
        <v>96</v>
      </c>
      <c r="T16" t="s">
        <v>96</v>
      </c>
      <c r="U16" t="s">
        <v>96</v>
      </c>
      <c r="V16" t="s">
        <v>96</v>
      </c>
      <c r="W16" t="s">
        <v>96</v>
      </c>
      <c r="X16" t="s">
        <v>96</v>
      </c>
      <c r="Y16" t="s">
        <v>96</v>
      </c>
      <c r="Z16" t="s">
        <v>96</v>
      </c>
      <c r="AA16" t="s">
        <v>96</v>
      </c>
      <c r="AB16" t="s">
        <v>96</v>
      </c>
      <c r="AC16" t="s">
        <v>96</v>
      </c>
      <c r="AD16" t="s">
        <v>96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t="s">
        <v>98</v>
      </c>
      <c r="AP16" t="s">
        <v>98</v>
      </c>
      <c r="AQ16" t="s">
        <v>98</v>
      </c>
      <c r="AR16" t="s">
        <v>98</v>
      </c>
      <c r="AS16" t="s">
        <v>99</v>
      </c>
      <c r="AT16" t="s">
        <v>99</v>
      </c>
      <c r="AU16" t="s">
        <v>99</v>
      </c>
      <c r="AV16" t="s">
        <v>99</v>
      </c>
      <c r="AW16" t="s">
        <v>99</v>
      </c>
      <c r="AX16" t="s">
        <v>99</v>
      </c>
      <c r="AY16" t="s">
        <v>99</v>
      </c>
      <c r="AZ16" t="s">
        <v>99</v>
      </c>
      <c r="BA16" t="s">
        <v>99</v>
      </c>
      <c r="BB16" t="s">
        <v>99</v>
      </c>
      <c r="BC16" t="s">
        <v>99</v>
      </c>
      <c r="BD16" t="s">
        <v>99</v>
      </c>
      <c r="BE16" t="s">
        <v>99</v>
      </c>
      <c r="BF16" t="s">
        <v>99</v>
      </c>
      <c r="BG16" t="s">
        <v>99</v>
      </c>
      <c r="BH16" t="s">
        <v>99</v>
      </c>
      <c r="BI16" t="s">
        <v>99</v>
      </c>
      <c r="BJ16" t="s">
        <v>99</v>
      </c>
      <c r="BK16" t="s">
        <v>100</v>
      </c>
      <c r="BL16" t="s">
        <v>100</v>
      </c>
      <c r="BM16" t="s">
        <v>100</v>
      </c>
      <c r="BN16" t="s">
        <v>100</v>
      </c>
      <c r="BO16" t="s">
        <v>100</v>
      </c>
      <c r="BP16" t="s">
        <v>100</v>
      </c>
      <c r="BQ16" t="s">
        <v>100</v>
      </c>
      <c r="BR16" t="s">
        <v>100</v>
      </c>
      <c r="BS16" t="s">
        <v>100</v>
      </c>
      <c r="BT16" t="s">
        <v>100</v>
      </c>
      <c r="BU16" t="s">
        <v>101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101</v>
      </c>
      <c r="CC16" t="s">
        <v>101</v>
      </c>
      <c r="CD16" t="s">
        <v>101</v>
      </c>
      <c r="CE16" t="s">
        <v>101</v>
      </c>
      <c r="CF16" t="s">
        <v>101</v>
      </c>
      <c r="CG16" t="s">
        <v>101</v>
      </c>
      <c r="CH16" t="s">
        <v>101</v>
      </c>
      <c r="CI16" t="s">
        <v>101</v>
      </c>
      <c r="CJ16" t="s">
        <v>101</v>
      </c>
      <c r="CK16" t="s">
        <v>101</v>
      </c>
      <c r="CL16" t="s">
        <v>101</v>
      </c>
      <c r="CM16" t="s">
        <v>102</v>
      </c>
      <c r="CN16" t="s">
        <v>102</v>
      </c>
      <c r="CO16" t="s">
        <v>102</v>
      </c>
      <c r="CP16" t="s">
        <v>102</v>
      </c>
      <c r="CQ16" t="s">
        <v>102</v>
      </c>
      <c r="CR16" t="s">
        <v>102</v>
      </c>
      <c r="CS16" t="s">
        <v>102</v>
      </c>
      <c r="CT16" t="s">
        <v>102</v>
      </c>
      <c r="CU16" t="s">
        <v>102</v>
      </c>
      <c r="CV16" t="s">
        <v>102</v>
      </c>
      <c r="CW16" t="s">
        <v>102</v>
      </c>
      <c r="CX16" t="s">
        <v>102</v>
      </c>
      <c r="CY16" t="s">
        <v>102</v>
      </c>
      <c r="CZ16" t="s">
        <v>103</v>
      </c>
      <c r="DA16" t="s">
        <v>103</v>
      </c>
      <c r="DB16" t="s">
        <v>103</v>
      </c>
      <c r="DC16" t="s">
        <v>103</v>
      </c>
      <c r="DD16" t="s">
        <v>103</v>
      </c>
      <c r="DE16" t="s">
        <v>103</v>
      </c>
      <c r="DF16" t="s">
        <v>103</v>
      </c>
      <c r="DG16" t="s">
        <v>103</v>
      </c>
      <c r="DH16" t="s">
        <v>103</v>
      </c>
      <c r="DI16" t="s">
        <v>103</v>
      </c>
      <c r="DJ16" t="s">
        <v>103</v>
      </c>
      <c r="DK16" t="s">
        <v>103</v>
      </c>
      <c r="DL16" t="s">
        <v>103</v>
      </c>
      <c r="DM16" t="s">
        <v>103</v>
      </c>
      <c r="DN16" t="s">
        <v>103</v>
      </c>
      <c r="DO16" t="s">
        <v>104</v>
      </c>
      <c r="DP16" t="s">
        <v>104</v>
      </c>
      <c r="DQ16" t="s">
        <v>104</v>
      </c>
      <c r="DR16" t="s">
        <v>104</v>
      </c>
      <c r="DS16" t="s">
        <v>104</v>
      </c>
      <c r="DT16" t="s">
        <v>104</v>
      </c>
      <c r="DU16" t="s">
        <v>104</v>
      </c>
      <c r="DV16" t="s">
        <v>104</v>
      </c>
      <c r="DW16" t="s">
        <v>104</v>
      </c>
      <c r="DX16" t="s">
        <v>104</v>
      </c>
      <c r="DY16" t="s">
        <v>104</v>
      </c>
      <c r="DZ16" t="s">
        <v>104</v>
      </c>
      <c r="EA16" t="s">
        <v>104</v>
      </c>
      <c r="EB16" t="s">
        <v>104</v>
      </c>
      <c r="EC16" t="s">
        <v>104</v>
      </c>
      <c r="ED16" t="s">
        <v>104</v>
      </c>
      <c r="EE16" t="s">
        <v>104</v>
      </c>
      <c r="EF16" t="s">
        <v>104</v>
      </c>
      <c r="EG16" t="s">
        <v>105</v>
      </c>
      <c r="EH16" t="s">
        <v>105</v>
      </c>
      <c r="EI16" t="s">
        <v>105</v>
      </c>
      <c r="EJ16" t="s">
        <v>105</v>
      </c>
      <c r="EK16" t="s">
        <v>105</v>
      </c>
      <c r="EL16" t="s">
        <v>105</v>
      </c>
      <c r="EM16" t="s">
        <v>105</v>
      </c>
      <c r="EN16" t="s">
        <v>105</v>
      </c>
      <c r="EO16" t="s">
        <v>105</v>
      </c>
      <c r="EP16" t="s">
        <v>105</v>
      </c>
      <c r="EQ16" t="s">
        <v>105</v>
      </c>
      <c r="ER16" t="s">
        <v>105</v>
      </c>
      <c r="ES16" t="s">
        <v>105</v>
      </c>
      <c r="ET16" t="s">
        <v>105</v>
      </c>
      <c r="EU16" t="s">
        <v>105</v>
      </c>
      <c r="EV16" t="s">
        <v>105</v>
      </c>
      <c r="EW16" t="s">
        <v>105</v>
      </c>
      <c r="EX16" t="s">
        <v>105</v>
      </c>
      <c r="EY16" t="s">
        <v>105</v>
      </c>
      <c r="EZ16" t="s">
        <v>106</v>
      </c>
      <c r="FA16" t="s">
        <v>106</v>
      </c>
      <c r="FB16" t="s">
        <v>106</v>
      </c>
      <c r="FC16" t="s">
        <v>106</v>
      </c>
      <c r="FD16" t="s">
        <v>106</v>
      </c>
      <c r="FE16" t="s">
        <v>106</v>
      </c>
      <c r="FF16" t="s">
        <v>106</v>
      </c>
      <c r="FG16" t="s">
        <v>106</v>
      </c>
      <c r="FH16" t="s">
        <v>106</v>
      </c>
      <c r="FI16" t="s">
        <v>106</v>
      </c>
      <c r="FJ16" t="s">
        <v>106</v>
      </c>
      <c r="FK16" t="s">
        <v>106</v>
      </c>
      <c r="FL16" t="s">
        <v>106</v>
      </c>
      <c r="FM16" t="s">
        <v>106</v>
      </c>
      <c r="FN16" t="s">
        <v>106</v>
      </c>
      <c r="FO16" t="s">
        <v>106</v>
      </c>
      <c r="FP16" t="s">
        <v>106</v>
      </c>
      <c r="FQ16" t="s">
        <v>106</v>
      </c>
      <c r="FR16" t="s">
        <v>106</v>
      </c>
      <c r="FS16" t="s">
        <v>107</v>
      </c>
      <c r="FT16" t="s">
        <v>107</v>
      </c>
      <c r="FU16" t="s">
        <v>107</v>
      </c>
      <c r="FV16" t="s">
        <v>107</v>
      </c>
      <c r="FW16" t="s">
        <v>107</v>
      </c>
      <c r="FX16" t="s">
        <v>107</v>
      </c>
      <c r="FY16" t="s">
        <v>107</v>
      </c>
      <c r="FZ16" t="s">
        <v>107</v>
      </c>
      <c r="GA16" t="s">
        <v>107</v>
      </c>
      <c r="GB16" t="s">
        <v>107</v>
      </c>
      <c r="GC16" t="s">
        <v>107</v>
      </c>
      <c r="GD16" t="s">
        <v>107</v>
      </c>
      <c r="GE16" t="s">
        <v>107</v>
      </c>
      <c r="GF16" t="s">
        <v>107</v>
      </c>
      <c r="GG16" t="s">
        <v>107</v>
      </c>
      <c r="GH16" t="s">
        <v>107</v>
      </c>
      <c r="GI16" t="s">
        <v>107</v>
      </c>
      <c r="GJ16" t="s">
        <v>107</v>
      </c>
      <c r="GK16" t="s">
        <v>108</v>
      </c>
      <c r="GL16" t="s">
        <v>108</v>
      </c>
      <c r="GM16" t="s">
        <v>108</v>
      </c>
      <c r="GN16" t="s">
        <v>108</v>
      </c>
      <c r="GO16" t="s">
        <v>108</v>
      </c>
      <c r="GP16" t="s">
        <v>108</v>
      </c>
      <c r="GQ16" t="s">
        <v>108</v>
      </c>
      <c r="GR16" t="s">
        <v>108</v>
      </c>
      <c r="GS16" t="s">
        <v>109</v>
      </c>
      <c r="GT16" t="s">
        <v>109</v>
      </c>
      <c r="GU16" t="s">
        <v>109</v>
      </c>
      <c r="GV16" t="s">
        <v>109</v>
      </c>
      <c r="GW16" t="s">
        <v>109</v>
      </c>
      <c r="GX16" t="s">
        <v>109</v>
      </c>
      <c r="GY16" t="s">
        <v>109</v>
      </c>
      <c r="GZ16" t="s">
        <v>109</v>
      </c>
      <c r="HA16" t="s">
        <v>109</v>
      </c>
      <c r="HB16" t="s">
        <v>109</v>
      </c>
      <c r="HC16" t="s">
        <v>109</v>
      </c>
      <c r="HD16" t="s">
        <v>109</v>
      </c>
      <c r="HE16" t="s">
        <v>109</v>
      </c>
      <c r="HF16" t="s">
        <v>109</v>
      </c>
      <c r="HG16" t="s">
        <v>109</v>
      </c>
      <c r="HH16" t="s">
        <v>109</v>
      </c>
    </row>
    <row r="17" spans="1:216" x14ac:dyDescent="0.2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97</v>
      </c>
      <c r="AK17" t="s">
        <v>145</v>
      </c>
      <c r="AL17" t="s">
        <v>146</v>
      </c>
      <c r="AM17" t="s">
        <v>147</v>
      </c>
      <c r="AN17" t="s">
        <v>148</v>
      </c>
      <c r="AO17" t="s">
        <v>149</v>
      </c>
      <c r="AP17" t="s">
        <v>150</v>
      </c>
      <c r="AQ17" t="s">
        <v>151</v>
      </c>
      <c r="AR17" t="s">
        <v>152</v>
      </c>
      <c r="AS17" t="s">
        <v>121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193</v>
      </c>
      <c r="CI17" t="s">
        <v>194</v>
      </c>
      <c r="CJ17" t="s">
        <v>195</v>
      </c>
      <c r="CK17" t="s">
        <v>196</v>
      </c>
      <c r="CL17" t="s">
        <v>197</v>
      </c>
      <c r="CM17" t="s">
        <v>111</v>
      </c>
      <c r="CN17" t="s">
        <v>114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212</v>
      </c>
      <c r="DD17" t="s">
        <v>213</v>
      </c>
      <c r="DE17" t="s">
        <v>214</v>
      </c>
      <c r="DF17" t="s">
        <v>215</v>
      </c>
      <c r="DG17" t="s">
        <v>216</v>
      </c>
      <c r="DH17" t="s">
        <v>217</v>
      </c>
      <c r="DI17" t="s">
        <v>218</v>
      </c>
      <c r="DJ17" t="s">
        <v>219</v>
      </c>
      <c r="DK17" t="s">
        <v>220</v>
      </c>
      <c r="DL17" t="s">
        <v>221</v>
      </c>
      <c r="DM17" t="s">
        <v>222</v>
      </c>
      <c r="DN17" t="s">
        <v>223</v>
      </c>
      <c r="DO17" t="s">
        <v>224</v>
      </c>
      <c r="DP17" t="s">
        <v>225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278</v>
      </c>
      <c r="FR17" t="s">
        <v>279</v>
      </c>
      <c r="FS17" t="s">
        <v>280</v>
      </c>
      <c r="FT17" t="s">
        <v>281</v>
      </c>
      <c r="FU17" t="s">
        <v>282</v>
      </c>
      <c r="FV17" t="s">
        <v>283</v>
      </c>
      <c r="FW17" t="s">
        <v>284</v>
      </c>
      <c r="FX17" t="s">
        <v>285</v>
      </c>
      <c r="FY17" t="s">
        <v>286</v>
      </c>
      <c r="FZ17" t="s">
        <v>287</v>
      </c>
      <c r="GA17" t="s">
        <v>288</v>
      </c>
      <c r="GB17" t="s">
        <v>289</v>
      </c>
      <c r="GC17" t="s">
        <v>290</v>
      </c>
      <c r="GD17" t="s">
        <v>291</v>
      </c>
      <c r="GE17" t="s">
        <v>292</v>
      </c>
      <c r="GF17" t="s">
        <v>293</v>
      </c>
      <c r="GG17" t="s">
        <v>294</v>
      </c>
      <c r="GH17" t="s">
        <v>295</v>
      </c>
      <c r="GI17" t="s">
        <v>296</v>
      </c>
      <c r="GJ17" t="s">
        <v>297</v>
      </c>
      <c r="GK17" t="s">
        <v>298</v>
      </c>
      <c r="GL17" t="s">
        <v>299</v>
      </c>
      <c r="GM17" t="s">
        <v>300</v>
      </c>
      <c r="GN17" t="s">
        <v>301</v>
      </c>
      <c r="GO17" t="s">
        <v>302</v>
      </c>
      <c r="GP17" t="s">
        <v>303</v>
      </c>
      <c r="GQ17" t="s">
        <v>304</v>
      </c>
      <c r="GR17" t="s">
        <v>305</v>
      </c>
      <c r="GS17" t="s">
        <v>306</v>
      </c>
      <c r="GT17" t="s">
        <v>307</v>
      </c>
      <c r="GU17" t="s">
        <v>308</v>
      </c>
      <c r="GV17" t="s">
        <v>309</v>
      </c>
      <c r="GW17" t="s">
        <v>310</v>
      </c>
      <c r="GX17" t="s">
        <v>311</v>
      </c>
      <c r="GY17" t="s">
        <v>312</v>
      </c>
      <c r="GZ17" t="s">
        <v>313</v>
      </c>
      <c r="HA17" t="s">
        <v>314</v>
      </c>
      <c r="HB17" t="s">
        <v>315</v>
      </c>
      <c r="HC17" t="s">
        <v>316</v>
      </c>
      <c r="HD17" t="s">
        <v>317</v>
      </c>
      <c r="HE17" t="s">
        <v>318</v>
      </c>
      <c r="HF17" t="s">
        <v>319</v>
      </c>
      <c r="HG17" t="s">
        <v>320</v>
      </c>
      <c r="HH17" t="s">
        <v>321</v>
      </c>
    </row>
    <row r="18" spans="1:216" x14ac:dyDescent="0.2">
      <c r="B18" t="s">
        <v>322</v>
      </c>
      <c r="C18" t="s">
        <v>322</v>
      </c>
      <c r="F18" t="s">
        <v>322</v>
      </c>
      <c r="L18" t="s">
        <v>322</v>
      </c>
      <c r="M18" t="s">
        <v>323</v>
      </c>
      <c r="N18" t="s">
        <v>324</v>
      </c>
      <c r="O18" t="s">
        <v>325</v>
      </c>
      <c r="P18" t="s">
        <v>326</v>
      </c>
      <c r="Q18" t="s">
        <v>326</v>
      </c>
      <c r="R18" t="s">
        <v>160</v>
      </c>
      <c r="S18" t="s">
        <v>160</v>
      </c>
      <c r="T18" t="s">
        <v>323</v>
      </c>
      <c r="U18" t="s">
        <v>323</v>
      </c>
      <c r="V18" t="s">
        <v>323</v>
      </c>
      <c r="W18" t="s">
        <v>323</v>
      </c>
      <c r="X18" t="s">
        <v>327</v>
      </c>
      <c r="Y18" t="s">
        <v>328</v>
      </c>
      <c r="Z18" t="s">
        <v>328</v>
      </c>
      <c r="AA18" t="s">
        <v>329</v>
      </c>
      <c r="AB18" t="s">
        <v>330</v>
      </c>
      <c r="AC18" t="s">
        <v>329</v>
      </c>
      <c r="AD18" t="s">
        <v>329</v>
      </c>
      <c r="AE18" t="s">
        <v>329</v>
      </c>
      <c r="AF18" t="s">
        <v>327</v>
      </c>
      <c r="AG18" t="s">
        <v>327</v>
      </c>
      <c r="AH18" t="s">
        <v>327</v>
      </c>
      <c r="AI18" t="s">
        <v>327</v>
      </c>
      <c r="AJ18" t="s">
        <v>331</v>
      </c>
      <c r="AK18" t="s">
        <v>330</v>
      </c>
      <c r="AM18" t="s">
        <v>330</v>
      </c>
      <c r="AN18" t="s">
        <v>331</v>
      </c>
      <c r="AO18" t="s">
        <v>325</v>
      </c>
      <c r="AP18" t="s">
        <v>325</v>
      </c>
      <c r="AR18" t="s">
        <v>332</v>
      </c>
      <c r="AS18" t="s">
        <v>322</v>
      </c>
      <c r="AT18" t="s">
        <v>326</v>
      </c>
      <c r="AU18" t="s">
        <v>326</v>
      </c>
      <c r="AV18" t="s">
        <v>333</v>
      </c>
      <c r="AW18" t="s">
        <v>333</v>
      </c>
      <c r="AX18" t="s">
        <v>326</v>
      </c>
      <c r="AY18" t="s">
        <v>333</v>
      </c>
      <c r="AZ18" t="s">
        <v>331</v>
      </c>
      <c r="BA18" t="s">
        <v>329</v>
      </c>
      <c r="BB18" t="s">
        <v>329</v>
      </c>
      <c r="BC18" t="s">
        <v>328</v>
      </c>
      <c r="BD18" t="s">
        <v>328</v>
      </c>
      <c r="BE18" t="s">
        <v>328</v>
      </c>
      <c r="BF18" t="s">
        <v>328</v>
      </c>
      <c r="BG18" t="s">
        <v>328</v>
      </c>
      <c r="BH18" t="s">
        <v>334</v>
      </c>
      <c r="BI18" t="s">
        <v>325</v>
      </c>
      <c r="BJ18" t="s">
        <v>325</v>
      </c>
      <c r="BK18" t="s">
        <v>326</v>
      </c>
      <c r="BL18" t="s">
        <v>326</v>
      </c>
      <c r="BM18" t="s">
        <v>326</v>
      </c>
      <c r="BN18" t="s">
        <v>333</v>
      </c>
      <c r="BO18" t="s">
        <v>326</v>
      </c>
      <c r="BP18" t="s">
        <v>333</v>
      </c>
      <c r="BQ18" t="s">
        <v>329</v>
      </c>
      <c r="BR18" t="s">
        <v>329</v>
      </c>
      <c r="BS18" t="s">
        <v>328</v>
      </c>
      <c r="BT18" t="s">
        <v>328</v>
      </c>
      <c r="BU18" t="s">
        <v>325</v>
      </c>
      <c r="BZ18" t="s">
        <v>325</v>
      </c>
      <c r="CC18" t="s">
        <v>328</v>
      </c>
      <c r="CD18" t="s">
        <v>328</v>
      </c>
      <c r="CE18" t="s">
        <v>328</v>
      </c>
      <c r="CF18" t="s">
        <v>328</v>
      </c>
      <c r="CG18" t="s">
        <v>328</v>
      </c>
      <c r="CH18" t="s">
        <v>325</v>
      </c>
      <c r="CI18" t="s">
        <v>325</v>
      </c>
      <c r="CJ18" t="s">
        <v>325</v>
      </c>
      <c r="CK18" t="s">
        <v>322</v>
      </c>
      <c r="CM18" t="s">
        <v>335</v>
      </c>
      <c r="CO18" t="s">
        <v>322</v>
      </c>
      <c r="CP18" t="s">
        <v>322</v>
      </c>
      <c r="CR18" t="s">
        <v>336</v>
      </c>
      <c r="CS18" t="s">
        <v>337</v>
      </c>
      <c r="CT18" t="s">
        <v>336</v>
      </c>
      <c r="CU18" t="s">
        <v>337</v>
      </c>
      <c r="CV18" t="s">
        <v>336</v>
      </c>
      <c r="CW18" t="s">
        <v>337</v>
      </c>
      <c r="CX18" t="s">
        <v>330</v>
      </c>
      <c r="CY18" t="s">
        <v>330</v>
      </c>
      <c r="CZ18" t="s">
        <v>325</v>
      </c>
      <c r="DA18" t="s">
        <v>338</v>
      </c>
      <c r="DB18" t="s">
        <v>325</v>
      </c>
      <c r="DD18" t="s">
        <v>326</v>
      </c>
      <c r="DE18" t="s">
        <v>339</v>
      </c>
      <c r="DF18" t="s">
        <v>326</v>
      </c>
      <c r="DH18" t="s">
        <v>325</v>
      </c>
      <c r="DI18" t="s">
        <v>338</v>
      </c>
      <c r="DJ18" t="s">
        <v>325</v>
      </c>
      <c r="DO18" t="s">
        <v>340</v>
      </c>
      <c r="DP18" t="s">
        <v>340</v>
      </c>
      <c r="EC18" t="s">
        <v>340</v>
      </c>
      <c r="ED18" t="s">
        <v>340</v>
      </c>
      <c r="EE18" t="s">
        <v>341</v>
      </c>
      <c r="EF18" t="s">
        <v>341</v>
      </c>
      <c r="EG18" t="s">
        <v>328</v>
      </c>
      <c r="EH18" t="s">
        <v>328</v>
      </c>
      <c r="EI18" t="s">
        <v>330</v>
      </c>
      <c r="EJ18" t="s">
        <v>328</v>
      </c>
      <c r="EK18" t="s">
        <v>333</v>
      </c>
      <c r="EL18" t="s">
        <v>330</v>
      </c>
      <c r="EM18" t="s">
        <v>330</v>
      </c>
      <c r="EO18" t="s">
        <v>340</v>
      </c>
      <c r="EP18" t="s">
        <v>340</v>
      </c>
      <c r="EQ18" t="s">
        <v>340</v>
      </c>
      <c r="ER18" t="s">
        <v>340</v>
      </c>
      <c r="ES18" t="s">
        <v>340</v>
      </c>
      <c r="ET18" t="s">
        <v>340</v>
      </c>
      <c r="EU18" t="s">
        <v>340</v>
      </c>
      <c r="EV18" t="s">
        <v>342</v>
      </c>
      <c r="EW18" t="s">
        <v>342</v>
      </c>
      <c r="EX18" t="s">
        <v>342</v>
      </c>
      <c r="EY18" t="s">
        <v>343</v>
      </c>
      <c r="EZ18" t="s">
        <v>340</v>
      </c>
      <c r="FA18" t="s">
        <v>340</v>
      </c>
      <c r="FB18" t="s">
        <v>340</v>
      </c>
      <c r="FC18" t="s">
        <v>340</v>
      </c>
      <c r="FD18" t="s">
        <v>340</v>
      </c>
      <c r="FE18" t="s">
        <v>340</v>
      </c>
      <c r="FF18" t="s">
        <v>340</v>
      </c>
      <c r="FG18" t="s">
        <v>340</v>
      </c>
      <c r="FH18" t="s">
        <v>340</v>
      </c>
      <c r="FI18" t="s">
        <v>340</v>
      </c>
      <c r="FJ18" t="s">
        <v>340</v>
      </c>
      <c r="FK18" t="s">
        <v>340</v>
      </c>
      <c r="FR18" t="s">
        <v>340</v>
      </c>
      <c r="FS18" t="s">
        <v>330</v>
      </c>
      <c r="FT18" t="s">
        <v>330</v>
      </c>
      <c r="FU18" t="s">
        <v>336</v>
      </c>
      <c r="FV18" t="s">
        <v>337</v>
      </c>
      <c r="FW18" t="s">
        <v>337</v>
      </c>
      <c r="GA18" t="s">
        <v>337</v>
      </c>
      <c r="GE18" t="s">
        <v>326</v>
      </c>
      <c r="GF18" t="s">
        <v>326</v>
      </c>
      <c r="GG18" t="s">
        <v>333</v>
      </c>
      <c r="GH18" t="s">
        <v>333</v>
      </c>
      <c r="GI18" t="s">
        <v>344</v>
      </c>
      <c r="GJ18" t="s">
        <v>344</v>
      </c>
      <c r="GK18" t="s">
        <v>340</v>
      </c>
      <c r="GL18" t="s">
        <v>340</v>
      </c>
      <c r="GM18" t="s">
        <v>340</v>
      </c>
      <c r="GN18" t="s">
        <v>340</v>
      </c>
      <c r="GO18" t="s">
        <v>340</v>
      </c>
      <c r="GP18" t="s">
        <v>340</v>
      </c>
      <c r="GQ18" t="s">
        <v>328</v>
      </c>
      <c r="GR18" t="s">
        <v>340</v>
      </c>
      <c r="GT18" t="s">
        <v>331</v>
      </c>
      <c r="GU18" t="s">
        <v>331</v>
      </c>
      <c r="GV18" t="s">
        <v>328</v>
      </c>
      <c r="GW18" t="s">
        <v>328</v>
      </c>
      <c r="GX18" t="s">
        <v>328</v>
      </c>
      <c r="GY18" t="s">
        <v>328</v>
      </c>
      <c r="GZ18" t="s">
        <v>328</v>
      </c>
      <c r="HA18" t="s">
        <v>330</v>
      </c>
      <c r="HB18" t="s">
        <v>330</v>
      </c>
      <c r="HC18" t="s">
        <v>330</v>
      </c>
      <c r="HD18" t="s">
        <v>328</v>
      </c>
      <c r="HE18" t="s">
        <v>326</v>
      </c>
      <c r="HF18" t="s">
        <v>333</v>
      </c>
      <c r="HG18" t="s">
        <v>330</v>
      </c>
      <c r="HH18" t="s">
        <v>330</v>
      </c>
    </row>
    <row r="19" spans="1:216" x14ac:dyDescent="0.2">
      <c r="A19">
        <v>1</v>
      </c>
      <c r="B19">
        <v>1689880784.0999999</v>
      </c>
      <c r="C19">
        <v>0</v>
      </c>
      <c r="D19" t="s">
        <v>345</v>
      </c>
      <c r="E19" t="s">
        <v>346</v>
      </c>
      <c r="F19" t="s">
        <v>347</v>
      </c>
      <c r="G19" t="s">
        <v>348</v>
      </c>
      <c r="H19" t="s">
        <v>349</v>
      </c>
      <c r="I19" t="s">
        <v>350</v>
      </c>
      <c r="J19" t="s">
        <v>351</v>
      </c>
      <c r="K19" t="s">
        <v>352</v>
      </c>
      <c r="L19">
        <v>1689880784.0999999</v>
      </c>
      <c r="M19">
        <f t="shared" ref="M19:M36" si="0">(N19)/1000</f>
        <v>1.4346775832148875E-3</v>
      </c>
      <c r="N19">
        <f t="shared" ref="N19:N36" si="1">1000*AZ19*AL19*(AV19-AW19)/(100*$B$7*(1000-AL19*AV19))</f>
        <v>1.4346775832148875</v>
      </c>
      <c r="O19">
        <f t="shared" ref="O19:O36" si="2">AZ19*AL19*(AU19-AT19*(1000-AL19*AW19)/(1000-AL19*AV19))/(100*$B$7)</f>
        <v>7.2076662831671907</v>
      </c>
      <c r="P19">
        <f t="shared" ref="P19:P36" si="3">AT19 - IF(AL19&gt;1, O19*$B$7*100/(AN19*BH19), 0)</f>
        <v>392.52699999999999</v>
      </c>
      <c r="Q19">
        <f t="shared" ref="Q19:Q36" si="4">((W19-M19/2)*P19-O19)/(W19+M19/2)</f>
        <v>298.10856192189675</v>
      </c>
      <c r="R19">
        <f t="shared" ref="R19:R36" si="5">Q19*(BA19+BB19)/1000</f>
        <v>29.776304724213233</v>
      </c>
      <c r="S19">
        <f t="shared" ref="S19:S36" si="6">(AT19 - IF(AL19&gt;1, O19*$B$7*100/(AN19*BH19), 0))*(BA19+BB19)/1000</f>
        <v>39.207205217887896</v>
      </c>
      <c r="T19">
        <f t="shared" ref="T19:T36" si="7">2/((1/V19-1/U19)+SIGN(V19)*SQRT((1/V19-1/U19)*(1/V19-1/U19) + 4*$C$7/(($C$7+1)*($C$7+1))*(2*1/V19*1/U19-1/U19*1/U19)))</f>
        <v>0.13331576266349937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2.9722703407070723</v>
      </c>
      <c r="V19">
        <f t="shared" ref="V19:V36" si="9">M19*(1000-(1000*0.61365*EXP(17.502*Z19/(240.97+Z19))/(BA19+BB19)+AV19)/2)/(1000*0.61365*EXP(17.502*Z19/(240.97+Z19))/(BA19+BB19)-AV19)</f>
        <v>0.13008069133489919</v>
      </c>
      <c r="W19">
        <f t="shared" ref="W19:W36" si="10">1/(($C$7+1)/(T19/1.6)+1/(U19/1.37)) + $C$7/(($C$7+1)/(T19/1.6) + $C$7/(U19/1.37))</f>
        <v>8.1584551909504768E-2</v>
      </c>
      <c r="X19">
        <f t="shared" ref="X19:X36" si="11">(AO19*AR19)</f>
        <v>297.71636399999994</v>
      </c>
      <c r="Y19">
        <f t="shared" ref="Y19:Y36" si="12">(BC19+(X19+2*0.95*0.0000000567*(((BC19+$B$9)+273)^4-(BC19+273)^4)-44100*M19)/(1.84*29.3*U19+8*0.95*0.0000000567*(BC19+273)^3))</f>
        <v>17.369312727280004</v>
      </c>
      <c r="Z19">
        <f t="shared" ref="Z19:Z36" si="13">($C$9*BD19+$D$9*BE19+$E$9*Y19)</f>
        <v>15.9679</v>
      </c>
      <c r="AA19">
        <f t="shared" ref="AA19:AA36" si="14">0.61365*EXP(17.502*Z19/(240.97+Z19))</f>
        <v>1.8209619548884035</v>
      </c>
      <c r="AB19">
        <f t="shared" ref="AB19:AB36" si="15">(AC19/AD19*100)</f>
        <v>40.205439995522362</v>
      </c>
      <c r="AC19">
        <f t="shared" ref="AC19:AC36" si="16">AV19*(BA19+BB19)/1000</f>
        <v>0.73341297113592807</v>
      </c>
      <c r="AD19">
        <f t="shared" ref="AD19:AD36" si="17">0.61365*EXP(17.502*BC19/(240.97+BC19))</f>
        <v>1.8241635241838106</v>
      </c>
      <c r="AE19">
        <f t="shared" ref="AE19:AE36" si="18">(AA19-AV19*(BA19+BB19)/1000)</f>
        <v>1.0875489837524754</v>
      </c>
      <c r="AF19">
        <f t="shared" ref="AF19:AF36" si="19">(-M19*44100)</f>
        <v>-63.26928141977654</v>
      </c>
      <c r="AG19">
        <f t="shared" ref="AG19:AG36" si="20">2*29.3*U19*0.92*(BC19-Z19)</f>
        <v>4.4066285617254684</v>
      </c>
      <c r="AH19">
        <f t="shared" ref="AH19:AH36" si="21">2*0.95*0.0000000567*(((BC19+$B$9)+273)^4-(Z19+273)^4)</f>
        <v>0.28598295235063692</v>
      </c>
      <c r="AI19">
        <f t="shared" ref="AI19:AI36" si="22">X19+AH19+AF19+AG19</f>
        <v>239.1396940942995</v>
      </c>
      <c r="AJ19">
        <v>49</v>
      </c>
      <c r="AK19">
        <v>8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54877.308321799152</v>
      </c>
      <c r="AO19">
        <f t="shared" ref="AO19:AO36" si="26">$B$13*BI19+$C$13*BJ19+$F$13*BU19*(1-BX19)</f>
        <v>1800.09</v>
      </c>
      <c r="AP19">
        <f t="shared" ref="AP19:AP36" si="27">AO19*AQ19</f>
        <v>1517.4755999999998</v>
      </c>
      <c r="AQ19">
        <f t="shared" ref="AQ19:AQ36" si="28">($B$13*$D$11+$C$13*$D$11+$F$13*((CH19+BZ19)/MAX(CH19+BZ19+CI19, 0.1)*$I$11+CI19/MAX(CH19+BZ19+CI19, 0.1)*$J$11))/($B$13+$C$13+$F$13)</f>
        <v>0.84299985000749955</v>
      </c>
      <c r="AR19">
        <f t="shared" ref="AR19:AR36" si="29">($B$13*$K$11+$C$13*$K$11+$F$13*((CH19+BZ19)/MAX(CH19+BZ19+CI19, 0.1)*$P$11+CI19/MAX(CH19+BZ19+CI19, 0.1)*$Q$11))/($B$13+$C$13+$F$13)</f>
        <v>0.16538971051447426</v>
      </c>
      <c r="AS19">
        <v>1689880784.0999999</v>
      </c>
      <c r="AT19">
        <v>392.52699999999999</v>
      </c>
      <c r="AU19">
        <v>399.99599999999998</v>
      </c>
      <c r="AV19">
        <v>7.3426400000000003</v>
      </c>
      <c r="AW19">
        <v>5.9738100000000003</v>
      </c>
      <c r="AX19">
        <v>395.81700000000001</v>
      </c>
      <c r="AY19">
        <v>7.88645</v>
      </c>
      <c r="AZ19">
        <v>600.10799999999995</v>
      </c>
      <c r="BA19">
        <v>99.784300000000002</v>
      </c>
      <c r="BB19">
        <v>9.9797700000000003E-2</v>
      </c>
      <c r="BC19">
        <v>15.9954</v>
      </c>
      <c r="BD19">
        <v>15.9679</v>
      </c>
      <c r="BE19">
        <v>999.9</v>
      </c>
      <c r="BF19">
        <v>0</v>
      </c>
      <c r="BG19">
        <v>0</v>
      </c>
      <c r="BH19">
        <v>10020</v>
      </c>
      <c r="BI19">
        <v>0</v>
      </c>
      <c r="BJ19">
        <v>24.383099999999999</v>
      </c>
      <c r="BK19">
        <v>-7.4690899999999996</v>
      </c>
      <c r="BL19">
        <v>395.43099999999998</v>
      </c>
      <c r="BM19">
        <v>402.4</v>
      </c>
      <c r="BN19">
        <v>1.36883</v>
      </c>
      <c r="BO19">
        <v>399.99599999999998</v>
      </c>
      <c r="BP19">
        <v>5.9738100000000003</v>
      </c>
      <c r="BQ19">
        <v>0.73268100000000003</v>
      </c>
      <c r="BR19">
        <v>0.59609299999999998</v>
      </c>
      <c r="BS19">
        <v>2.4658699999999998</v>
      </c>
      <c r="BT19">
        <v>-0.39900799999999997</v>
      </c>
      <c r="BU19">
        <v>1800.09</v>
      </c>
      <c r="BV19">
        <v>0.900007</v>
      </c>
      <c r="BW19">
        <v>9.9992999999999999E-2</v>
      </c>
      <c r="BX19">
        <v>0</v>
      </c>
      <c r="BY19">
        <v>2.4533</v>
      </c>
      <c r="BZ19">
        <v>0</v>
      </c>
      <c r="CA19">
        <v>13995.7</v>
      </c>
      <c r="CB19">
        <v>14601.1</v>
      </c>
      <c r="CC19">
        <v>39</v>
      </c>
      <c r="CD19">
        <v>37.5</v>
      </c>
      <c r="CE19">
        <v>38.811999999999998</v>
      </c>
      <c r="CF19">
        <v>36.436999999999998</v>
      </c>
      <c r="CG19">
        <v>37.436999999999998</v>
      </c>
      <c r="CH19">
        <v>1620.09</v>
      </c>
      <c r="CI19">
        <v>180</v>
      </c>
      <c r="CJ19">
        <v>0</v>
      </c>
      <c r="CK19">
        <v>1689880798.0999999</v>
      </c>
      <c r="CL19">
        <v>0</v>
      </c>
      <c r="CM19">
        <v>1689880757.0999999</v>
      </c>
      <c r="CN19" t="s">
        <v>353</v>
      </c>
      <c r="CO19">
        <v>1689880751.0999999</v>
      </c>
      <c r="CP19">
        <v>1689880757.0999999</v>
      </c>
      <c r="CQ19">
        <v>3</v>
      </c>
      <c r="CR19">
        <v>2E-3</v>
      </c>
      <c r="CS19">
        <v>0</v>
      </c>
      <c r="CT19">
        <v>-3.3140000000000001</v>
      </c>
      <c r="CU19">
        <v>-0.54400000000000004</v>
      </c>
      <c r="CV19">
        <v>400</v>
      </c>
      <c r="CW19">
        <v>6</v>
      </c>
      <c r="CX19">
        <v>0.19</v>
      </c>
      <c r="CY19">
        <v>7.0000000000000007E-2</v>
      </c>
      <c r="CZ19">
        <v>6.9372569643015876</v>
      </c>
      <c r="DA19">
        <v>0.30288530887993398</v>
      </c>
      <c r="DB19">
        <v>6.0858818780086713E-2</v>
      </c>
      <c r="DC19">
        <v>1</v>
      </c>
      <c r="DD19">
        <v>399.99984999999998</v>
      </c>
      <c r="DE19">
        <v>-5.6285178243699E-3</v>
      </c>
      <c r="DF19">
        <v>2.022442829847277E-2</v>
      </c>
      <c r="DG19">
        <v>1</v>
      </c>
      <c r="DH19">
        <v>1799.98</v>
      </c>
      <c r="DI19">
        <v>-4.3951329553630819E-2</v>
      </c>
      <c r="DJ19">
        <v>9.9146356463585703E-2</v>
      </c>
      <c r="DK19">
        <v>-1</v>
      </c>
      <c r="DL19">
        <v>2</v>
      </c>
      <c r="DM19">
        <v>2</v>
      </c>
      <c r="DN19" t="s">
        <v>354</v>
      </c>
      <c r="DO19">
        <v>3.2227299999999999</v>
      </c>
      <c r="DP19">
        <v>2.7236699999999998</v>
      </c>
      <c r="DQ19">
        <v>9.4722500000000001E-2</v>
      </c>
      <c r="DR19">
        <v>9.5041200000000006E-2</v>
      </c>
      <c r="DS19">
        <v>5.1114199999999999E-2</v>
      </c>
      <c r="DT19">
        <v>4.0815299999999999E-2</v>
      </c>
      <c r="DU19">
        <v>27712.6</v>
      </c>
      <c r="DV19">
        <v>31240.799999999999</v>
      </c>
      <c r="DW19">
        <v>28777</v>
      </c>
      <c r="DX19">
        <v>33067.199999999997</v>
      </c>
      <c r="DY19">
        <v>37992.199999999997</v>
      </c>
      <c r="DZ19">
        <v>42859.9</v>
      </c>
      <c r="EA19">
        <v>42233.8</v>
      </c>
      <c r="EB19">
        <v>47545.4</v>
      </c>
      <c r="EC19">
        <v>2.3149999999999999</v>
      </c>
      <c r="ED19">
        <v>1.9976</v>
      </c>
      <c r="EE19">
        <v>0.150949</v>
      </c>
      <c r="EF19">
        <v>0</v>
      </c>
      <c r="EG19">
        <v>13.448499999999999</v>
      </c>
      <c r="EH19">
        <v>999.9</v>
      </c>
      <c r="EI19">
        <v>51.1</v>
      </c>
      <c r="EJ19">
        <v>16.5</v>
      </c>
      <c r="EK19">
        <v>9.6472200000000008</v>
      </c>
      <c r="EL19">
        <v>62.824100000000001</v>
      </c>
      <c r="EM19">
        <v>21.177900000000001</v>
      </c>
      <c r="EN19">
        <v>1</v>
      </c>
      <c r="EO19">
        <v>-0.92093199999999997</v>
      </c>
      <c r="EP19">
        <v>0.17746700000000001</v>
      </c>
      <c r="EQ19">
        <v>20.236699999999999</v>
      </c>
      <c r="ER19">
        <v>5.2333100000000004</v>
      </c>
      <c r="ES19">
        <v>12.004</v>
      </c>
      <c r="ET19">
        <v>4.9913499999999997</v>
      </c>
      <c r="EU19">
        <v>3.3050000000000002</v>
      </c>
      <c r="EV19">
        <v>7006.3</v>
      </c>
      <c r="EW19">
        <v>9999</v>
      </c>
      <c r="EX19">
        <v>525.9</v>
      </c>
      <c r="EY19">
        <v>70.3</v>
      </c>
      <c r="EZ19">
        <v>1.8519399999999999</v>
      </c>
      <c r="FA19">
        <v>1.8612500000000001</v>
      </c>
      <c r="FB19">
        <v>1.8599300000000001</v>
      </c>
      <c r="FC19">
        <v>1.8559300000000001</v>
      </c>
      <c r="FD19">
        <v>1.86039</v>
      </c>
      <c r="FE19">
        <v>1.8567199999999999</v>
      </c>
      <c r="FF19">
        <v>1.85883</v>
      </c>
      <c r="FG19">
        <v>1.86171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-3.29</v>
      </c>
      <c r="FV19">
        <v>-0.54379999999999995</v>
      </c>
      <c r="FW19">
        <v>-1.8668339926820541</v>
      </c>
      <c r="FX19">
        <v>-4.0117494158234393E-3</v>
      </c>
      <c r="FY19">
        <v>1.087516141204025E-6</v>
      </c>
      <c r="FZ19">
        <v>-8.657206703991749E-11</v>
      </c>
      <c r="GA19">
        <v>-0.54380449999999847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0.6</v>
      </c>
      <c r="GJ19">
        <v>0.5</v>
      </c>
      <c r="GK19">
        <v>0.98510699999999995</v>
      </c>
      <c r="GL19">
        <v>2.3303199999999999</v>
      </c>
      <c r="GM19">
        <v>1.5942400000000001</v>
      </c>
      <c r="GN19">
        <v>2.34619</v>
      </c>
      <c r="GO19">
        <v>1.40015</v>
      </c>
      <c r="GP19">
        <v>2.31812</v>
      </c>
      <c r="GQ19">
        <v>19.714300000000001</v>
      </c>
      <c r="GR19">
        <v>15.646800000000001</v>
      </c>
      <c r="GS19">
        <v>18</v>
      </c>
      <c r="GT19">
        <v>602.42499999999995</v>
      </c>
      <c r="GU19">
        <v>431.70100000000002</v>
      </c>
      <c r="GV19">
        <v>13.7369</v>
      </c>
      <c r="GW19">
        <v>14.8789</v>
      </c>
      <c r="GX19">
        <v>30.0001</v>
      </c>
      <c r="GY19">
        <v>14.7578</v>
      </c>
      <c r="GZ19">
        <v>14.705299999999999</v>
      </c>
      <c r="HA19">
        <v>19.77</v>
      </c>
      <c r="HB19">
        <v>30</v>
      </c>
      <c r="HC19">
        <v>-30</v>
      </c>
      <c r="HD19">
        <v>13.7494</v>
      </c>
      <c r="HE19">
        <v>400</v>
      </c>
      <c r="HF19">
        <v>0</v>
      </c>
      <c r="HG19">
        <v>105.65</v>
      </c>
      <c r="HH19">
        <v>104.86</v>
      </c>
    </row>
    <row r="20" spans="1:216" x14ac:dyDescent="0.2">
      <c r="A20">
        <v>2</v>
      </c>
      <c r="B20">
        <v>1689880868.5999999</v>
      </c>
      <c r="C20">
        <v>84.5</v>
      </c>
      <c r="D20" t="s">
        <v>358</v>
      </c>
      <c r="E20" t="s">
        <v>359</v>
      </c>
      <c r="F20" t="s">
        <v>347</v>
      </c>
      <c r="G20" t="s">
        <v>348</v>
      </c>
      <c r="H20" t="s">
        <v>349</v>
      </c>
      <c r="I20" t="s">
        <v>350</v>
      </c>
      <c r="J20" t="s">
        <v>351</v>
      </c>
      <c r="K20" t="s">
        <v>352</v>
      </c>
      <c r="L20">
        <v>1689880868.5999999</v>
      </c>
      <c r="M20">
        <f t="shared" si="0"/>
        <v>1.4380979898627163E-3</v>
      </c>
      <c r="N20">
        <f t="shared" si="1"/>
        <v>1.4380979898627162</v>
      </c>
      <c r="O20">
        <f t="shared" si="2"/>
        <v>5.4568664321324682</v>
      </c>
      <c r="P20">
        <f t="shared" si="3"/>
        <v>294.334</v>
      </c>
      <c r="Q20">
        <f t="shared" si="4"/>
        <v>222.96228327443112</v>
      </c>
      <c r="R20">
        <f t="shared" si="5"/>
        <v>22.270214715855317</v>
      </c>
      <c r="S20">
        <f t="shared" si="6"/>
        <v>29.399059257518196</v>
      </c>
      <c r="T20">
        <f t="shared" si="7"/>
        <v>0.13345474428200635</v>
      </c>
      <c r="U20">
        <f t="shared" si="8"/>
        <v>2.9736043654619095</v>
      </c>
      <c r="V20">
        <f t="shared" si="9"/>
        <v>0.13021442893140095</v>
      </c>
      <c r="W20">
        <f t="shared" si="10"/>
        <v>8.166859467756786E-2</v>
      </c>
      <c r="X20">
        <f t="shared" si="11"/>
        <v>297.72913199999999</v>
      </c>
      <c r="Y20">
        <f t="shared" si="12"/>
        <v>17.412186660484394</v>
      </c>
      <c r="Z20">
        <f t="shared" si="13"/>
        <v>15.993</v>
      </c>
      <c r="AA20">
        <f t="shared" si="14"/>
        <v>1.8238839177658281</v>
      </c>
      <c r="AB20">
        <f t="shared" si="15"/>
        <v>40.172851921462858</v>
      </c>
      <c r="AC20">
        <f t="shared" si="16"/>
        <v>0.73489457710956885</v>
      </c>
      <c r="AD20">
        <f t="shared" si="17"/>
        <v>1.8293313567736578</v>
      </c>
      <c r="AE20">
        <f t="shared" si="18"/>
        <v>1.0889893406562594</v>
      </c>
      <c r="AF20">
        <f t="shared" si="19"/>
        <v>-63.420121352945785</v>
      </c>
      <c r="AG20">
        <f t="shared" si="20"/>
        <v>7.4866151643214645</v>
      </c>
      <c r="AH20">
        <f t="shared" si="21"/>
        <v>0.48582601938381098</v>
      </c>
      <c r="AI20">
        <f t="shared" si="22"/>
        <v>242.28145183075949</v>
      </c>
      <c r="AJ20">
        <v>49</v>
      </c>
      <c r="AK20">
        <v>8</v>
      </c>
      <c r="AL20">
        <f t="shared" si="23"/>
        <v>1</v>
      </c>
      <c r="AM20">
        <f t="shared" si="24"/>
        <v>0</v>
      </c>
      <c r="AN20">
        <f t="shared" si="25"/>
        <v>54907.934175768038</v>
      </c>
      <c r="AO20">
        <f t="shared" si="26"/>
        <v>1800.17</v>
      </c>
      <c r="AP20">
        <f t="shared" si="27"/>
        <v>1517.5428000000002</v>
      </c>
      <c r="AQ20">
        <f t="shared" si="28"/>
        <v>0.84299971669342344</v>
      </c>
      <c r="AR20">
        <f t="shared" si="29"/>
        <v>0.16538945321830714</v>
      </c>
      <c r="AS20">
        <v>1689880868.5999999</v>
      </c>
      <c r="AT20">
        <v>294.334</v>
      </c>
      <c r="AU20">
        <v>299.98599999999999</v>
      </c>
      <c r="AV20">
        <v>7.3575299999999997</v>
      </c>
      <c r="AW20">
        <v>5.9854000000000003</v>
      </c>
      <c r="AX20">
        <v>297.24400000000003</v>
      </c>
      <c r="AY20">
        <v>7.9001200000000003</v>
      </c>
      <c r="AZ20">
        <v>600.08299999999997</v>
      </c>
      <c r="BA20">
        <v>99.783699999999996</v>
      </c>
      <c r="BB20">
        <v>9.9627300000000002E-2</v>
      </c>
      <c r="BC20">
        <v>16.0397</v>
      </c>
      <c r="BD20">
        <v>15.993</v>
      </c>
      <c r="BE20">
        <v>999.9</v>
      </c>
      <c r="BF20">
        <v>0</v>
      </c>
      <c r="BG20">
        <v>0</v>
      </c>
      <c r="BH20">
        <v>10027.5</v>
      </c>
      <c r="BI20">
        <v>0</v>
      </c>
      <c r="BJ20">
        <v>26.962599999999998</v>
      </c>
      <c r="BK20">
        <v>-5.65198</v>
      </c>
      <c r="BL20">
        <v>296.51600000000002</v>
      </c>
      <c r="BM20">
        <v>301.79199999999997</v>
      </c>
      <c r="BN20">
        <v>1.3721300000000001</v>
      </c>
      <c r="BO20">
        <v>299.98599999999999</v>
      </c>
      <c r="BP20">
        <v>5.9854000000000003</v>
      </c>
      <c r="BQ20">
        <v>0.73416099999999995</v>
      </c>
      <c r="BR20">
        <v>0.59724500000000003</v>
      </c>
      <c r="BS20">
        <v>2.49424</v>
      </c>
      <c r="BT20">
        <v>-0.37250100000000003</v>
      </c>
      <c r="BU20">
        <v>1800.17</v>
      </c>
      <c r="BV20">
        <v>0.90000800000000003</v>
      </c>
      <c r="BW20">
        <v>9.9991999999999998E-2</v>
      </c>
      <c r="BX20">
        <v>0</v>
      </c>
      <c r="BY20">
        <v>2.3370000000000002</v>
      </c>
      <c r="BZ20">
        <v>0</v>
      </c>
      <c r="CA20">
        <v>13823.6</v>
      </c>
      <c r="CB20">
        <v>14601.7</v>
      </c>
      <c r="CC20">
        <v>39.811999999999998</v>
      </c>
      <c r="CD20">
        <v>37.875</v>
      </c>
      <c r="CE20">
        <v>39.375</v>
      </c>
      <c r="CF20">
        <v>37.5</v>
      </c>
      <c r="CG20">
        <v>38.125</v>
      </c>
      <c r="CH20">
        <v>1620.17</v>
      </c>
      <c r="CI20">
        <v>180</v>
      </c>
      <c r="CJ20">
        <v>0</v>
      </c>
      <c r="CK20">
        <v>1689880882.7</v>
      </c>
      <c r="CL20">
        <v>0</v>
      </c>
      <c r="CM20">
        <v>1689880841.0999999</v>
      </c>
      <c r="CN20" t="s">
        <v>360</v>
      </c>
      <c r="CO20">
        <v>1689880839.0999999</v>
      </c>
      <c r="CP20">
        <v>1689880841.0999999</v>
      </c>
      <c r="CQ20">
        <v>4</v>
      </c>
      <c r="CR20">
        <v>5.5E-2</v>
      </c>
      <c r="CS20">
        <v>1E-3</v>
      </c>
      <c r="CT20">
        <v>-2.9289999999999998</v>
      </c>
      <c r="CU20">
        <v>-0.54300000000000004</v>
      </c>
      <c r="CV20">
        <v>300</v>
      </c>
      <c r="CW20">
        <v>6</v>
      </c>
      <c r="CX20">
        <v>0.44</v>
      </c>
      <c r="CY20">
        <v>0.06</v>
      </c>
      <c r="CZ20">
        <v>5.2797849425383747</v>
      </c>
      <c r="DA20">
        <v>-0.23934733890172491</v>
      </c>
      <c r="DB20">
        <v>4.6996000385215703E-2</v>
      </c>
      <c r="DC20">
        <v>1</v>
      </c>
      <c r="DD20">
        <v>299.99395121951221</v>
      </c>
      <c r="DE20">
        <v>0.13045296167232229</v>
      </c>
      <c r="DF20">
        <v>2.490856569243367E-2</v>
      </c>
      <c r="DG20">
        <v>1</v>
      </c>
      <c r="DH20">
        <v>1800.003170731708</v>
      </c>
      <c r="DI20">
        <v>0.15379465006692841</v>
      </c>
      <c r="DJ20">
        <v>8.6797747087488775E-2</v>
      </c>
      <c r="DK20">
        <v>-1</v>
      </c>
      <c r="DL20">
        <v>2</v>
      </c>
      <c r="DM20">
        <v>2</v>
      </c>
      <c r="DN20" t="s">
        <v>354</v>
      </c>
      <c r="DO20">
        <v>3.22268</v>
      </c>
      <c r="DP20">
        <v>2.72357</v>
      </c>
      <c r="DQ20">
        <v>7.5696200000000005E-2</v>
      </c>
      <c r="DR20">
        <v>7.5924599999999995E-2</v>
      </c>
      <c r="DS20">
        <v>5.1183699999999999E-2</v>
      </c>
      <c r="DT20">
        <v>4.0878699999999997E-2</v>
      </c>
      <c r="DU20">
        <v>28294.799999999999</v>
      </c>
      <c r="DV20">
        <v>31900</v>
      </c>
      <c r="DW20">
        <v>28776.400000000001</v>
      </c>
      <c r="DX20">
        <v>33065.800000000003</v>
      </c>
      <c r="DY20">
        <v>37988.5</v>
      </c>
      <c r="DZ20">
        <v>42855.8</v>
      </c>
      <c r="EA20">
        <v>42233</v>
      </c>
      <c r="EB20">
        <v>47544.1</v>
      </c>
      <c r="EC20">
        <v>2.3149000000000002</v>
      </c>
      <c r="ED20">
        <v>1.9971699999999999</v>
      </c>
      <c r="EE20">
        <v>0.152841</v>
      </c>
      <c r="EF20">
        <v>0</v>
      </c>
      <c r="EG20">
        <v>13.4421</v>
      </c>
      <c r="EH20">
        <v>999.9</v>
      </c>
      <c r="EI20">
        <v>51.2</v>
      </c>
      <c r="EJ20">
        <v>16.5</v>
      </c>
      <c r="EK20">
        <v>9.6665799999999997</v>
      </c>
      <c r="EL20">
        <v>62.824100000000001</v>
      </c>
      <c r="EM20">
        <v>21.5425</v>
      </c>
      <c r="EN20">
        <v>1</v>
      </c>
      <c r="EO20">
        <v>-0.91983999999999999</v>
      </c>
      <c r="EP20">
        <v>0.47983700000000001</v>
      </c>
      <c r="EQ20">
        <v>20.236000000000001</v>
      </c>
      <c r="ER20">
        <v>5.2330100000000002</v>
      </c>
      <c r="ES20">
        <v>12.004</v>
      </c>
      <c r="ET20">
        <v>4.9913999999999996</v>
      </c>
      <c r="EU20">
        <v>3.3050000000000002</v>
      </c>
      <c r="EV20">
        <v>7008</v>
      </c>
      <c r="EW20">
        <v>9999</v>
      </c>
      <c r="EX20">
        <v>525.9</v>
      </c>
      <c r="EY20">
        <v>70.3</v>
      </c>
      <c r="EZ20">
        <v>1.85189</v>
      </c>
      <c r="FA20">
        <v>1.8612</v>
      </c>
      <c r="FB20">
        <v>1.8599000000000001</v>
      </c>
      <c r="FC20">
        <v>1.8559300000000001</v>
      </c>
      <c r="FD20">
        <v>1.8603499999999999</v>
      </c>
      <c r="FE20">
        <v>1.8567100000000001</v>
      </c>
      <c r="FF20">
        <v>1.85883</v>
      </c>
      <c r="FG20">
        <v>1.86161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-2.91</v>
      </c>
      <c r="FV20">
        <v>-0.54259999999999997</v>
      </c>
      <c r="FW20">
        <v>-1.8115783560963781</v>
      </c>
      <c r="FX20">
        <v>-4.0117494158234393E-3</v>
      </c>
      <c r="FY20">
        <v>1.087516141204025E-6</v>
      </c>
      <c r="FZ20">
        <v>-8.657206703991749E-11</v>
      </c>
      <c r="GA20">
        <v>-0.54258952380952596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0.5</v>
      </c>
      <c r="GJ20">
        <v>0.5</v>
      </c>
      <c r="GK20">
        <v>0.78613299999999997</v>
      </c>
      <c r="GL20">
        <v>2.3290999999999999</v>
      </c>
      <c r="GM20">
        <v>1.5942400000000001</v>
      </c>
      <c r="GN20">
        <v>2.34619</v>
      </c>
      <c r="GO20">
        <v>1.40015</v>
      </c>
      <c r="GP20">
        <v>2.2973599999999998</v>
      </c>
      <c r="GQ20">
        <v>19.714300000000001</v>
      </c>
      <c r="GR20">
        <v>15.6205</v>
      </c>
      <c r="GS20">
        <v>18</v>
      </c>
      <c r="GT20">
        <v>602.39300000000003</v>
      </c>
      <c r="GU20">
        <v>431.47699999999998</v>
      </c>
      <c r="GV20">
        <v>13.4925</v>
      </c>
      <c r="GW20">
        <v>14.8789</v>
      </c>
      <c r="GX20">
        <v>30.0001</v>
      </c>
      <c r="GY20">
        <v>14.7606</v>
      </c>
      <c r="GZ20">
        <v>14.708</v>
      </c>
      <c r="HA20">
        <v>15.7965</v>
      </c>
      <c r="HB20">
        <v>30</v>
      </c>
      <c r="HC20">
        <v>-30</v>
      </c>
      <c r="HD20">
        <v>13.4998</v>
      </c>
      <c r="HE20">
        <v>300</v>
      </c>
      <c r="HF20">
        <v>0</v>
      </c>
      <c r="HG20">
        <v>105.648</v>
      </c>
      <c r="HH20">
        <v>104.85599999999999</v>
      </c>
    </row>
    <row r="21" spans="1:216" x14ac:dyDescent="0.2">
      <c r="A21">
        <v>3</v>
      </c>
      <c r="B21">
        <v>1689880951.5999999</v>
      </c>
      <c r="C21">
        <v>167.5</v>
      </c>
      <c r="D21" t="s">
        <v>361</v>
      </c>
      <c r="E21" t="s">
        <v>362</v>
      </c>
      <c r="F21" t="s">
        <v>347</v>
      </c>
      <c r="G21" t="s">
        <v>348</v>
      </c>
      <c r="H21" t="s">
        <v>349</v>
      </c>
      <c r="I21" t="s">
        <v>350</v>
      </c>
      <c r="J21" t="s">
        <v>351</v>
      </c>
      <c r="K21" t="s">
        <v>352</v>
      </c>
      <c r="L21">
        <v>1689880951.5999999</v>
      </c>
      <c r="M21">
        <f t="shared" si="0"/>
        <v>1.4468683163593465E-3</v>
      </c>
      <c r="N21">
        <f t="shared" si="1"/>
        <v>1.4468683163593465</v>
      </c>
      <c r="O21">
        <f t="shared" si="2"/>
        <v>4.5570912692304004</v>
      </c>
      <c r="P21">
        <f t="shared" si="3"/>
        <v>245.27799999999999</v>
      </c>
      <c r="Q21">
        <f t="shared" si="4"/>
        <v>185.84899853769213</v>
      </c>
      <c r="R21">
        <f t="shared" si="5"/>
        <v>18.56348373027172</v>
      </c>
      <c r="S21">
        <f t="shared" si="6"/>
        <v>24.499535634948</v>
      </c>
      <c r="T21">
        <f t="shared" si="7"/>
        <v>0.13389651440543923</v>
      </c>
      <c r="U21">
        <f t="shared" si="8"/>
        <v>2.9668915120113182</v>
      </c>
      <c r="V21">
        <f t="shared" si="9"/>
        <v>0.13062780791949141</v>
      </c>
      <c r="W21">
        <f t="shared" si="10"/>
        <v>8.1929414034899117E-2</v>
      </c>
      <c r="X21">
        <f t="shared" si="11"/>
        <v>297.71099699999996</v>
      </c>
      <c r="Y21">
        <f t="shared" si="12"/>
        <v>17.462382268142118</v>
      </c>
      <c r="Z21">
        <f t="shared" si="13"/>
        <v>16.034300000000002</v>
      </c>
      <c r="AA21">
        <f t="shared" si="14"/>
        <v>1.8287007305542722</v>
      </c>
      <c r="AB21">
        <f t="shared" si="15"/>
        <v>40.136201039656335</v>
      </c>
      <c r="AC21">
        <f t="shared" si="16"/>
        <v>0.73655725641762004</v>
      </c>
      <c r="AD21">
        <f t="shared" si="17"/>
        <v>1.835144426573579</v>
      </c>
      <c r="AE21">
        <f t="shared" si="18"/>
        <v>1.0921434741366522</v>
      </c>
      <c r="AF21">
        <f t="shared" si="19"/>
        <v>-63.80689275144718</v>
      </c>
      <c r="AG21">
        <f t="shared" si="20"/>
        <v>8.8133031412749538</v>
      </c>
      <c r="AH21">
        <f t="shared" si="21"/>
        <v>0.57348305155855606</v>
      </c>
      <c r="AI21">
        <f t="shared" si="22"/>
        <v>243.29089044138632</v>
      </c>
      <c r="AJ21">
        <v>49</v>
      </c>
      <c r="AK21">
        <v>8</v>
      </c>
      <c r="AL21">
        <f t="shared" si="23"/>
        <v>1</v>
      </c>
      <c r="AM21">
        <f t="shared" si="24"/>
        <v>0</v>
      </c>
      <c r="AN21">
        <f t="shared" si="25"/>
        <v>54702.157245699978</v>
      </c>
      <c r="AO21">
        <f t="shared" si="26"/>
        <v>1800.06</v>
      </c>
      <c r="AP21">
        <f t="shared" si="27"/>
        <v>1517.4500999999998</v>
      </c>
      <c r="AQ21">
        <f t="shared" si="28"/>
        <v>0.84299973334222189</v>
      </c>
      <c r="AR21">
        <f t="shared" si="29"/>
        <v>0.16538948535048831</v>
      </c>
      <c r="AS21">
        <v>1689880951.5999999</v>
      </c>
      <c r="AT21">
        <v>245.27799999999999</v>
      </c>
      <c r="AU21">
        <v>249.999</v>
      </c>
      <c r="AV21">
        <v>7.3740699999999997</v>
      </c>
      <c r="AW21">
        <v>5.9937100000000001</v>
      </c>
      <c r="AX21">
        <v>247.93</v>
      </c>
      <c r="AY21">
        <v>7.9164500000000002</v>
      </c>
      <c r="AZ21">
        <v>600.13300000000004</v>
      </c>
      <c r="BA21">
        <v>99.784700000000001</v>
      </c>
      <c r="BB21">
        <v>0.100066</v>
      </c>
      <c r="BC21">
        <v>16.089400000000001</v>
      </c>
      <c r="BD21">
        <v>16.034300000000002</v>
      </c>
      <c r="BE21">
        <v>999.9</v>
      </c>
      <c r="BF21">
        <v>0</v>
      </c>
      <c r="BG21">
        <v>0</v>
      </c>
      <c r="BH21">
        <v>9990</v>
      </c>
      <c r="BI21">
        <v>0</v>
      </c>
      <c r="BJ21">
        <v>23.581199999999999</v>
      </c>
      <c r="BK21">
        <v>-4.7203999999999997</v>
      </c>
      <c r="BL21">
        <v>247.101</v>
      </c>
      <c r="BM21">
        <v>251.506</v>
      </c>
      <c r="BN21">
        <v>1.38036</v>
      </c>
      <c r="BO21">
        <v>249.999</v>
      </c>
      <c r="BP21">
        <v>5.9937100000000001</v>
      </c>
      <c r="BQ21">
        <v>0.735819</v>
      </c>
      <c r="BR21">
        <v>0.59808099999999997</v>
      </c>
      <c r="BS21">
        <v>2.5259399999999999</v>
      </c>
      <c r="BT21">
        <v>-0.35331099999999999</v>
      </c>
      <c r="BU21">
        <v>1800.06</v>
      </c>
      <c r="BV21">
        <v>0.90000800000000003</v>
      </c>
      <c r="BW21">
        <v>9.99916E-2</v>
      </c>
      <c r="BX21">
        <v>0</v>
      </c>
      <c r="BY21">
        <v>3.1118999999999999</v>
      </c>
      <c r="BZ21">
        <v>0</v>
      </c>
      <c r="CA21">
        <v>13639.6</v>
      </c>
      <c r="CB21">
        <v>14600.8</v>
      </c>
      <c r="CC21">
        <v>40.5</v>
      </c>
      <c r="CD21">
        <v>38.25</v>
      </c>
      <c r="CE21">
        <v>39.875</v>
      </c>
      <c r="CF21">
        <v>38.311999999999998</v>
      </c>
      <c r="CG21">
        <v>38.811999999999998</v>
      </c>
      <c r="CH21">
        <v>1620.07</v>
      </c>
      <c r="CI21">
        <v>179.99</v>
      </c>
      <c r="CJ21">
        <v>0</v>
      </c>
      <c r="CK21">
        <v>1689880965.5</v>
      </c>
      <c r="CL21">
        <v>0</v>
      </c>
      <c r="CM21">
        <v>1689880924.0999999</v>
      </c>
      <c r="CN21" t="s">
        <v>363</v>
      </c>
      <c r="CO21">
        <v>1689880920.0999999</v>
      </c>
      <c r="CP21">
        <v>1689880924.0999999</v>
      </c>
      <c r="CQ21">
        <v>5</v>
      </c>
      <c r="CR21">
        <v>8.8999999999999996E-2</v>
      </c>
      <c r="CS21">
        <v>0</v>
      </c>
      <c r="CT21">
        <v>-2.6680000000000001</v>
      </c>
      <c r="CU21">
        <v>-0.54200000000000004</v>
      </c>
      <c r="CV21">
        <v>250</v>
      </c>
      <c r="CW21">
        <v>6</v>
      </c>
      <c r="CX21">
        <v>0.17</v>
      </c>
      <c r="CY21">
        <v>0.05</v>
      </c>
      <c r="CZ21">
        <v>4.3561954783155041</v>
      </c>
      <c r="DA21">
        <v>6.7721705338405672E-2</v>
      </c>
      <c r="DB21">
        <v>2.0678269276818491E-2</v>
      </c>
      <c r="DC21">
        <v>1</v>
      </c>
      <c r="DD21">
        <v>249.9866585365854</v>
      </c>
      <c r="DE21">
        <v>7.3087108013955196E-2</v>
      </c>
      <c r="DF21">
        <v>2.0036076920048721E-2</v>
      </c>
      <c r="DG21">
        <v>1</v>
      </c>
      <c r="DH21">
        <v>1800.0139999999999</v>
      </c>
      <c r="DI21">
        <v>-0.1545886799223935</v>
      </c>
      <c r="DJ21">
        <v>0.1417003881434549</v>
      </c>
      <c r="DK21">
        <v>-1</v>
      </c>
      <c r="DL21">
        <v>2</v>
      </c>
      <c r="DM21">
        <v>2</v>
      </c>
      <c r="DN21" t="s">
        <v>354</v>
      </c>
      <c r="DO21">
        <v>3.2227800000000002</v>
      </c>
      <c r="DP21">
        <v>2.7236699999999998</v>
      </c>
      <c r="DQ21">
        <v>6.5192299999999995E-2</v>
      </c>
      <c r="DR21">
        <v>6.5368099999999998E-2</v>
      </c>
      <c r="DS21">
        <v>5.1267500000000001E-2</v>
      </c>
      <c r="DT21">
        <v>4.09244E-2</v>
      </c>
      <c r="DU21">
        <v>28615.200000000001</v>
      </c>
      <c r="DV21">
        <v>32264.400000000001</v>
      </c>
      <c r="DW21">
        <v>28774.799999999999</v>
      </c>
      <c r="DX21">
        <v>33065.300000000003</v>
      </c>
      <c r="DY21">
        <v>37983.1</v>
      </c>
      <c r="DZ21">
        <v>42853</v>
      </c>
      <c r="EA21">
        <v>42230.9</v>
      </c>
      <c r="EB21">
        <v>47543.4</v>
      </c>
      <c r="EC21">
        <v>2.3148</v>
      </c>
      <c r="ED21">
        <v>1.99655</v>
      </c>
      <c r="EE21">
        <v>0.153396</v>
      </c>
      <c r="EF21">
        <v>0</v>
      </c>
      <c r="EG21">
        <v>13.474299999999999</v>
      </c>
      <c r="EH21">
        <v>999.9</v>
      </c>
      <c r="EI21">
        <v>51.2</v>
      </c>
      <c r="EJ21">
        <v>16.399999999999999</v>
      </c>
      <c r="EK21">
        <v>9.6044800000000006</v>
      </c>
      <c r="EL21">
        <v>63.014099999999999</v>
      </c>
      <c r="EM21">
        <v>21.398199999999999</v>
      </c>
      <c r="EN21">
        <v>1</v>
      </c>
      <c r="EO21">
        <v>-0.91939000000000004</v>
      </c>
      <c r="EP21">
        <v>0.90925900000000004</v>
      </c>
      <c r="EQ21">
        <v>20.232900000000001</v>
      </c>
      <c r="ER21">
        <v>5.2331599999999998</v>
      </c>
      <c r="ES21">
        <v>12.004</v>
      </c>
      <c r="ET21">
        <v>4.9915500000000002</v>
      </c>
      <c r="EU21">
        <v>3.3050000000000002</v>
      </c>
      <c r="EV21">
        <v>7009.8</v>
      </c>
      <c r="EW21">
        <v>9999</v>
      </c>
      <c r="EX21">
        <v>525.9</v>
      </c>
      <c r="EY21">
        <v>70.3</v>
      </c>
      <c r="EZ21">
        <v>1.8519000000000001</v>
      </c>
      <c r="FA21">
        <v>1.8611599999999999</v>
      </c>
      <c r="FB21">
        <v>1.85989</v>
      </c>
      <c r="FC21">
        <v>1.8559300000000001</v>
      </c>
      <c r="FD21">
        <v>1.8603499999999999</v>
      </c>
      <c r="FE21">
        <v>1.85669</v>
      </c>
      <c r="FF21">
        <v>1.85883</v>
      </c>
      <c r="FG21">
        <v>1.8615999999999999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-2.6520000000000001</v>
      </c>
      <c r="FV21">
        <v>-0.54239999999999999</v>
      </c>
      <c r="FW21">
        <v>-1.722814930565195</v>
      </c>
      <c r="FX21">
        <v>-4.0117494158234393E-3</v>
      </c>
      <c r="FY21">
        <v>1.087516141204025E-6</v>
      </c>
      <c r="FZ21">
        <v>-8.657206703991749E-11</v>
      </c>
      <c r="GA21">
        <v>-0.54238050000000015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0.5</v>
      </c>
      <c r="GJ21">
        <v>0.5</v>
      </c>
      <c r="GK21">
        <v>0.68481400000000003</v>
      </c>
      <c r="GL21">
        <v>2.3327599999999999</v>
      </c>
      <c r="GM21">
        <v>1.5942400000000001</v>
      </c>
      <c r="GN21">
        <v>2.34619</v>
      </c>
      <c r="GO21">
        <v>1.40015</v>
      </c>
      <c r="GP21">
        <v>2.3278799999999999</v>
      </c>
      <c r="GQ21">
        <v>19.734400000000001</v>
      </c>
      <c r="GR21">
        <v>15.603</v>
      </c>
      <c r="GS21">
        <v>18</v>
      </c>
      <c r="GT21">
        <v>602.38</v>
      </c>
      <c r="GU21">
        <v>431.16199999999998</v>
      </c>
      <c r="GV21">
        <v>13.1911</v>
      </c>
      <c r="GW21">
        <v>14.8848</v>
      </c>
      <c r="GX21">
        <v>30.0001</v>
      </c>
      <c r="GY21">
        <v>14.764699999999999</v>
      </c>
      <c r="GZ21">
        <v>14.7135</v>
      </c>
      <c r="HA21">
        <v>13.745699999999999</v>
      </c>
      <c r="HB21">
        <v>30</v>
      </c>
      <c r="HC21">
        <v>-30</v>
      </c>
      <c r="HD21">
        <v>13.184699999999999</v>
      </c>
      <c r="HE21">
        <v>250</v>
      </c>
      <c r="HF21">
        <v>0</v>
      </c>
      <c r="HG21">
        <v>105.643</v>
      </c>
      <c r="HH21">
        <v>104.855</v>
      </c>
    </row>
    <row r="22" spans="1:216" x14ac:dyDescent="0.2">
      <c r="A22">
        <v>4</v>
      </c>
      <c r="B22">
        <v>1689881037.5999999</v>
      </c>
      <c r="C22">
        <v>253.5</v>
      </c>
      <c r="D22" t="s">
        <v>364</v>
      </c>
      <c r="E22" t="s">
        <v>365</v>
      </c>
      <c r="F22" t="s">
        <v>347</v>
      </c>
      <c r="G22" t="s">
        <v>348</v>
      </c>
      <c r="H22" t="s">
        <v>349</v>
      </c>
      <c r="I22" t="s">
        <v>350</v>
      </c>
      <c r="J22" t="s">
        <v>351</v>
      </c>
      <c r="K22" t="s">
        <v>352</v>
      </c>
      <c r="L22">
        <v>1689881037.5999999</v>
      </c>
      <c r="M22">
        <f t="shared" si="0"/>
        <v>1.4523900389271488E-3</v>
      </c>
      <c r="N22">
        <f t="shared" si="1"/>
        <v>1.4523900389271489</v>
      </c>
      <c r="O22">
        <f t="shared" si="2"/>
        <v>3.0159038794831847</v>
      </c>
      <c r="P22">
        <f t="shared" si="3"/>
        <v>171.86799999999999</v>
      </c>
      <c r="Q22">
        <f t="shared" si="4"/>
        <v>132.65070018026543</v>
      </c>
      <c r="R22">
        <f t="shared" si="5"/>
        <v>13.249480788355728</v>
      </c>
      <c r="S22">
        <f t="shared" si="6"/>
        <v>17.166601917958801</v>
      </c>
      <c r="T22">
        <f t="shared" si="7"/>
        <v>0.13490745920453098</v>
      </c>
      <c r="U22">
        <f t="shared" si="8"/>
        <v>2.9776240268156347</v>
      </c>
      <c r="V22">
        <f t="shared" si="9"/>
        <v>0.13160150857144262</v>
      </c>
      <c r="W22">
        <f t="shared" si="10"/>
        <v>8.2541221801779877E-2</v>
      </c>
      <c r="X22">
        <f t="shared" si="11"/>
        <v>297.71273399999995</v>
      </c>
      <c r="Y22">
        <f t="shared" si="12"/>
        <v>17.424647935215919</v>
      </c>
      <c r="Z22">
        <f t="shared" si="13"/>
        <v>16.0136</v>
      </c>
      <c r="AA22">
        <f t="shared" si="14"/>
        <v>1.8262850981723386</v>
      </c>
      <c r="AB22">
        <f t="shared" si="15"/>
        <v>40.302037593578675</v>
      </c>
      <c r="AC22">
        <f t="shared" si="16"/>
        <v>0.73810555110443399</v>
      </c>
      <c r="AD22">
        <f t="shared" si="17"/>
        <v>1.8314348235882656</v>
      </c>
      <c r="AE22">
        <f t="shared" si="18"/>
        <v>1.0881795470679045</v>
      </c>
      <c r="AF22">
        <f t="shared" si="19"/>
        <v>-64.050400716687264</v>
      </c>
      <c r="AG22">
        <f t="shared" si="20"/>
        <v>7.0793582941355266</v>
      </c>
      <c r="AH22">
        <f t="shared" si="21"/>
        <v>0.45886980476297407</v>
      </c>
      <c r="AI22">
        <f t="shared" si="22"/>
        <v>241.20056138221119</v>
      </c>
      <c r="AJ22">
        <v>49</v>
      </c>
      <c r="AK22">
        <v>8</v>
      </c>
      <c r="AL22">
        <f t="shared" si="23"/>
        <v>1</v>
      </c>
      <c r="AM22">
        <f t="shared" si="24"/>
        <v>0</v>
      </c>
      <c r="AN22">
        <f t="shared" si="25"/>
        <v>55022.224947811228</v>
      </c>
      <c r="AO22">
        <f t="shared" si="26"/>
        <v>1800.06</v>
      </c>
      <c r="AP22">
        <f t="shared" si="27"/>
        <v>1517.4509999999998</v>
      </c>
      <c r="AQ22">
        <f t="shared" si="28"/>
        <v>0.84300023332555574</v>
      </c>
      <c r="AR22">
        <f t="shared" si="29"/>
        <v>0.1653904503183227</v>
      </c>
      <c r="AS22">
        <v>1689881037.5999999</v>
      </c>
      <c r="AT22">
        <v>171.86799999999999</v>
      </c>
      <c r="AU22">
        <v>175.00700000000001</v>
      </c>
      <c r="AV22">
        <v>7.3897399999999998</v>
      </c>
      <c r="AW22">
        <v>6.0039400000000001</v>
      </c>
      <c r="AX22">
        <v>174.322</v>
      </c>
      <c r="AY22">
        <v>7.9327100000000002</v>
      </c>
      <c r="AZ22">
        <v>600.04899999999998</v>
      </c>
      <c r="BA22">
        <v>99.783100000000005</v>
      </c>
      <c r="BB22">
        <v>9.9379099999999998E-2</v>
      </c>
      <c r="BC22">
        <v>16.057700000000001</v>
      </c>
      <c r="BD22">
        <v>16.0136</v>
      </c>
      <c r="BE22">
        <v>999.9</v>
      </c>
      <c r="BF22">
        <v>0</v>
      </c>
      <c r="BG22">
        <v>0</v>
      </c>
      <c r="BH22">
        <v>10050</v>
      </c>
      <c r="BI22">
        <v>0</v>
      </c>
      <c r="BJ22">
        <v>23.011600000000001</v>
      </c>
      <c r="BK22">
        <v>-3.1388099999999999</v>
      </c>
      <c r="BL22">
        <v>173.14699999999999</v>
      </c>
      <c r="BM22">
        <v>176.06399999999999</v>
      </c>
      <c r="BN22">
        <v>1.3857999999999999</v>
      </c>
      <c r="BO22">
        <v>175.00700000000001</v>
      </c>
      <c r="BP22">
        <v>6.0039400000000001</v>
      </c>
      <c r="BQ22">
        <v>0.737371</v>
      </c>
      <c r="BR22">
        <v>0.59909100000000004</v>
      </c>
      <c r="BS22">
        <v>2.5555599999999998</v>
      </c>
      <c r="BT22">
        <v>-0.33012599999999998</v>
      </c>
      <c r="BU22">
        <v>1800.06</v>
      </c>
      <c r="BV22">
        <v>0.89999300000000004</v>
      </c>
      <c r="BW22">
        <v>0.100007</v>
      </c>
      <c r="BX22">
        <v>0</v>
      </c>
      <c r="BY22">
        <v>2.5474000000000001</v>
      </c>
      <c r="BZ22">
        <v>0</v>
      </c>
      <c r="CA22">
        <v>13527.3</v>
      </c>
      <c r="CB22">
        <v>14600.8</v>
      </c>
      <c r="CC22">
        <v>41.186999999999998</v>
      </c>
      <c r="CD22">
        <v>38.686999999999998</v>
      </c>
      <c r="CE22">
        <v>40.5</v>
      </c>
      <c r="CF22">
        <v>39.061999999999998</v>
      </c>
      <c r="CG22">
        <v>39.436999999999998</v>
      </c>
      <c r="CH22">
        <v>1620.04</v>
      </c>
      <c r="CI22">
        <v>180.02</v>
      </c>
      <c r="CJ22">
        <v>0</v>
      </c>
      <c r="CK22">
        <v>1689881051.3</v>
      </c>
      <c r="CL22">
        <v>0</v>
      </c>
      <c r="CM22">
        <v>1689881011.0999999</v>
      </c>
      <c r="CN22" t="s">
        <v>366</v>
      </c>
      <c r="CO22">
        <v>1689881005.0999999</v>
      </c>
      <c r="CP22">
        <v>1689881011.0999999</v>
      </c>
      <c r="CQ22">
        <v>6</v>
      </c>
      <c r="CR22">
        <v>-6.5000000000000002E-2</v>
      </c>
      <c r="CS22">
        <v>-1E-3</v>
      </c>
      <c r="CT22">
        <v>-2.4660000000000002</v>
      </c>
      <c r="CU22">
        <v>-0.54300000000000004</v>
      </c>
      <c r="CV22">
        <v>175</v>
      </c>
      <c r="CW22">
        <v>6</v>
      </c>
      <c r="CX22">
        <v>0.33</v>
      </c>
      <c r="CY22">
        <v>0.04</v>
      </c>
      <c r="CZ22">
        <v>2.8842060337043498</v>
      </c>
      <c r="DA22">
        <v>0.120378672803129</v>
      </c>
      <c r="DB22">
        <v>5.016852998953502E-2</v>
      </c>
      <c r="DC22">
        <v>1</v>
      </c>
      <c r="DD22">
        <v>174.98729268292689</v>
      </c>
      <c r="DE22">
        <v>0.2040418118467231</v>
      </c>
      <c r="DF22">
        <v>3.4655266662313583E-2</v>
      </c>
      <c r="DG22">
        <v>1</v>
      </c>
      <c r="DH22">
        <v>1799.967804878049</v>
      </c>
      <c r="DI22">
        <v>-4.1931910351301954E-3</v>
      </c>
      <c r="DJ22">
        <v>0.13699763564140061</v>
      </c>
      <c r="DK22">
        <v>-1</v>
      </c>
      <c r="DL22">
        <v>2</v>
      </c>
      <c r="DM22">
        <v>2</v>
      </c>
      <c r="DN22" t="s">
        <v>354</v>
      </c>
      <c r="DO22">
        <v>3.2225700000000002</v>
      </c>
      <c r="DP22">
        <v>2.7235100000000001</v>
      </c>
      <c r="DQ22">
        <v>4.80253E-2</v>
      </c>
      <c r="DR22">
        <v>4.7999699999999999E-2</v>
      </c>
      <c r="DS22">
        <v>5.1348999999999999E-2</v>
      </c>
      <c r="DT22">
        <v>4.0979399999999999E-2</v>
      </c>
      <c r="DU22">
        <v>29141.1</v>
      </c>
      <c r="DV22">
        <v>32864.800000000003</v>
      </c>
      <c r="DW22">
        <v>28774.3</v>
      </c>
      <c r="DX22">
        <v>33065</v>
      </c>
      <c r="DY22">
        <v>37979.300000000003</v>
      </c>
      <c r="DZ22">
        <v>42850.2</v>
      </c>
      <c r="EA22">
        <v>42230.400000000001</v>
      </c>
      <c r="EB22">
        <v>47543.199999999997</v>
      </c>
      <c r="EC22">
        <v>2.3142200000000002</v>
      </c>
      <c r="ED22">
        <v>1.9960500000000001</v>
      </c>
      <c r="EE22">
        <v>0.149034</v>
      </c>
      <c r="EF22">
        <v>0</v>
      </c>
      <c r="EG22">
        <v>13.526400000000001</v>
      </c>
      <c r="EH22">
        <v>999.9</v>
      </c>
      <c r="EI22">
        <v>51.3</v>
      </c>
      <c r="EJ22">
        <v>16.5</v>
      </c>
      <c r="EK22">
        <v>9.6854099999999992</v>
      </c>
      <c r="EL22">
        <v>62.634099999999997</v>
      </c>
      <c r="EM22">
        <v>21.5946</v>
      </c>
      <c r="EN22">
        <v>1</v>
      </c>
      <c r="EO22">
        <v>-0.91876999999999998</v>
      </c>
      <c r="EP22">
        <v>0.84459399999999996</v>
      </c>
      <c r="EQ22">
        <v>20.234000000000002</v>
      </c>
      <c r="ER22">
        <v>5.2324099999999998</v>
      </c>
      <c r="ES22">
        <v>12.004</v>
      </c>
      <c r="ET22">
        <v>4.9912000000000001</v>
      </c>
      <c r="EU22">
        <v>3.3050000000000002</v>
      </c>
      <c r="EV22">
        <v>7011.6</v>
      </c>
      <c r="EW22">
        <v>9999</v>
      </c>
      <c r="EX22">
        <v>525.9</v>
      </c>
      <c r="EY22">
        <v>70.400000000000006</v>
      </c>
      <c r="EZ22">
        <v>1.8518600000000001</v>
      </c>
      <c r="FA22">
        <v>1.8611899999999999</v>
      </c>
      <c r="FB22">
        <v>1.85991</v>
      </c>
      <c r="FC22">
        <v>1.8559300000000001</v>
      </c>
      <c r="FD22">
        <v>1.8603499999999999</v>
      </c>
      <c r="FE22">
        <v>1.85669</v>
      </c>
      <c r="FF22">
        <v>1.85883</v>
      </c>
      <c r="FG22">
        <v>1.8616299999999999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-2.4540000000000002</v>
      </c>
      <c r="FV22">
        <v>-0.54300000000000004</v>
      </c>
      <c r="FW22">
        <v>-1.787911436711983</v>
      </c>
      <c r="FX22">
        <v>-4.0117494158234393E-3</v>
      </c>
      <c r="FY22">
        <v>1.087516141204025E-6</v>
      </c>
      <c r="FZ22">
        <v>-8.657206703991749E-11</v>
      </c>
      <c r="GA22">
        <v>-0.54297700000000049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0.5</v>
      </c>
      <c r="GJ22">
        <v>0.4</v>
      </c>
      <c r="GK22">
        <v>0.52734400000000003</v>
      </c>
      <c r="GL22">
        <v>2.34497</v>
      </c>
      <c r="GM22">
        <v>1.5942400000000001</v>
      </c>
      <c r="GN22">
        <v>2.34619</v>
      </c>
      <c r="GO22">
        <v>1.40015</v>
      </c>
      <c r="GP22">
        <v>2.31934</v>
      </c>
      <c r="GQ22">
        <v>19.7544</v>
      </c>
      <c r="GR22">
        <v>15.5855</v>
      </c>
      <c r="GS22">
        <v>18</v>
      </c>
      <c r="GT22">
        <v>602.08699999999999</v>
      </c>
      <c r="GU22">
        <v>430.93700000000001</v>
      </c>
      <c r="GV22">
        <v>13.180899999999999</v>
      </c>
      <c r="GW22">
        <v>14.8994</v>
      </c>
      <c r="GX22">
        <v>30.0001</v>
      </c>
      <c r="GY22">
        <v>14.773</v>
      </c>
      <c r="GZ22">
        <v>14.7204</v>
      </c>
      <c r="HA22">
        <v>10.589700000000001</v>
      </c>
      <c r="HB22">
        <v>30</v>
      </c>
      <c r="HC22">
        <v>-30</v>
      </c>
      <c r="HD22">
        <v>13.160600000000001</v>
      </c>
      <c r="HE22">
        <v>175</v>
      </c>
      <c r="HF22">
        <v>0</v>
      </c>
      <c r="HG22">
        <v>105.64100000000001</v>
      </c>
      <c r="HH22">
        <v>104.854</v>
      </c>
    </row>
    <row r="23" spans="1:216" x14ac:dyDescent="0.2">
      <c r="A23">
        <v>5</v>
      </c>
      <c r="B23">
        <v>1689881103.5999999</v>
      </c>
      <c r="C23">
        <v>319.5</v>
      </c>
      <c r="D23" t="s">
        <v>367</v>
      </c>
      <c r="E23" t="s">
        <v>368</v>
      </c>
      <c r="F23" t="s">
        <v>347</v>
      </c>
      <c r="G23" t="s">
        <v>348</v>
      </c>
      <c r="H23" t="s">
        <v>349</v>
      </c>
      <c r="I23" t="s">
        <v>350</v>
      </c>
      <c r="J23" t="s">
        <v>351</v>
      </c>
      <c r="K23" t="s">
        <v>352</v>
      </c>
      <c r="L23">
        <v>1689881103.5999999</v>
      </c>
      <c r="M23">
        <f t="shared" si="0"/>
        <v>1.391143583384983E-3</v>
      </c>
      <c r="N23">
        <f t="shared" si="1"/>
        <v>1.391143583384983</v>
      </c>
      <c r="O23">
        <f t="shared" si="2"/>
        <v>1.8046025321335206</v>
      </c>
      <c r="P23">
        <f t="shared" si="3"/>
        <v>123.081</v>
      </c>
      <c r="Q23">
        <f t="shared" si="4"/>
        <v>98.200489671831733</v>
      </c>
      <c r="R23">
        <f t="shared" si="5"/>
        <v>9.808270221069046</v>
      </c>
      <c r="S23">
        <f t="shared" si="6"/>
        <v>12.293336938682101</v>
      </c>
      <c r="T23">
        <f t="shared" si="7"/>
        <v>0.12853455109398346</v>
      </c>
      <c r="U23">
        <f t="shared" si="8"/>
        <v>2.971552686690119</v>
      </c>
      <c r="V23">
        <f t="shared" si="9"/>
        <v>0.1255238322414341</v>
      </c>
      <c r="W23">
        <f t="shared" si="10"/>
        <v>7.8717022622949148E-2</v>
      </c>
      <c r="X23">
        <f t="shared" si="11"/>
        <v>297.69300300000003</v>
      </c>
      <c r="Y23">
        <f t="shared" si="12"/>
        <v>17.452777453513523</v>
      </c>
      <c r="Z23">
        <f t="shared" si="13"/>
        <v>16.008800000000001</v>
      </c>
      <c r="AA23">
        <f t="shared" si="14"/>
        <v>1.8257253519109515</v>
      </c>
      <c r="AB23">
        <f t="shared" si="15"/>
        <v>39.99620265414174</v>
      </c>
      <c r="AC23">
        <f t="shared" si="16"/>
        <v>0.73296278540906301</v>
      </c>
      <c r="AD23">
        <f t="shared" si="17"/>
        <v>1.8325809371134445</v>
      </c>
      <c r="AE23">
        <f t="shared" si="18"/>
        <v>1.0927625665018885</v>
      </c>
      <c r="AF23">
        <f t="shared" si="19"/>
        <v>-61.34943202727775</v>
      </c>
      <c r="AG23">
        <f t="shared" si="20"/>
        <v>9.4038778537116841</v>
      </c>
      <c r="AH23">
        <f t="shared" si="21"/>
        <v>0.61080173702126539</v>
      </c>
      <c r="AI23">
        <f t="shared" si="22"/>
        <v>246.35825056345527</v>
      </c>
      <c r="AJ23">
        <v>58</v>
      </c>
      <c r="AK23">
        <v>10</v>
      </c>
      <c r="AL23">
        <f t="shared" si="23"/>
        <v>1</v>
      </c>
      <c r="AM23">
        <f t="shared" si="24"/>
        <v>0</v>
      </c>
      <c r="AN23">
        <f t="shared" si="25"/>
        <v>54842.574189576917</v>
      </c>
      <c r="AO23">
        <f t="shared" si="26"/>
        <v>1799.94</v>
      </c>
      <c r="AP23">
        <f t="shared" si="27"/>
        <v>1517.3498999999999</v>
      </c>
      <c r="AQ23">
        <f t="shared" si="28"/>
        <v>0.84300026667555583</v>
      </c>
      <c r="AR23">
        <f t="shared" si="29"/>
        <v>0.16539051468382279</v>
      </c>
      <c r="AS23">
        <v>1689881103.5999999</v>
      </c>
      <c r="AT23">
        <v>123.081</v>
      </c>
      <c r="AU23">
        <v>124.98</v>
      </c>
      <c r="AV23">
        <v>7.3384299999999998</v>
      </c>
      <c r="AW23">
        <v>6.01119</v>
      </c>
      <c r="AX23">
        <v>125.32599999999999</v>
      </c>
      <c r="AY23">
        <v>7.8819699999999999</v>
      </c>
      <c r="AZ23">
        <v>600.13499999999999</v>
      </c>
      <c r="BA23">
        <v>99.782300000000006</v>
      </c>
      <c r="BB23">
        <v>9.7754099999999997E-2</v>
      </c>
      <c r="BC23">
        <v>16.067499999999999</v>
      </c>
      <c r="BD23">
        <v>16.008800000000001</v>
      </c>
      <c r="BE23">
        <v>999.9</v>
      </c>
      <c r="BF23">
        <v>0</v>
      </c>
      <c r="BG23">
        <v>0</v>
      </c>
      <c r="BH23">
        <v>10016.200000000001</v>
      </c>
      <c r="BI23">
        <v>0</v>
      </c>
      <c r="BJ23">
        <v>22.307200000000002</v>
      </c>
      <c r="BK23">
        <v>-1.89934</v>
      </c>
      <c r="BL23">
        <v>123.991</v>
      </c>
      <c r="BM23">
        <v>125.736</v>
      </c>
      <c r="BN23">
        <v>1.32724</v>
      </c>
      <c r="BO23">
        <v>124.98</v>
      </c>
      <c r="BP23">
        <v>6.01119</v>
      </c>
      <c r="BQ23">
        <v>0.73224500000000003</v>
      </c>
      <c r="BR23">
        <v>0.59981099999999998</v>
      </c>
      <c r="BS23">
        <v>2.4575100000000001</v>
      </c>
      <c r="BT23">
        <v>-0.31365500000000002</v>
      </c>
      <c r="BU23">
        <v>1799.94</v>
      </c>
      <c r="BV23">
        <v>0.89999300000000004</v>
      </c>
      <c r="BW23">
        <v>0.100007</v>
      </c>
      <c r="BX23">
        <v>0</v>
      </c>
      <c r="BY23">
        <v>2.081</v>
      </c>
      <c r="BZ23">
        <v>0</v>
      </c>
      <c r="CA23">
        <v>13492.7</v>
      </c>
      <c r="CB23">
        <v>14599.8</v>
      </c>
      <c r="CC23">
        <v>41.686999999999998</v>
      </c>
      <c r="CD23">
        <v>39</v>
      </c>
      <c r="CE23">
        <v>40.875</v>
      </c>
      <c r="CF23">
        <v>39.5</v>
      </c>
      <c r="CG23">
        <v>39.875</v>
      </c>
      <c r="CH23">
        <v>1619.93</v>
      </c>
      <c r="CI23">
        <v>180.01</v>
      </c>
      <c r="CJ23">
        <v>0</v>
      </c>
      <c r="CK23">
        <v>1689881117.3</v>
      </c>
      <c r="CL23">
        <v>0</v>
      </c>
      <c r="CM23">
        <v>1689881098.0999999</v>
      </c>
      <c r="CN23" t="s">
        <v>369</v>
      </c>
      <c r="CO23">
        <v>1689881090.5999999</v>
      </c>
      <c r="CP23">
        <v>1689881098.0999999</v>
      </c>
      <c r="CQ23">
        <v>7</v>
      </c>
      <c r="CR23">
        <v>2.9000000000000001E-2</v>
      </c>
      <c r="CS23">
        <v>-1E-3</v>
      </c>
      <c r="CT23">
        <v>-2.2519999999999998</v>
      </c>
      <c r="CU23">
        <v>-0.54400000000000004</v>
      </c>
      <c r="CV23">
        <v>125</v>
      </c>
      <c r="CW23">
        <v>6</v>
      </c>
      <c r="CX23">
        <v>0.4</v>
      </c>
      <c r="CY23">
        <v>0.06</v>
      </c>
      <c r="CZ23">
        <v>0.1088449182332509</v>
      </c>
      <c r="DA23">
        <v>1.5019008596364209</v>
      </c>
      <c r="DB23">
        <v>0.30103215344546208</v>
      </c>
      <c r="DC23">
        <v>0</v>
      </c>
      <c r="DD23">
        <v>124.956075</v>
      </c>
      <c r="DE23">
        <v>5.3212007504495291E-2</v>
      </c>
      <c r="DF23">
        <v>2.0522411529836679E-2</v>
      </c>
      <c r="DG23">
        <v>1</v>
      </c>
      <c r="DH23">
        <v>1799.989</v>
      </c>
      <c r="DI23">
        <v>-0.14246503834785831</v>
      </c>
      <c r="DJ23">
        <v>4.8311489316709068E-2</v>
      </c>
      <c r="DK23">
        <v>-1</v>
      </c>
      <c r="DL23">
        <v>1</v>
      </c>
      <c r="DM23">
        <v>2</v>
      </c>
      <c r="DN23" t="s">
        <v>370</v>
      </c>
      <c r="DO23">
        <v>3.2227600000000001</v>
      </c>
      <c r="DP23">
        <v>2.72159</v>
      </c>
      <c r="DQ23">
        <v>3.55001E-2</v>
      </c>
      <c r="DR23">
        <v>3.52716E-2</v>
      </c>
      <c r="DS23">
        <v>5.1080899999999999E-2</v>
      </c>
      <c r="DT23">
        <v>4.1015299999999998E-2</v>
      </c>
      <c r="DU23">
        <v>29524.799999999999</v>
      </c>
      <c r="DV23">
        <v>33305.300000000003</v>
      </c>
      <c r="DW23">
        <v>28773.599999999999</v>
      </c>
      <c r="DX23">
        <v>33064.9</v>
      </c>
      <c r="DY23">
        <v>37988.400000000001</v>
      </c>
      <c r="DZ23">
        <v>42848.3</v>
      </c>
      <c r="EA23">
        <v>42228.5</v>
      </c>
      <c r="EB23">
        <v>47542.9</v>
      </c>
      <c r="EC23">
        <v>2.2983699999999998</v>
      </c>
      <c r="ED23">
        <v>1.9906699999999999</v>
      </c>
      <c r="EE23">
        <v>0.14854200000000001</v>
      </c>
      <c r="EF23">
        <v>0</v>
      </c>
      <c r="EG23">
        <v>13.5298</v>
      </c>
      <c r="EH23">
        <v>999.9</v>
      </c>
      <c r="EI23">
        <v>51.4</v>
      </c>
      <c r="EJ23">
        <v>16.399999999999999</v>
      </c>
      <c r="EK23">
        <v>9.6416599999999999</v>
      </c>
      <c r="EL23">
        <v>63.234099999999998</v>
      </c>
      <c r="EM23">
        <v>21.129799999999999</v>
      </c>
      <c r="EN23">
        <v>1</v>
      </c>
      <c r="EO23">
        <v>-0.91817599999999999</v>
      </c>
      <c r="EP23">
        <v>0.85110300000000005</v>
      </c>
      <c r="EQ23">
        <v>20.233899999999998</v>
      </c>
      <c r="ER23">
        <v>5.2304700000000004</v>
      </c>
      <c r="ES23">
        <v>12.004</v>
      </c>
      <c r="ET23">
        <v>4.9908999999999999</v>
      </c>
      <c r="EU23">
        <v>3.3045499999999999</v>
      </c>
      <c r="EV23">
        <v>7012.9</v>
      </c>
      <c r="EW23">
        <v>9999</v>
      </c>
      <c r="EX23">
        <v>525.9</v>
      </c>
      <c r="EY23">
        <v>70.400000000000006</v>
      </c>
      <c r="EZ23">
        <v>1.8518699999999999</v>
      </c>
      <c r="FA23">
        <v>1.86117</v>
      </c>
      <c r="FB23">
        <v>1.85989</v>
      </c>
      <c r="FC23">
        <v>1.8559300000000001</v>
      </c>
      <c r="FD23">
        <v>1.8603499999999999</v>
      </c>
      <c r="FE23">
        <v>1.85669</v>
      </c>
      <c r="FF23">
        <v>1.85883</v>
      </c>
      <c r="FG23">
        <v>1.8615900000000001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-2.2450000000000001</v>
      </c>
      <c r="FV23">
        <v>-0.54349999999999998</v>
      </c>
      <c r="FW23">
        <v>-1.758793800443657</v>
      </c>
      <c r="FX23">
        <v>-4.0117494158234393E-3</v>
      </c>
      <c r="FY23">
        <v>1.087516141204025E-6</v>
      </c>
      <c r="FZ23">
        <v>-8.657206703991749E-11</v>
      </c>
      <c r="GA23">
        <v>-0.54353799999999985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0.2</v>
      </c>
      <c r="GJ23">
        <v>0.1</v>
      </c>
      <c r="GK23">
        <v>0.41992200000000002</v>
      </c>
      <c r="GL23">
        <v>2.3547400000000001</v>
      </c>
      <c r="GM23">
        <v>1.5942400000000001</v>
      </c>
      <c r="GN23">
        <v>2.34619</v>
      </c>
      <c r="GO23">
        <v>1.40015</v>
      </c>
      <c r="GP23">
        <v>2.3095699999999999</v>
      </c>
      <c r="GQ23">
        <v>19.794499999999999</v>
      </c>
      <c r="GR23">
        <v>15.5768</v>
      </c>
      <c r="GS23">
        <v>18</v>
      </c>
      <c r="GT23">
        <v>591.34699999999998</v>
      </c>
      <c r="GU23">
        <v>428.10500000000002</v>
      </c>
      <c r="GV23">
        <v>13.141999999999999</v>
      </c>
      <c r="GW23">
        <v>14.9053</v>
      </c>
      <c r="GX23">
        <v>30.000299999999999</v>
      </c>
      <c r="GY23">
        <v>14.8002</v>
      </c>
      <c r="GZ23">
        <v>14.753299999999999</v>
      </c>
      <c r="HA23">
        <v>8.4431499999999993</v>
      </c>
      <c r="HB23">
        <v>30</v>
      </c>
      <c r="HC23">
        <v>-30</v>
      </c>
      <c r="HD23">
        <v>13.131500000000001</v>
      </c>
      <c r="HE23">
        <v>125</v>
      </c>
      <c r="HF23">
        <v>0</v>
      </c>
      <c r="HG23">
        <v>105.637</v>
      </c>
      <c r="HH23">
        <v>104.854</v>
      </c>
    </row>
    <row r="24" spans="1:216" x14ac:dyDescent="0.2">
      <c r="A24">
        <v>6</v>
      </c>
      <c r="B24">
        <v>1689881168.5999999</v>
      </c>
      <c r="C24">
        <v>384.5</v>
      </c>
      <c r="D24" t="s">
        <v>371</v>
      </c>
      <c r="E24" t="s">
        <v>372</v>
      </c>
      <c r="F24" t="s">
        <v>347</v>
      </c>
      <c r="G24" t="s">
        <v>348</v>
      </c>
      <c r="H24" t="s">
        <v>349</v>
      </c>
      <c r="I24" t="s">
        <v>350</v>
      </c>
      <c r="J24" t="s">
        <v>351</v>
      </c>
      <c r="K24" t="s">
        <v>352</v>
      </c>
      <c r="L24">
        <v>1689881168.5999999</v>
      </c>
      <c r="M24">
        <f t="shared" si="0"/>
        <v>1.3972984591468652E-3</v>
      </c>
      <c r="N24">
        <f t="shared" si="1"/>
        <v>1.3972984591468651</v>
      </c>
      <c r="O24">
        <f t="shared" si="2"/>
        <v>0.66879309716448465</v>
      </c>
      <c r="P24">
        <f t="shared" si="3"/>
        <v>69.221699999999998</v>
      </c>
      <c r="Q24">
        <f t="shared" si="4"/>
        <v>59.636415863486739</v>
      </c>
      <c r="R24">
        <f t="shared" si="5"/>
        <v>5.9565401773659161</v>
      </c>
      <c r="S24">
        <f t="shared" si="6"/>
        <v>6.9139271907187201</v>
      </c>
      <c r="T24">
        <f t="shared" si="7"/>
        <v>0.12928840990815094</v>
      </c>
      <c r="U24">
        <f t="shared" si="8"/>
        <v>2.9635972002265554</v>
      </c>
      <c r="V24">
        <f t="shared" si="9"/>
        <v>0.12623475452021998</v>
      </c>
      <c r="W24">
        <f t="shared" si="10"/>
        <v>7.9165073223674165E-2</v>
      </c>
      <c r="X24">
        <f t="shared" si="11"/>
        <v>297.72071399999999</v>
      </c>
      <c r="Y24">
        <f t="shared" si="12"/>
        <v>17.453237957940956</v>
      </c>
      <c r="Z24">
        <f t="shared" si="13"/>
        <v>16.0107</v>
      </c>
      <c r="AA24">
        <f t="shared" si="14"/>
        <v>1.8259469001226394</v>
      </c>
      <c r="AB24">
        <f t="shared" si="15"/>
        <v>40.08588654479027</v>
      </c>
      <c r="AC24">
        <f t="shared" si="16"/>
        <v>0.73453128911091214</v>
      </c>
      <c r="AD24">
        <f t="shared" si="17"/>
        <v>1.8323937735296885</v>
      </c>
      <c r="AE24">
        <f t="shared" si="18"/>
        <v>1.0914156110117272</v>
      </c>
      <c r="AF24">
        <f t="shared" si="19"/>
        <v>-61.620862048376758</v>
      </c>
      <c r="AG24">
        <f t="shared" si="20"/>
        <v>8.8194945646753773</v>
      </c>
      <c r="AH24">
        <f t="shared" si="21"/>
        <v>0.57438344694750576</v>
      </c>
      <c r="AI24">
        <f t="shared" si="22"/>
        <v>245.4937299632461</v>
      </c>
      <c r="AJ24">
        <v>57</v>
      </c>
      <c r="AK24">
        <v>9</v>
      </c>
      <c r="AL24">
        <f t="shared" si="23"/>
        <v>1</v>
      </c>
      <c r="AM24">
        <f t="shared" si="24"/>
        <v>0</v>
      </c>
      <c r="AN24">
        <f t="shared" si="25"/>
        <v>54610.288760073956</v>
      </c>
      <c r="AO24">
        <f t="shared" si="26"/>
        <v>1800.11</v>
      </c>
      <c r="AP24">
        <f t="shared" si="27"/>
        <v>1517.4929999999999</v>
      </c>
      <c r="AQ24">
        <f t="shared" si="28"/>
        <v>0.84300014999083395</v>
      </c>
      <c r="AR24">
        <f t="shared" si="29"/>
        <v>0.16539028948230941</v>
      </c>
      <c r="AS24">
        <v>1689881168.5999999</v>
      </c>
      <c r="AT24">
        <v>69.221699999999998</v>
      </c>
      <c r="AU24">
        <v>69.957499999999996</v>
      </c>
      <c r="AV24">
        <v>7.3540700000000001</v>
      </c>
      <c r="AW24">
        <v>6.0208899999999996</v>
      </c>
      <c r="AX24">
        <v>71.283900000000003</v>
      </c>
      <c r="AY24">
        <v>7.89818</v>
      </c>
      <c r="AZ24">
        <v>600.09500000000003</v>
      </c>
      <c r="BA24">
        <v>99.782700000000006</v>
      </c>
      <c r="BB24">
        <v>9.8221600000000006E-2</v>
      </c>
      <c r="BC24">
        <v>16.065899999999999</v>
      </c>
      <c r="BD24">
        <v>16.0107</v>
      </c>
      <c r="BE24">
        <v>999.9</v>
      </c>
      <c r="BF24">
        <v>0</v>
      </c>
      <c r="BG24">
        <v>0</v>
      </c>
      <c r="BH24">
        <v>9971.8799999999992</v>
      </c>
      <c r="BI24">
        <v>0</v>
      </c>
      <c r="BJ24">
        <v>21.943000000000001</v>
      </c>
      <c r="BK24">
        <v>-0.73578600000000005</v>
      </c>
      <c r="BL24">
        <v>69.7346</v>
      </c>
      <c r="BM24">
        <v>70.381299999999996</v>
      </c>
      <c r="BN24">
        <v>1.33318</v>
      </c>
      <c r="BO24">
        <v>69.957499999999996</v>
      </c>
      <c r="BP24">
        <v>6.0208899999999996</v>
      </c>
      <c r="BQ24">
        <v>0.73380900000000004</v>
      </c>
      <c r="BR24">
        <v>0.60077999999999998</v>
      </c>
      <c r="BS24">
        <v>2.4874800000000001</v>
      </c>
      <c r="BT24">
        <v>-0.29147299999999998</v>
      </c>
      <c r="BU24">
        <v>1800.11</v>
      </c>
      <c r="BV24">
        <v>0.89999300000000004</v>
      </c>
      <c r="BW24">
        <v>0.100007</v>
      </c>
      <c r="BX24">
        <v>0</v>
      </c>
      <c r="BY24">
        <v>2.1095000000000002</v>
      </c>
      <c r="BZ24">
        <v>0</v>
      </c>
      <c r="CA24">
        <v>13480.3</v>
      </c>
      <c r="CB24">
        <v>14601.2</v>
      </c>
      <c r="CC24">
        <v>41.811999999999998</v>
      </c>
      <c r="CD24">
        <v>39.186999999999998</v>
      </c>
      <c r="CE24">
        <v>41</v>
      </c>
      <c r="CF24">
        <v>39.311999999999998</v>
      </c>
      <c r="CG24">
        <v>39.811999999999998</v>
      </c>
      <c r="CH24">
        <v>1620.09</v>
      </c>
      <c r="CI24">
        <v>180.02</v>
      </c>
      <c r="CJ24">
        <v>0</v>
      </c>
      <c r="CK24">
        <v>1689881182.7</v>
      </c>
      <c r="CL24">
        <v>0</v>
      </c>
      <c r="CM24">
        <v>1689881163.0999999</v>
      </c>
      <c r="CN24" t="s">
        <v>373</v>
      </c>
      <c r="CO24">
        <v>1689881156.0999999</v>
      </c>
      <c r="CP24">
        <v>1689881163.0999999</v>
      </c>
      <c r="CQ24">
        <v>8</v>
      </c>
      <c r="CR24">
        <v>-2.3E-2</v>
      </c>
      <c r="CS24">
        <v>-1E-3</v>
      </c>
      <c r="CT24">
        <v>-2.0649999999999999</v>
      </c>
      <c r="CU24">
        <v>-0.54400000000000004</v>
      </c>
      <c r="CV24">
        <v>70</v>
      </c>
      <c r="CW24">
        <v>6</v>
      </c>
      <c r="CX24">
        <v>0.26</v>
      </c>
      <c r="CY24">
        <v>7.0000000000000007E-2</v>
      </c>
      <c r="CZ24">
        <v>3.0969919732917271E-2</v>
      </c>
      <c r="DA24">
        <v>0.64749045360991941</v>
      </c>
      <c r="DB24">
        <v>9.4300554127799474E-2</v>
      </c>
      <c r="DC24">
        <v>1</v>
      </c>
      <c r="DD24">
        <v>69.913358536585363</v>
      </c>
      <c r="DE24">
        <v>-2.2300348432136331E-2</v>
      </c>
      <c r="DF24">
        <v>1.2615379224595409E-2</v>
      </c>
      <c r="DG24">
        <v>1</v>
      </c>
      <c r="DH24">
        <v>1800.0517073170729</v>
      </c>
      <c r="DI24">
        <v>1.110941140842203</v>
      </c>
      <c r="DJ24">
        <v>0.16673189284835749</v>
      </c>
      <c r="DK24">
        <v>-1</v>
      </c>
      <c r="DL24">
        <v>2</v>
      </c>
      <c r="DM24">
        <v>2</v>
      </c>
      <c r="DN24" t="s">
        <v>354</v>
      </c>
      <c r="DO24">
        <v>3.2226400000000002</v>
      </c>
      <c r="DP24">
        <v>2.7216800000000001</v>
      </c>
      <c r="DQ24">
        <v>2.0681499999999998E-2</v>
      </c>
      <c r="DR24">
        <v>2.0230999999999999E-2</v>
      </c>
      <c r="DS24">
        <v>5.1163E-2</v>
      </c>
      <c r="DT24">
        <v>4.1067800000000002E-2</v>
      </c>
      <c r="DU24">
        <v>29979.7</v>
      </c>
      <c r="DV24">
        <v>33825.1</v>
      </c>
      <c r="DW24">
        <v>28773.599999999999</v>
      </c>
      <c r="DX24">
        <v>33063.800000000003</v>
      </c>
      <c r="DY24">
        <v>37985</v>
      </c>
      <c r="DZ24">
        <v>42844.7</v>
      </c>
      <c r="EA24">
        <v>42228.5</v>
      </c>
      <c r="EB24">
        <v>47541.7</v>
      </c>
      <c r="EC24">
        <v>2.2984200000000001</v>
      </c>
      <c r="ED24">
        <v>1.9903200000000001</v>
      </c>
      <c r="EE24">
        <v>0.14785999999999999</v>
      </c>
      <c r="EF24">
        <v>0</v>
      </c>
      <c r="EG24">
        <v>13.543200000000001</v>
      </c>
      <c r="EH24">
        <v>999.9</v>
      </c>
      <c r="EI24">
        <v>51.4</v>
      </c>
      <c r="EJ24">
        <v>16.5</v>
      </c>
      <c r="EK24">
        <v>9.7030999999999992</v>
      </c>
      <c r="EL24">
        <v>62.9741</v>
      </c>
      <c r="EM24">
        <v>21.145800000000001</v>
      </c>
      <c r="EN24">
        <v>1</v>
      </c>
      <c r="EO24">
        <v>-0.91823399999999999</v>
      </c>
      <c r="EP24">
        <v>0.98042799999999997</v>
      </c>
      <c r="EQ24">
        <v>20.230499999999999</v>
      </c>
      <c r="ER24">
        <v>5.2285199999999996</v>
      </c>
      <c r="ES24">
        <v>12.004</v>
      </c>
      <c r="ET24">
        <v>4.9909999999999997</v>
      </c>
      <c r="EU24">
        <v>3.3045499999999999</v>
      </c>
      <c r="EV24">
        <v>7014.2</v>
      </c>
      <c r="EW24">
        <v>9999</v>
      </c>
      <c r="EX24">
        <v>525.9</v>
      </c>
      <c r="EY24">
        <v>70.400000000000006</v>
      </c>
      <c r="EZ24">
        <v>1.8518399999999999</v>
      </c>
      <c r="FA24">
        <v>1.86111</v>
      </c>
      <c r="FB24">
        <v>1.85989</v>
      </c>
      <c r="FC24">
        <v>1.85592</v>
      </c>
      <c r="FD24">
        <v>1.8603499999999999</v>
      </c>
      <c r="FE24">
        <v>1.85669</v>
      </c>
      <c r="FF24">
        <v>1.85883</v>
      </c>
      <c r="FG24">
        <v>1.8615699999999999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-2.0619999999999998</v>
      </c>
      <c r="FV24">
        <v>-0.54410000000000003</v>
      </c>
      <c r="FW24">
        <v>-1.7817231822106701</v>
      </c>
      <c r="FX24">
        <v>-4.0117494158234393E-3</v>
      </c>
      <c r="FY24">
        <v>1.087516141204025E-6</v>
      </c>
      <c r="FZ24">
        <v>-8.657206703991749E-11</v>
      </c>
      <c r="GA24">
        <v>-0.54411450000000006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0.2</v>
      </c>
      <c r="GJ24">
        <v>0.1</v>
      </c>
      <c r="GK24">
        <v>0.301514</v>
      </c>
      <c r="GL24">
        <v>2.3767100000000001</v>
      </c>
      <c r="GM24">
        <v>1.5942400000000001</v>
      </c>
      <c r="GN24">
        <v>2.34619</v>
      </c>
      <c r="GO24">
        <v>1.40015</v>
      </c>
      <c r="GP24">
        <v>2.2705099999999998</v>
      </c>
      <c r="GQ24">
        <v>19.814499999999999</v>
      </c>
      <c r="GR24">
        <v>15.559200000000001</v>
      </c>
      <c r="GS24">
        <v>18</v>
      </c>
      <c r="GT24">
        <v>591.51199999999994</v>
      </c>
      <c r="GU24">
        <v>428.00400000000002</v>
      </c>
      <c r="GV24">
        <v>12.9688</v>
      </c>
      <c r="GW24">
        <v>14.916399999999999</v>
      </c>
      <c r="GX24">
        <v>30</v>
      </c>
      <c r="GY24">
        <v>14.809900000000001</v>
      </c>
      <c r="GZ24">
        <v>14.763500000000001</v>
      </c>
      <c r="HA24">
        <v>6.0641800000000003</v>
      </c>
      <c r="HB24">
        <v>30</v>
      </c>
      <c r="HC24">
        <v>-30</v>
      </c>
      <c r="HD24">
        <v>12.962</v>
      </c>
      <c r="HE24">
        <v>70</v>
      </c>
      <c r="HF24">
        <v>0</v>
      </c>
      <c r="HG24">
        <v>105.637</v>
      </c>
      <c r="HH24">
        <v>104.851</v>
      </c>
    </row>
    <row r="25" spans="1:216" x14ac:dyDescent="0.2">
      <c r="A25">
        <v>7</v>
      </c>
      <c r="B25">
        <v>1689881233.5999999</v>
      </c>
      <c r="C25">
        <v>449.5</v>
      </c>
      <c r="D25" t="s">
        <v>374</v>
      </c>
      <c r="E25" t="s">
        <v>375</v>
      </c>
      <c r="F25" t="s">
        <v>347</v>
      </c>
      <c r="G25" t="s">
        <v>348</v>
      </c>
      <c r="H25" t="s">
        <v>349</v>
      </c>
      <c r="I25" t="s">
        <v>350</v>
      </c>
      <c r="J25" t="s">
        <v>351</v>
      </c>
      <c r="K25" t="s">
        <v>352</v>
      </c>
      <c r="L25">
        <v>1689881233.5999999</v>
      </c>
      <c r="M25">
        <f t="shared" si="0"/>
        <v>1.3992846110391819E-3</v>
      </c>
      <c r="N25">
        <f t="shared" si="1"/>
        <v>1.3992846110391819</v>
      </c>
      <c r="O25">
        <f t="shared" si="2"/>
        <v>0.2588160258516054</v>
      </c>
      <c r="P25">
        <f t="shared" si="3"/>
        <v>49.624699999999997</v>
      </c>
      <c r="Q25">
        <f t="shared" si="4"/>
        <v>45.539898309938955</v>
      </c>
      <c r="R25">
        <f t="shared" si="5"/>
        <v>4.5485636792464295</v>
      </c>
      <c r="S25">
        <f t="shared" si="6"/>
        <v>4.95655713759548</v>
      </c>
      <c r="T25">
        <f t="shared" si="7"/>
        <v>0.13010336016939306</v>
      </c>
      <c r="U25">
        <f t="shared" si="8"/>
        <v>2.9756185009538969</v>
      </c>
      <c r="V25">
        <f t="shared" si="9"/>
        <v>0.12702375486717046</v>
      </c>
      <c r="W25">
        <f t="shared" si="10"/>
        <v>7.9660465674198933E-2</v>
      </c>
      <c r="X25">
        <f t="shared" si="11"/>
        <v>297.72274799999997</v>
      </c>
      <c r="Y25">
        <f t="shared" si="12"/>
        <v>17.403112658675525</v>
      </c>
      <c r="Z25">
        <f t="shared" si="13"/>
        <v>15.9733</v>
      </c>
      <c r="AA25">
        <f t="shared" si="14"/>
        <v>1.8215902370545762</v>
      </c>
      <c r="AB25">
        <f t="shared" si="15"/>
        <v>40.24688237217665</v>
      </c>
      <c r="AC25">
        <f t="shared" si="16"/>
        <v>0.73539372132316405</v>
      </c>
      <c r="AD25">
        <f t="shared" si="17"/>
        <v>1.8272066753462477</v>
      </c>
      <c r="AE25">
        <f t="shared" si="18"/>
        <v>1.0861965157314122</v>
      </c>
      <c r="AF25">
        <f t="shared" si="19"/>
        <v>-61.708451346827921</v>
      </c>
      <c r="AG25">
        <f t="shared" si="20"/>
        <v>7.732318450849089</v>
      </c>
      <c r="AH25">
        <f t="shared" si="21"/>
        <v>0.50133208393469808</v>
      </c>
      <c r="AI25">
        <f t="shared" si="22"/>
        <v>244.24794718795582</v>
      </c>
      <c r="AJ25">
        <v>58</v>
      </c>
      <c r="AK25">
        <v>10</v>
      </c>
      <c r="AL25">
        <f t="shared" si="23"/>
        <v>1</v>
      </c>
      <c r="AM25">
        <f t="shared" si="24"/>
        <v>0</v>
      </c>
      <c r="AN25">
        <f t="shared" si="25"/>
        <v>54970.361079992181</v>
      </c>
      <c r="AO25">
        <f t="shared" si="26"/>
        <v>1800.13</v>
      </c>
      <c r="AP25">
        <f t="shared" si="27"/>
        <v>1517.5092</v>
      </c>
      <c r="AQ25">
        <f t="shared" si="28"/>
        <v>0.84299978334898029</v>
      </c>
      <c r="AR25">
        <f t="shared" si="29"/>
        <v>0.16538958186353206</v>
      </c>
      <c r="AS25">
        <v>1689881233.5999999</v>
      </c>
      <c r="AT25">
        <v>49.624699999999997</v>
      </c>
      <c r="AU25">
        <v>49.940199999999997</v>
      </c>
      <c r="AV25">
        <v>7.3627099999999999</v>
      </c>
      <c r="AW25">
        <v>6.0277000000000003</v>
      </c>
      <c r="AX25">
        <v>51.6539</v>
      </c>
      <c r="AY25">
        <v>7.9060899999999998</v>
      </c>
      <c r="AZ25">
        <v>600.11900000000003</v>
      </c>
      <c r="BA25">
        <v>99.783100000000005</v>
      </c>
      <c r="BB25">
        <v>9.7748399999999999E-2</v>
      </c>
      <c r="BC25">
        <v>16.0215</v>
      </c>
      <c r="BD25">
        <v>15.9733</v>
      </c>
      <c r="BE25">
        <v>999.9</v>
      </c>
      <c r="BF25">
        <v>0</v>
      </c>
      <c r="BG25">
        <v>0</v>
      </c>
      <c r="BH25">
        <v>10038.799999999999</v>
      </c>
      <c r="BI25">
        <v>0</v>
      </c>
      <c r="BJ25">
        <v>21.497800000000002</v>
      </c>
      <c r="BK25">
        <v>-0.315498</v>
      </c>
      <c r="BL25">
        <v>49.992800000000003</v>
      </c>
      <c r="BM25">
        <v>50.243099999999998</v>
      </c>
      <c r="BN25">
        <v>1.33501</v>
      </c>
      <c r="BO25">
        <v>49.940199999999997</v>
      </c>
      <c r="BP25">
        <v>6.0277000000000003</v>
      </c>
      <c r="BQ25">
        <v>0.73467400000000005</v>
      </c>
      <c r="BR25">
        <v>0.60146299999999997</v>
      </c>
      <c r="BS25">
        <v>2.5040499999999999</v>
      </c>
      <c r="BT25">
        <v>-0.27587499999999998</v>
      </c>
      <c r="BU25">
        <v>1800.13</v>
      </c>
      <c r="BV25">
        <v>0.90000599999999997</v>
      </c>
      <c r="BW25">
        <v>9.9993799999999994E-2</v>
      </c>
      <c r="BX25">
        <v>0</v>
      </c>
      <c r="BY25">
        <v>2.806</v>
      </c>
      <c r="BZ25">
        <v>0</v>
      </c>
      <c r="CA25">
        <v>13449.6</v>
      </c>
      <c r="CB25">
        <v>14601.4</v>
      </c>
      <c r="CC25">
        <v>38.561999999999998</v>
      </c>
      <c r="CD25">
        <v>37.061999999999998</v>
      </c>
      <c r="CE25">
        <v>38.436999999999998</v>
      </c>
      <c r="CF25">
        <v>35.625</v>
      </c>
      <c r="CG25">
        <v>37.125</v>
      </c>
      <c r="CH25">
        <v>1620.13</v>
      </c>
      <c r="CI25">
        <v>180</v>
      </c>
      <c r="CJ25">
        <v>0</v>
      </c>
      <c r="CK25">
        <v>1689881247.5</v>
      </c>
      <c r="CL25">
        <v>0</v>
      </c>
      <c r="CM25">
        <v>1689881228.0999999</v>
      </c>
      <c r="CN25" t="s">
        <v>376</v>
      </c>
      <c r="CO25">
        <v>1689881220.5999999</v>
      </c>
      <c r="CP25">
        <v>1689881228.0999999</v>
      </c>
      <c r="CQ25">
        <v>9</v>
      </c>
      <c r="CR25">
        <v>-4.2999999999999997E-2</v>
      </c>
      <c r="CS25">
        <v>1E-3</v>
      </c>
      <c r="CT25">
        <v>-2.0299999999999998</v>
      </c>
      <c r="CU25">
        <v>-0.54300000000000004</v>
      </c>
      <c r="CV25">
        <v>50</v>
      </c>
      <c r="CW25">
        <v>6</v>
      </c>
      <c r="CX25">
        <v>0.3</v>
      </c>
      <c r="CY25">
        <v>0.06</v>
      </c>
      <c r="CZ25">
        <v>-1.57464987378659E-3</v>
      </c>
      <c r="DA25">
        <v>0.45695042857882429</v>
      </c>
      <c r="DB25">
        <v>5.6544995521474517E-2</v>
      </c>
      <c r="DC25">
        <v>1</v>
      </c>
      <c r="DD25">
        <v>49.916715000000003</v>
      </c>
      <c r="DE25">
        <v>3.9870168855427622E-2</v>
      </c>
      <c r="DF25">
        <v>2.7860936362584871E-2</v>
      </c>
      <c r="DG25">
        <v>1</v>
      </c>
      <c r="DH25">
        <v>1800.0721951219509</v>
      </c>
      <c r="DI25">
        <v>-0.1726154663387981</v>
      </c>
      <c r="DJ25">
        <v>9.2591739480939461E-2</v>
      </c>
      <c r="DK25">
        <v>-1</v>
      </c>
      <c r="DL25">
        <v>2</v>
      </c>
      <c r="DM25">
        <v>2</v>
      </c>
      <c r="DN25" t="s">
        <v>354</v>
      </c>
      <c r="DO25">
        <v>3.22268</v>
      </c>
      <c r="DP25">
        <v>2.7217799999999999</v>
      </c>
      <c r="DQ25">
        <v>1.50758E-2</v>
      </c>
      <c r="DR25">
        <v>1.4529E-2</v>
      </c>
      <c r="DS25">
        <v>5.1201499999999997E-2</v>
      </c>
      <c r="DT25">
        <v>4.1104000000000002E-2</v>
      </c>
      <c r="DU25">
        <v>30150.6</v>
      </c>
      <c r="DV25">
        <v>34021.800000000003</v>
      </c>
      <c r="DW25">
        <v>28772.400000000001</v>
      </c>
      <c r="DX25">
        <v>33062.9</v>
      </c>
      <c r="DY25">
        <v>37981.699999999997</v>
      </c>
      <c r="DZ25">
        <v>42842</v>
      </c>
      <c r="EA25">
        <v>42226.7</v>
      </c>
      <c r="EB25">
        <v>47540.5</v>
      </c>
      <c r="EC25">
        <v>2.2975500000000002</v>
      </c>
      <c r="ED25">
        <v>1.9896</v>
      </c>
      <c r="EE25">
        <v>0.145569</v>
      </c>
      <c r="EF25">
        <v>0</v>
      </c>
      <c r="EG25">
        <v>13.543900000000001</v>
      </c>
      <c r="EH25">
        <v>999.9</v>
      </c>
      <c r="EI25">
        <v>51.5</v>
      </c>
      <c r="EJ25">
        <v>16.5</v>
      </c>
      <c r="EK25">
        <v>9.7225900000000003</v>
      </c>
      <c r="EL25">
        <v>62.954099999999997</v>
      </c>
      <c r="EM25">
        <v>21.105799999999999</v>
      </c>
      <c r="EN25">
        <v>1</v>
      </c>
      <c r="EO25">
        <v>-0.91719300000000004</v>
      </c>
      <c r="EP25">
        <v>0.68589900000000004</v>
      </c>
      <c r="EQ25">
        <v>20.232700000000001</v>
      </c>
      <c r="ER25">
        <v>5.2282200000000003</v>
      </c>
      <c r="ES25">
        <v>12.004</v>
      </c>
      <c r="ET25">
        <v>4.9911000000000003</v>
      </c>
      <c r="EU25">
        <v>3.3045499999999999</v>
      </c>
      <c r="EV25">
        <v>7015.5</v>
      </c>
      <c r="EW25">
        <v>9999</v>
      </c>
      <c r="EX25">
        <v>525.9</v>
      </c>
      <c r="EY25">
        <v>70.400000000000006</v>
      </c>
      <c r="EZ25">
        <v>1.8518699999999999</v>
      </c>
      <c r="FA25">
        <v>1.8611599999999999</v>
      </c>
      <c r="FB25">
        <v>1.85989</v>
      </c>
      <c r="FC25">
        <v>1.85592</v>
      </c>
      <c r="FD25">
        <v>1.8603499999999999</v>
      </c>
      <c r="FE25">
        <v>1.85669</v>
      </c>
      <c r="FF25">
        <v>1.85883</v>
      </c>
      <c r="FG25">
        <v>1.8615900000000001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-2.0289999999999999</v>
      </c>
      <c r="FV25">
        <v>-0.54339999999999999</v>
      </c>
      <c r="FW25">
        <v>-1.824846206273316</v>
      </c>
      <c r="FX25">
        <v>-4.0117494158234393E-3</v>
      </c>
      <c r="FY25">
        <v>1.087516141204025E-6</v>
      </c>
      <c r="FZ25">
        <v>-8.657206703991749E-11</v>
      </c>
      <c r="GA25">
        <v>-0.54337952380952359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0.2</v>
      </c>
      <c r="GJ25">
        <v>0.1</v>
      </c>
      <c r="GK25">
        <v>0.25878899999999999</v>
      </c>
      <c r="GL25">
        <v>2.3913600000000002</v>
      </c>
      <c r="GM25">
        <v>1.5942400000000001</v>
      </c>
      <c r="GN25">
        <v>2.34619</v>
      </c>
      <c r="GO25">
        <v>1.40015</v>
      </c>
      <c r="GP25">
        <v>2.2558600000000002</v>
      </c>
      <c r="GQ25">
        <v>19.834599999999998</v>
      </c>
      <c r="GR25">
        <v>15.541700000000001</v>
      </c>
      <c r="GS25">
        <v>18</v>
      </c>
      <c r="GT25">
        <v>591.096</v>
      </c>
      <c r="GU25">
        <v>427.71300000000002</v>
      </c>
      <c r="GV25">
        <v>13.15</v>
      </c>
      <c r="GW25">
        <v>14.931699999999999</v>
      </c>
      <c r="GX25">
        <v>30.0002</v>
      </c>
      <c r="GY25">
        <v>14.8238</v>
      </c>
      <c r="GZ25">
        <v>14.7767</v>
      </c>
      <c r="HA25">
        <v>5.2125300000000001</v>
      </c>
      <c r="HB25">
        <v>30</v>
      </c>
      <c r="HC25">
        <v>-30</v>
      </c>
      <c r="HD25">
        <v>13.1669</v>
      </c>
      <c r="HE25">
        <v>50</v>
      </c>
      <c r="HF25">
        <v>0</v>
      </c>
      <c r="HG25">
        <v>105.633</v>
      </c>
      <c r="HH25">
        <v>104.848</v>
      </c>
    </row>
    <row r="26" spans="1:216" x14ac:dyDescent="0.2">
      <c r="A26">
        <v>8</v>
      </c>
      <c r="B26">
        <v>1689881326.5999999</v>
      </c>
      <c r="C26">
        <v>542.5</v>
      </c>
      <c r="D26" t="s">
        <v>377</v>
      </c>
      <c r="E26" t="s">
        <v>378</v>
      </c>
      <c r="F26" t="s">
        <v>347</v>
      </c>
      <c r="G26" t="s">
        <v>348</v>
      </c>
      <c r="H26" t="s">
        <v>349</v>
      </c>
      <c r="I26" t="s">
        <v>350</v>
      </c>
      <c r="J26" t="s">
        <v>351</v>
      </c>
      <c r="K26" t="s">
        <v>352</v>
      </c>
      <c r="L26">
        <v>1689881326.5999999</v>
      </c>
      <c r="M26">
        <f t="shared" si="0"/>
        <v>1.476250301102407E-3</v>
      </c>
      <c r="N26">
        <f t="shared" si="1"/>
        <v>1.4762503011024071</v>
      </c>
      <c r="O26">
        <f t="shared" si="2"/>
        <v>7.3832251611245958</v>
      </c>
      <c r="P26">
        <f t="shared" si="3"/>
        <v>392.411</v>
      </c>
      <c r="Q26">
        <f t="shared" si="4"/>
        <v>299.06357498868772</v>
      </c>
      <c r="R26">
        <f t="shared" si="5"/>
        <v>29.870550407690878</v>
      </c>
      <c r="S26">
        <f t="shared" si="6"/>
        <v>39.194116356282308</v>
      </c>
      <c r="T26">
        <f t="shared" si="7"/>
        <v>0.13829155572140037</v>
      </c>
      <c r="U26">
        <f t="shared" si="8"/>
        <v>2.9688279535901989</v>
      </c>
      <c r="V26">
        <f t="shared" si="9"/>
        <v>0.13480996000561238</v>
      </c>
      <c r="W26">
        <f t="shared" si="10"/>
        <v>8.4561731991363034E-2</v>
      </c>
      <c r="X26">
        <f t="shared" si="11"/>
        <v>297.67472699999996</v>
      </c>
      <c r="Y26">
        <f t="shared" si="12"/>
        <v>17.356711417596888</v>
      </c>
      <c r="Z26">
        <f t="shared" si="13"/>
        <v>15.997299999999999</v>
      </c>
      <c r="AA26">
        <f t="shared" si="14"/>
        <v>1.8243849059590926</v>
      </c>
      <c r="AB26">
        <f t="shared" si="15"/>
        <v>40.832400753437206</v>
      </c>
      <c r="AC26">
        <f t="shared" si="16"/>
        <v>0.744702293887335</v>
      </c>
      <c r="AD26">
        <f t="shared" si="17"/>
        <v>1.8238023729835358</v>
      </c>
      <c r="AE26">
        <f t="shared" si="18"/>
        <v>1.0796826120717578</v>
      </c>
      <c r="AF26">
        <f t="shared" si="19"/>
        <v>-65.102638278616155</v>
      </c>
      <c r="AG26">
        <f t="shared" si="20"/>
        <v>-0.80027726316961489</v>
      </c>
      <c r="AH26">
        <f t="shared" si="21"/>
        <v>-5.2003998933977273E-2</v>
      </c>
      <c r="AI26">
        <f t="shared" si="22"/>
        <v>231.71980745928022</v>
      </c>
      <c r="AJ26">
        <v>49</v>
      </c>
      <c r="AK26">
        <v>8</v>
      </c>
      <c r="AL26">
        <f t="shared" si="23"/>
        <v>1</v>
      </c>
      <c r="AM26">
        <f t="shared" si="24"/>
        <v>0</v>
      </c>
      <c r="AN26">
        <f t="shared" si="25"/>
        <v>54777.077240075363</v>
      </c>
      <c r="AO26">
        <f t="shared" si="26"/>
        <v>1799.84</v>
      </c>
      <c r="AP26">
        <f t="shared" si="27"/>
        <v>1517.2646999999997</v>
      </c>
      <c r="AQ26">
        <f t="shared" si="28"/>
        <v>0.84299976664592402</v>
      </c>
      <c r="AR26">
        <f t="shared" si="29"/>
        <v>0.16538954962663346</v>
      </c>
      <c r="AS26">
        <v>1689881326.5999999</v>
      </c>
      <c r="AT26">
        <v>392.411</v>
      </c>
      <c r="AU26">
        <v>400.065</v>
      </c>
      <c r="AV26">
        <v>7.4559499999999996</v>
      </c>
      <c r="AW26">
        <v>6.0474800000000002</v>
      </c>
      <c r="AX26">
        <v>395.64100000000002</v>
      </c>
      <c r="AY26">
        <v>7.9996099999999997</v>
      </c>
      <c r="AZ26">
        <v>600.04999999999995</v>
      </c>
      <c r="BA26">
        <v>99.780500000000004</v>
      </c>
      <c r="BB26">
        <v>9.9769300000000005E-2</v>
      </c>
      <c r="BC26">
        <v>15.9923</v>
      </c>
      <c r="BD26">
        <v>15.997299999999999</v>
      </c>
      <c r="BE26">
        <v>999.9</v>
      </c>
      <c r="BF26">
        <v>0</v>
      </c>
      <c r="BG26">
        <v>0</v>
      </c>
      <c r="BH26">
        <v>10001.200000000001</v>
      </c>
      <c r="BI26">
        <v>0</v>
      </c>
      <c r="BJ26">
        <v>25.890899999999998</v>
      </c>
      <c r="BK26">
        <v>-7.65402</v>
      </c>
      <c r="BL26">
        <v>395.35899999999998</v>
      </c>
      <c r="BM26">
        <v>402.5</v>
      </c>
      <c r="BN26">
        <v>1.4084700000000001</v>
      </c>
      <c r="BO26">
        <v>400.065</v>
      </c>
      <c r="BP26">
        <v>6.0474800000000002</v>
      </c>
      <c r="BQ26">
        <v>0.74395800000000001</v>
      </c>
      <c r="BR26">
        <v>0.60342099999999999</v>
      </c>
      <c r="BS26">
        <v>2.6806899999999998</v>
      </c>
      <c r="BT26">
        <v>-0.23122100000000001</v>
      </c>
      <c r="BU26">
        <v>1799.84</v>
      </c>
      <c r="BV26">
        <v>0.900007</v>
      </c>
      <c r="BW26">
        <v>9.9992999999999999E-2</v>
      </c>
      <c r="BX26">
        <v>0</v>
      </c>
      <c r="BY26">
        <v>2.4569999999999999</v>
      </c>
      <c r="BZ26">
        <v>0</v>
      </c>
      <c r="CA26">
        <v>13603.8</v>
      </c>
      <c r="CB26">
        <v>14599.1</v>
      </c>
      <c r="CC26">
        <v>38.811999999999998</v>
      </c>
      <c r="CD26">
        <v>37.5</v>
      </c>
      <c r="CE26">
        <v>38.75</v>
      </c>
      <c r="CF26">
        <v>36.375</v>
      </c>
      <c r="CG26">
        <v>37.311999999999998</v>
      </c>
      <c r="CH26">
        <v>1619.87</v>
      </c>
      <c r="CI26">
        <v>179.97</v>
      </c>
      <c r="CJ26">
        <v>0</v>
      </c>
      <c r="CK26">
        <v>1689881340.5</v>
      </c>
      <c r="CL26">
        <v>0</v>
      </c>
      <c r="CM26">
        <v>1689881300.0999999</v>
      </c>
      <c r="CN26" t="s">
        <v>379</v>
      </c>
      <c r="CO26">
        <v>1689881300.0999999</v>
      </c>
      <c r="CP26">
        <v>1689881295.0999999</v>
      </c>
      <c r="CQ26">
        <v>10</v>
      </c>
      <c r="CR26">
        <v>1.7999999999999999E-2</v>
      </c>
      <c r="CS26">
        <v>0</v>
      </c>
      <c r="CT26">
        <v>-3.2549999999999999</v>
      </c>
      <c r="CU26">
        <v>-0.54400000000000004</v>
      </c>
      <c r="CV26">
        <v>400</v>
      </c>
      <c r="CW26">
        <v>6</v>
      </c>
      <c r="CX26">
        <v>0.2</v>
      </c>
      <c r="CY26">
        <v>0.06</v>
      </c>
      <c r="CZ26">
        <v>6.9938298238217964</v>
      </c>
      <c r="DA26">
        <v>0.37065916937629528</v>
      </c>
      <c r="DB26">
        <v>5.6722761040475168E-2</v>
      </c>
      <c r="DC26">
        <v>1</v>
      </c>
      <c r="DD26">
        <v>400.04095121951218</v>
      </c>
      <c r="DE26">
        <v>-0.41987456445983939</v>
      </c>
      <c r="DF26">
        <v>6.2584557909733593E-2</v>
      </c>
      <c r="DG26">
        <v>1</v>
      </c>
      <c r="DH26">
        <v>1799.9753658536581</v>
      </c>
      <c r="DI26">
        <v>-5.6578821327716182E-2</v>
      </c>
      <c r="DJ26">
        <v>0.1067273151992268</v>
      </c>
      <c r="DK26">
        <v>-1</v>
      </c>
      <c r="DL26">
        <v>2</v>
      </c>
      <c r="DM26">
        <v>2</v>
      </c>
      <c r="DN26" t="s">
        <v>354</v>
      </c>
      <c r="DO26">
        <v>3.2224900000000001</v>
      </c>
      <c r="DP26">
        <v>2.7234799999999999</v>
      </c>
      <c r="DQ26">
        <v>9.46713E-2</v>
      </c>
      <c r="DR26">
        <v>9.5034300000000002E-2</v>
      </c>
      <c r="DS26">
        <v>5.1682899999999997E-2</v>
      </c>
      <c r="DT26">
        <v>4.1212499999999999E-2</v>
      </c>
      <c r="DU26">
        <v>27708.3</v>
      </c>
      <c r="DV26">
        <v>31235.4</v>
      </c>
      <c r="DW26">
        <v>28771.200000000001</v>
      </c>
      <c r="DX26">
        <v>33061.5</v>
      </c>
      <c r="DY26">
        <v>37961.800000000003</v>
      </c>
      <c r="DZ26">
        <v>42836.1</v>
      </c>
      <c r="EA26">
        <v>42226</v>
      </c>
      <c r="EB26">
        <v>47539</v>
      </c>
      <c r="EC26">
        <v>2.3135500000000002</v>
      </c>
      <c r="ED26">
        <v>1.9956499999999999</v>
      </c>
      <c r="EE26">
        <v>0.14424000000000001</v>
      </c>
      <c r="EF26">
        <v>0</v>
      </c>
      <c r="EG26">
        <v>13.590299999999999</v>
      </c>
      <c r="EH26">
        <v>999.9</v>
      </c>
      <c r="EI26">
        <v>51.6</v>
      </c>
      <c r="EJ26">
        <v>16.5</v>
      </c>
      <c r="EK26">
        <v>9.7417800000000003</v>
      </c>
      <c r="EL26">
        <v>63.314100000000003</v>
      </c>
      <c r="EM26">
        <v>21.666699999999999</v>
      </c>
      <c r="EN26">
        <v>1</v>
      </c>
      <c r="EO26">
        <v>-0.91451000000000005</v>
      </c>
      <c r="EP26">
        <v>1.16229</v>
      </c>
      <c r="EQ26">
        <v>20.231400000000001</v>
      </c>
      <c r="ER26">
        <v>5.2312200000000004</v>
      </c>
      <c r="ES26">
        <v>12.004</v>
      </c>
      <c r="ET26">
        <v>4.9913499999999997</v>
      </c>
      <c r="EU26">
        <v>3.3050000000000002</v>
      </c>
      <c r="EV26">
        <v>7017.5</v>
      </c>
      <c r="EW26">
        <v>9999</v>
      </c>
      <c r="EX26">
        <v>525.9</v>
      </c>
      <c r="EY26">
        <v>70.400000000000006</v>
      </c>
      <c r="EZ26">
        <v>1.8518699999999999</v>
      </c>
      <c r="FA26">
        <v>1.86113</v>
      </c>
      <c r="FB26">
        <v>1.85989</v>
      </c>
      <c r="FC26">
        <v>1.8559300000000001</v>
      </c>
      <c r="FD26">
        <v>1.8603499999999999</v>
      </c>
      <c r="FE26">
        <v>1.85669</v>
      </c>
      <c r="FF26">
        <v>1.85883</v>
      </c>
      <c r="FG26">
        <v>1.86158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-3.23</v>
      </c>
      <c r="FV26">
        <v>-0.54369999999999996</v>
      </c>
      <c r="FW26">
        <v>-1.8072991938492251</v>
      </c>
      <c r="FX26">
        <v>-4.0117494158234393E-3</v>
      </c>
      <c r="FY26">
        <v>1.087516141204025E-6</v>
      </c>
      <c r="FZ26">
        <v>-8.657206703991749E-11</v>
      </c>
      <c r="GA26">
        <v>-0.54366899999999951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0.4</v>
      </c>
      <c r="GJ26">
        <v>0.5</v>
      </c>
      <c r="GK26">
        <v>0.98510699999999995</v>
      </c>
      <c r="GL26">
        <v>2.34863</v>
      </c>
      <c r="GM26">
        <v>1.5942400000000001</v>
      </c>
      <c r="GN26">
        <v>2.34497</v>
      </c>
      <c r="GO26">
        <v>1.40015</v>
      </c>
      <c r="GP26">
        <v>2.2741699999999998</v>
      </c>
      <c r="GQ26">
        <v>19.8947</v>
      </c>
      <c r="GR26">
        <v>15.5242</v>
      </c>
      <c r="GS26">
        <v>18</v>
      </c>
      <c r="GT26">
        <v>602.34100000000001</v>
      </c>
      <c r="GU26">
        <v>431.23899999999998</v>
      </c>
      <c r="GV26">
        <v>13.288</v>
      </c>
      <c r="GW26">
        <v>14.9564</v>
      </c>
      <c r="GX26">
        <v>30.000599999999999</v>
      </c>
      <c r="GY26">
        <v>14.8256</v>
      </c>
      <c r="GZ26">
        <v>14.771599999999999</v>
      </c>
      <c r="HA26">
        <v>19.7697</v>
      </c>
      <c r="HB26">
        <v>30</v>
      </c>
      <c r="HC26">
        <v>-30</v>
      </c>
      <c r="HD26">
        <v>13.2186</v>
      </c>
      <c r="HE26">
        <v>400</v>
      </c>
      <c r="HF26">
        <v>0</v>
      </c>
      <c r="HG26">
        <v>105.63</v>
      </c>
      <c r="HH26">
        <v>104.84399999999999</v>
      </c>
    </row>
    <row r="27" spans="1:216" x14ac:dyDescent="0.2">
      <c r="A27">
        <v>9</v>
      </c>
      <c r="B27">
        <v>1689881409.0999999</v>
      </c>
      <c r="C27">
        <v>625</v>
      </c>
      <c r="D27" t="s">
        <v>380</v>
      </c>
      <c r="E27" t="s">
        <v>381</v>
      </c>
      <c r="F27" t="s">
        <v>347</v>
      </c>
      <c r="G27" t="s">
        <v>348</v>
      </c>
      <c r="H27" t="s">
        <v>349</v>
      </c>
      <c r="I27" t="s">
        <v>350</v>
      </c>
      <c r="J27" t="s">
        <v>351</v>
      </c>
      <c r="K27" t="s">
        <v>352</v>
      </c>
      <c r="L27">
        <v>1689881409.0999999</v>
      </c>
      <c r="M27">
        <f t="shared" si="0"/>
        <v>1.4818693129546529E-3</v>
      </c>
      <c r="N27">
        <f t="shared" si="1"/>
        <v>1.481869312954653</v>
      </c>
      <c r="O27">
        <f t="shared" si="2"/>
        <v>7.2540115987952625</v>
      </c>
      <c r="P27">
        <f t="shared" si="3"/>
        <v>392.49</v>
      </c>
      <c r="Q27">
        <f t="shared" si="4"/>
        <v>301.14385982357174</v>
      </c>
      <c r="R27">
        <f t="shared" si="5"/>
        <v>30.076970634522869</v>
      </c>
      <c r="S27">
        <f t="shared" si="6"/>
        <v>39.200235433191004</v>
      </c>
      <c r="T27">
        <f t="shared" si="7"/>
        <v>0.13908954058942852</v>
      </c>
      <c r="U27">
        <f t="shared" si="8"/>
        <v>2.9680788492039643</v>
      </c>
      <c r="V27">
        <f t="shared" si="9"/>
        <v>0.13556733567842594</v>
      </c>
      <c r="W27">
        <f t="shared" si="10"/>
        <v>8.5038611915527793E-2</v>
      </c>
      <c r="X27">
        <f t="shared" si="11"/>
        <v>297.68284800000004</v>
      </c>
      <c r="Y27">
        <f t="shared" si="12"/>
        <v>17.35632772730801</v>
      </c>
      <c r="Z27">
        <f t="shared" si="13"/>
        <v>16.0016</v>
      </c>
      <c r="AA27">
        <f t="shared" si="14"/>
        <v>1.824886014991481</v>
      </c>
      <c r="AB27">
        <f t="shared" si="15"/>
        <v>40.968313166322481</v>
      </c>
      <c r="AC27">
        <f t="shared" si="16"/>
        <v>0.74721447522049611</v>
      </c>
      <c r="AD27">
        <f t="shared" si="17"/>
        <v>1.8238839177658281</v>
      </c>
      <c r="AE27">
        <f t="shared" si="18"/>
        <v>1.0776715397709848</v>
      </c>
      <c r="AF27">
        <f t="shared" si="19"/>
        <v>-65.350436701300197</v>
      </c>
      <c r="AG27">
        <f t="shared" si="20"/>
        <v>-1.376129575497163</v>
      </c>
      <c r="AH27">
        <f t="shared" si="21"/>
        <v>-8.9449199527252707E-2</v>
      </c>
      <c r="AI27">
        <f t="shared" si="22"/>
        <v>230.86683252367538</v>
      </c>
      <c r="AJ27">
        <v>49</v>
      </c>
      <c r="AK27">
        <v>8</v>
      </c>
      <c r="AL27">
        <f t="shared" si="23"/>
        <v>1</v>
      </c>
      <c r="AM27">
        <f t="shared" si="24"/>
        <v>0</v>
      </c>
      <c r="AN27">
        <f t="shared" si="25"/>
        <v>54754.928079809455</v>
      </c>
      <c r="AO27">
        <f t="shared" si="26"/>
        <v>1799.88</v>
      </c>
      <c r="AP27">
        <f t="shared" si="27"/>
        <v>1517.2992000000002</v>
      </c>
      <c r="AQ27">
        <f t="shared" si="28"/>
        <v>0.84300020001333431</v>
      </c>
      <c r="AR27">
        <f t="shared" si="29"/>
        <v>0.16539038602573505</v>
      </c>
      <c r="AS27">
        <v>1689881409.0999999</v>
      </c>
      <c r="AT27">
        <v>392.49</v>
      </c>
      <c r="AU27">
        <v>400.02199999999999</v>
      </c>
      <c r="AV27">
        <v>7.4814400000000001</v>
      </c>
      <c r="AW27">
        <v>6.0676500000000004</v>
      </c>
      <c r="AX27">
        <v>395.73099999999999</v>
      </c>
      <c r="AY27">
        <v>8.0243800000000007</v>
      </c>
      <c r="AZ27">
        <v>600.05200000000002</v>
      </c>
      <c r="BA27">
        <v>99.775800000000004</v>
      </c>
      <c r="BB27">
        <v>9.99559E-2</v>
      </c>
      <c r="BC27">
        <v>15.993</v>
      </c>
      <c r="BD27">
        <v>16.0016</v>
      </c>
      <c r="BE27">
        <v>999.9</v>
      </c>
      <c r="BF27">
        <v>0</v>
      </c>
      <c r="BG27">
        <v>0</v>
      </c>
      <c r="BH27">
        <v>9997.5</v>
      </c>
      <c r="BI27">
        <v>0</v>
      </c>
      <c r="BJ27">
        <v>26.3675</v>
      </c>
      <c r="BK27">
        <v>-7.5320999999999998</v>
      </c>
      <c r="BL27">
        <v>395.44799999999998</v>
      </c>
      <c r="BM27">
        <v>402.464</v>
      </c>
      <c r="BN27">
        <v>1.4137900000000001</v>
      </c>
      <c r="BO27">
        <v>400.02199999999999</v>
      </c>
      <c r="BP27">
        <v>6.0676500000000004</v>
      </c>
      <c r="BQ27">
        <v>0.74646699999999999</v>
      </c>
      <c r="BR27">
        <v>0.60540499999999997</v>
      </c>
      <c r="BS27">
        <v>2.7280899999999999</v>
      </c>
      <c r="BT27">
        <v>-0.18609300000000001</v>
      </c>
      <c r="BU27">
        <v>1799.88</v>
      </c>
      <c r="BV27">
        <v>0.89999200000000001</v>
      </c>
      <c r="BW27">
        <v>0.100008</v>
      </c>
      <c r="BX27">
        <v>0</v>
      </c>
      <c r="BY27">
        <v>2.4944000000000002</v>
      </c>
      <c r="BZ27">
        <v>0</v>
      </c>
      <c r="CA27">
        <v>13705.6</v>
      </c>
      <c r="CB27">
        <v>14599.3</v>
      </c>
      <c r="CC27">
        <v>39.686999999999998</v>
      </c>
      <c r="CD27">
        <v>38.125</v>
      </c>
      <c r="CE27">
        <v>39.311999999999998</v>
      </c>
      <c r="CF27">
        <v>37.625</v>
      </c>
      <c r="CG27">
        <v>38.125</v>
      </c>
      <c r="CH27">
        <v>1619.88</v>
      </c>
      <c r="CI27">
        <v>180</v>
      </c>
      <c r="CJ27">
        <v>0</v>
      </c>
      <c r="CK27">
        <v>1689881423.3</v>
      </c>
      <c r="CL27">
        <v>0</v>
      </c>
      <c r="CM27">
        <v>1689881382.0999999</v>
      </c>
      <c r="CN27" t="s">
        <v>382</v>
      </c>
      <c r="CO27">
        <v>1689881374.0999999</v>
      </c>
      <c r="CP27">
        <v>1689881382.0999999</v>
      </c>
      <c r="CQ27">
        <v>11</v>
      </c>
      <c r="CR27">
        <v>-1.0999999999999999E-2</v>
      </c>
      <c r="CS27">
        <v>1E-3</v>
      </c>
      <c r="CT27">
        <v>-3.2650000000000001</v>
      </c>
      <c r="CU27">
        <v>-0.54300000000000004</v>
      </c>
      <c r="CV27">
        <v>400</v>
      </c>
      <c r="CW27">
        <v>6</v>
      </c>
      <c r="CX27">
        <v>0.32</v>
      </c>
      <c r="CY27">
        <v>7.0000000000000007E-2</v>
      </c>
      <c r="CZ27">
        <v>6.9560073081288314</v>
      </c>
      <c r="DA27">
        <v>0.41252127466120408</v>
      </c>
      <c r="DB27">
        <v>6.1243815616154579E-2</v>
      </c>
      <c r="DC27">
        <v>1</v>
      </c>
      <c r="DD27">
        <v>400.00315000000001</v>
      </c>
      <c r="DE27">
        <v>6.9140712945769636E-2</v>
      </c>
      <c r="DF27">
        <v>2.0443275177913861E-2</v>
      </c>
      <c r="DG27">
        <v>1</v>
      </c>
      <c r="DH27">
        <v>1799.985365853659</v>
      </c>
      <c r="DI27">
        <v>-3.747197976295473E-2</v>
      </c>
      <c r="DJ27">
        <v>8.8980610685290368E-2</v>
      </c>
      <c r="DK27">
        <v>-1</v>
      </c>
      <c r="DL27">
        <v>2</v>
      </c>
      <c r="DM27">
        <v>2</v>
      </c>
      <c r="DN27" t="s">
        <v>354</v>
      </c>
      <c r="DO27">
        <v>3.2224499999999998</v>
      </c>
      <c r="DP27">
        <v>2.72363</v>
      </c>
      <c r="DQ27">
        <v>9.4676800000000005E-2</v>
      </c>
      <c r="DR27">
        <v>9.5015799999999997E-2</v>
      </c>
      <c r="DS27">
        <v>5.1803299999999997E-2</v>
      </c>
      <c r="DT27">
        <v>4.1318599999999997E-2</v>
      </c>
      <c r="DU27">
        <v>27706.3</v>
      </c>
      <c r="DV27">
        <v>31234.2</v>
      </c>
      <c r="DW27">
        <v>28769.5</v>
      </c>
      <c r="DX27">
        <v>33059.599999999999</v>
      </c>
      <c r="DY27">
        <v>37954.9</v>
      </c>
      <c r="DZ27">
        <v>42828.9</v>
      </c>
      <c r="EA27">
        <v>42223.8</v>
      </c>
      <c r="EB27">
        <v>47536.3</v>
      </c>
      <c r="EC27">
        <v>2.31325</v>
      </c>
      <c r="ED27">
        <v>1.9951300000000001</v>
      </c>
      <c r="EE27">
        <v>0.14366999999999999</v>
      </c>
      <c r="EF27">
        <v>0</v>
      </c>
      <c r="EG27">
        <v>13.604200000000001</v>
      </c>
      <c r="EH27">
        <v>999.9</v>
      </c>
      <c r="EI27">
        <v>51.7</v>
      </c>
      <c r="EJ27">
        <v>16.5</v>
      </c>
      <c r="EK27">
        <v>9.7613000000000003</v>
      </c>
      <c r="EL27">
        <v>62.574100000000001</v>
      </c>
      <c r="EM27">
        <v>21.129799999999999</v>
      </c>
      <c r="EN27">
        <v>1</v>
      </c>
      <c r="EO27">
        <v>-0.91201699999999997</v>
      </c>
      <c r="EP27">
        <v>0.76362699999999994</v>
      </c>
      <c r="EQ27">
        <v>20.2349</v>
      </c>
      <c r="ER27">
        <v>5.2304700000000004</v>
      </c>
      <c r="ES27">
        <v>12.004</v>
      </c>
      <c r="ET27">
        <v>4.9912000000000001</v>
      </c>
      <c r="EU27">
        <v>3.3050000000000002</v>
      </c>
      <c r="EV27">
        <v>7019.2</v>
      </c>
      <c r="EW27">
        <v>9999</v>
      </c>
      <c r="EX27">
        <v>525.9</v>
      </c>
      <c r="EY27">
        <v>70.5</v>
      </c>
      <c r="EZ27">
        <v>1.8518699999999999</v>
      </c>
      <c r="FA27">
        <v>1.86121</v>
      </c>
      <c r="FB27">
        <v>1.85991</v>
      </c>
      <c r="FC27">
        <v>1.8559300000000001</v>
      </c>
      <c r="FD27">
        <v>1.86036</v>
      </c>
      <c r="FE27">
        <v>1.8567</v>
      </c>
      <c r="FF27">
        <v>1.85883</v>
      </c>
      <c r="FG27">
        <v>1.8616299999999999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-3.2410000000000001</v>
      </c>
      <c r="FV27">
        <v>-0.54290000000000005</v>
      </c>
      <c r="FW27">
        <v>-1.8182900070436989</v>
      </c>
      <c r="FX27">
        <v>-4.0117494158234393E-3</v>
      </c>
      <c r="FY27">
        <v>1.087516141204025E-6</v>
      </c>
      <c r="FZ27">
        <v>-8.657206703991749E-11</v>
      </c>
      <c r="GA27">
        <v>-0.54293999999999887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0.6</v>
      </c>
      <c r="GJ27">
        <v>0.5</v>
      </c>
      <c r="GK27">
        <v>0.98510699999999995</v>
      </c>
      <c r="GL27">
        <v>2.3327599999999999</v>
      </c>
      <c r="GM27">
        <v>1.5942400000000001</v>
      </c>
      <c r="GN27">
        <v>2.34619</v>
      </c>
      <c r="GO27">
        <v>1.40015</v>
      </c>
      <c r="GP27">
        <v>2.2924799999999999</v>
      </c>
      <c r="GQ27">
        <v>19.934699999999999</v>
      </c>
      <c r="GR27">
        <v>15.5242</v>
      </c>
      <c r="GS27">
        <v>18</v>
      </c>
      <c r="GT27">
        <v>602.50199999999995</v>
      </c>
      <c r="GU27">
        <v>431.20400000000001</v>
      </c>
      <c r="GV27">
        <v>13.241099999999999</v>
      </c>
      <c r="GW27">
        <v>14.9841</v>
      </c>
      <c r="GX27">
        <v>30.0001</v>
      </c>
      <c r="GY27">
        <v>14.852399999999999</v>
      </c>
      <c r="GZ27">
        <v>14.798</v>
      </c>
      <c r="HA27">
        <v>19.766200000000001</v>
      </c>
      <c r="HB27">
        <v>30</v>
      </c>
      <c r="HC27">
        <v>-30</v>
      </c>
      <c r="HD27">
        <v>13.2385</v>
      </c>
      <c r="HE27">
        <v>400</v>
      </c>
      <c r="HF27">
        <v>0</v>
      </c>
      <c r="HG27">
        <v>105.624</v>
      </c>
      <c r="HH27">
        <v>104.83799999999999</v>
      </c>
    </row>
    <row r="28" spans="1:216" x14ac:dyDescent="0.2">
      <c r="A28">
        <v>10</v>
      </c>
      <c r="B28">
        <v>1689881490.5999999</v>
      </c>
      <c r="C28">
        <v>706.5</v>
      </c>
      <c r="D28" t="s">
        <v>383</v>
      </c>
      <c r="E28" t="s">
        <v>384</v>
      </c>
      <c r="F28" t="s">
        <v>347</v>
      </c>
      <c r="G28" t="s">
        <v>348</v>
      </c>
      <c r="H28" t="s">
        <v>349</v>
      </c>
      <c r="I28" t="s">
        <v>350</v>
      </c>
      <c r="J28" t="s">
        <v>351</v>
      </c>
      <c r="K28" t="s">
        <v>352</v>
      </c>
      <c r="L28">
        <v>1689881490.5999999</v>
      </c>
      <c r="M28">
        <f t="shared" si="0"/>
        <v>1.4884262570302857E-3</v>
      </c>
      <c r="N28">
        <f t="shared" si="1"/>
        <v>1.4884262570302857</v>
      </c>
      <c r="O28">
        <f t="shared" si="2"/>
        <v>7.3704529048511587</v>
      </c>
      <c r="P28">
        <f t="shared" si="3"/>
        <v>392.33300000000003</v>
      </c>
      <c r="Q28">
        <f t="shared" si="4"/>
        <v>300.14130861041116</v>
      </c>
      <c r="R28">
        <f t="shared" si="5"/>
        <v>29.976157282817034</v>
      </c>
      <c r="S28">
        <f t="shared" si="6"/>
        <v>39.183662421173004</v>
      </c>
      <c r="T28">
        <f t="shared" si="7"/>
        <v>0.13992214791585561</v>
      </c>
      <c r="U28">
        <f t="shared" si="8"/>
        <v>2.9688258530628424</v>
      </c>
      <c r="V28">
        <f t="shared" si="9"/>
        <v>0.13635910210772917</v>
      </c>
      <c r="W28">
        <f t="shared" si="10"/>
        <v>8.5537007268412082E-2</v>
      </c>
      <c r="X28">
        <f t="shared" si="11"/>
        <v>297.70940099999996</v>
      </c>
      <c r="Y28">
        <f t="shared" si="12"/>
        <v>17.376246200240882</v>
      </c>
      <c r="Z28">
        <f t="shared" si="13"/>
        <v>16.0076</v>
      </c>
      <c r="AA28">
        <f t="shared" si="14"/>
        <v>1.825585438887237</v>
      </c>
      <c r="AB28">
        <f t="shared" si="15"/>
        <v>41.034893353904302</v>
      </c>
      <c r="AC28">
        <f t="shared" si="16"/>
        <v>0.74947157485500993</v>
      </c>
      <c r="AD28">
        <f t="shared" si="17"/>
        <v>1.8264250582820165</v>
      </c>
      <c r="AE28">
        <f t="shared" si="18"/>
        <v>1.076113864032227</v>
      </c>
      <c r="AF28">
        <f t="shared" si="19"/>
        <v>-65.639597935035596</v>
      </c>
      <c r="AG28">
        <f t="shared" si="20"/>
        <v>1.1523984436104902</v>
      </c>
      <c r="AH28">
        <f t="shared" si="21"/>
        <v>7.4898508140796419E-2</v>
      </c>
      <c r="AI28">
        <f t="shared" si="22"/>
        <v>233.29710001671563</v>
      </c>
      <c r="AJ28">
        <v>49</v>
      </c>
      <c r="AK28">
        <v>8</v>
      </c>
      <c r="AL28">
        <f t="shared" si="23"/>
        <v>1</v>
      </c>
      <c r="AM28">
        <f t="shared" si="24"/>
        <v>0</v>
      </c>
      <c r="AN28">
        <f t="shared" si="25"/>
        <v>54772.59191831194</v>
      </c>
      <c r="AO28">
        <f t="shared" si="26"/>
        <v>1800.05</v>
      </c>
      <c r="AP28">
        <f t="shared" si="27"/>
        <v>1517.4416999999999</v>
      </c>
      <c r="AQ28">
        <f t="shared" si="28"/>
        <v>0.84299975000694416</v>
      </c>
      <c r="AR28">
        <f t="shared" si="29"/>
        <v>0.16538951751340239</v>
      </c>
      <c r="AS28">
        <v>1689881490.5999999</v>
      </c>
      <c r="AT28">
        <v>392.33300000000003</v>
      </c>
      <c r="AU28">
        <v>399.97899999999998</v>
      </c>
      <c r="AV28">
        <v>7.5042099999999996</v>
      </c>
      <c r="AW28">
        <v>6.0842299999999998</v>
      </c>
      <c r="AX28">
        <v>395.59300000000002</v>
      </c>
      <c r="AY28">
        <v>8.0487699999999993</v>
      </c>
      <c r="AZ28">
        <v>600.06600000000003</v>
      </c>
      <c r="BA28">
        <v>99.773399999999995</v>
      </c>
      <c r="BB28">
        <v>0.100081</v>
      </c>
      <c r="BC28">
        <v>16.014800000000001</v>
      </c>
      <c r="BD28">
        <v>16.0076</v>
      </c>
      <c r="BE28">
        <v>999.9</v>
      </c>
      <c r="BF28">
        <v>0</v>
      </c>
      <c r="BG28">
        <v>0</v>
      </c>
      <c r="BH28">
        <v>10001.9</v>
      </c>
      <c r="BI28">
        <v>0</v>
      </c>
      <c r="BJ28">
        <v>26.499400000000001</v>
      </c>
      <c r="BK28">
        <v>-7.6456299999999997</v>
      </c>
      <c r="BL28">
        <v>395.3</v>
      </c>
      <c r="BM28">
        <v>402.42700000000002</v>
      </c>
      <c r="BN28">
        <v>1.41998</v>
      </c>
      <c r="BO28">
        <v>399.97899999999998</v>
      </c>
      <c r="BP28">
        <v>6.0842299999999998</v>
      </c>
      <c r="BQ28">
        <v>0.74872000000000005</v>
      </c>
      <c r="BR28">
        <v>0.60704400000000003</v>
      </c>
      <c r="BS28">
        <v>2.7705299999999999</v>
      </c>
      <c r="BT28">
        <v>-0.14893100000000001</v>
      </c>
      <c r="BU28">
        <v>1800.05</v>
      </c>
      <c r="BV28">
        <v>0.90000800000000003</v>
      </c>
      <c r="BW28">
        <v>9.99916E-2</v>
      </c>
      <c r="BX28">
        <v>0</v>
      </c>
      <c r="BY28">
        <v>2.1356000000000002</v>
      </c>
      <c r="BZ28">
        <v>0</v>
      </c>
      <c r="CA28">
        <v>13814.9</v>
      </c>
      <c r="CB28">
        <v>14600.8</v>
      </c>
      <c r="CC28">
        <v>40.436999999999998</v>
      </c>
      <c r="CD28">
        <v>38.625</v>
      </c>
      <c r="CE28">
        <v>39.936999999999998</v>
      </c>
      <c r="CF28">
        <v>38.561999999999998</v>
      </c>
      <c r="CG28">
        <v>38.811999999999998</v>
      </c>
      <c r="CH28">
        <v>1620.06</v>
      </c>
      <c r="CI28">
        <v>179.99</v>
      </c>
      <c r="CJ28">
        <v>0</v>
      </c>
      <c r="CK28">
        <v>1689881504.3</v>
      </c>
      <c r="CL28">
        <v>0</v>
      </c>
      <c r="CM28">
        <v>1689881463.5999999</v>
      </c>
      <c r="CN28" t="s">
        <v>385</v>
      </c>
      <c r="CO28">
        <v>1689881457.5999999</v>
      </c>
      <c r="CP28">
        <v>1689881463.5999999</v>
      </c>
      <c r="CQ28">
        <v>12</v>
      </c>
      <c r="CR28">
        <v>-1.9E-2</v>
      </c>
      <c r="CS28">
        <v>-2E-3</v>
      </c>
      <c r="CT28">
        <v>-3.2839999999999998</v>
      </c>
      <c r="CU28">
        <v>-0.54500000000000004</v>
      </c>
      <c r="CV28">
        <v>400</v>
      </c>
      <c r="CW28">
        <v>6</v>
      </c>
      <c r="CX28">
        <v>0.45</v>
      </c>
      <c r="CY28">
        <v>0.05</v>
      </c>
      <c r="CZ28">
        <v>7.1048852856220552</v>
      </c>
      <c r="DA28">
        <v>-2.9410985083003289E-2</v>
      </c>
      <c r="DB28">
        <v>4.4378213396741063E-2</v>
      </c>
      <c r="DC28">
        <v>1</v>
      </c>
      <c r="DD28">
        <v>399.99799999999988</v>
      </c>
      <c r="DE28">
        <v>-4.912891985783199E-3</v>
      </c>
      <c r="DF28">
        <v>2.7833126429297219E-2</v>
      </c>
      <c r="DG28">
        <v>1</v>
      </c>
      <c r="DH28">
        <v>1799.96525</v>
      </c>
      <c r="DI28">
        <v>-0.19194006342739711</v>
      </c>
      <c r="DJ28">
        <v>0.1412088435616021</v>
      </c>
      <c r="DK28">
        <v>-1</v>
      </c>
      <c r="DL28">
        <v>2</v>
      </c>
      <c r="DM28">
        <v>2</v>
      </c>
      <c r="DN28" t="s">
        <v>354</v>
      </c>
      <c r="DO28">
        <v>3.2224400000000002</v>
      </c>
      <c r="DP28">
        <v>2.7237900000000002</v>
      </c>
      <c r="DQ28">
        <v>9.4643900000000003E-2</v>
      </c>
      <c r="DR28">
        <v>9.5000399999999999E-2</v>
      </c>
      <c r="DS28">
        <v>5.1923299999999999E-2</v>
      </c>
      <c r="DT28">
        <v>4.1406199999999997E-2</v>
      </c>
      <c r="DU28">
        <v>27705.3</v>
      </c>
      <c r="DV28">
        <v>31233.200000000001</v>
      </c>
      <c r="DW28">
        <v>28767.5</v>
      </c>
      <c r="DX28">
        <v>33058.1</v>
      </c>
      <c r="DY28">
        <v>37947.199999999997</v>
      </c>
      <c r="DZ28">
        <v>42823.199999999997</v>
      </c>
      <c r="EA28">
        <v>42220.800000000003</v>
      </c>
      <c r="EB28">
        <v>47534.400000000001</v>
      </c>
      <c r="EC28">
        <v>2.3129</v>
      </c>
      <c r="ED28">
        <v>1.99468</v>
      </c>
      <c r="EE28">
        <v>0.14247399999999999</v>
      </c>
      <c r="EF28">
        <v>0</v>
      </c>
      <c r="EG28">
        <v>13.6302</v>
      </c>
      <c r="EH28">
        <v>999.9</v>
      </c>
      <c r="EI28">
        <v>51.8</v>
      </c>
      <c r="EJ28">
        <v>16.5</v>
      </c>
      <c r="EK28">
        <v>9.7806700000000006</v>
      </c>
      <c r="EL28">
        <v>62.7241</v>
      </c>
      <c r="EM28">
        <v>21.0777</v>
      </c>
      <c r="EN28">
        <v>1</v>
      </c>
      <c r="EO28">
        <v>-0.91015800000000002</v>
      </c>
      <c r="EP28">
        <v>0.82433299999999998</v>
      </c>
      <c r="EQ28">
        <v>20.234100000000002</v>
      </c>
      <c r="ER28">
        <v>5.2303199999999999</v>
      </c>
      <c r="ES28">
        <v>12.004</v>
      </c>
      <c r="ET28">
        <v>4.9912999999999998</v>
      </c>
      <c r="EU28">
        <v>3.3050000000000002</v>
      </c>
      <c r="EV28">
        <v>7021</v>
      </c>
      <c r="EW28">
        <v>9999</v>
      </c>
      <c r="EX28">
        <v>525.9</v>
      </c>
      <c r="EY28">
        <v>70.5</v>
      </c>
      <c r="EZ28">
        <v>1.8519399999999999</v>
      </c>
      <c r="FA28">
        <v>1.86127</v>
      </c>
      <c r="FB28">
        <v>1.85995</v>
      </c>
      <c r="FC28">
        <v>1.8559300000000001</v>
      </c>
      <c r="FD28">
        <v>1.8604000000000001</v>
      </c>
      <c r="FE28">
        <v>1.8567100000000001</v>
      </c>
      <c r="FF28">
        <v>1.85883</v>
      </c>
      <c r="FG28">
        <v>1.86168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-3.26</v>
      </c>
      <c r="FV28">
        <v>-0.54459999999999997</v>
      </c>
      <c r="FW28">
        <v>-1.8372332320629441</v>
      </c>
      <c r="FX28">
        <v>-4.0117494158234393E-3</v>
      </c>
      <c r="FY28">
        <v>1.087516141204025E-6</v>
      </c>
      <c r="FZ28">
        <v>-8.657206703991749E-11</v>
      </c>
      <c r="GA28">
        <v>-0.54455849999999995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0.6</v>
      </c>
      <c r="GJ28">
        <v>0.5</v>
      </c>
      <c r="GK28">
        <v>0.98388699999999996</v>
      </c>
      <c r="GL28">
        <v>2.33765</v>
      </c>
      <c r="GM28">
        <v>1.5942400000000001</v>
      </c>
      <c r="GN28">
        <v>2.34619</v>
      </c>
      <c r="GO28">
        <v>1.40015</v>
      </c>
      <c r="GP28">
        <v>2.2460900000000001</v>
      </c>
      <c r="GQ28">
        <v>19.954799999999999</v>
      </c>
      <c r="GR28">
        <v>15.5067</v>
      </c>
      <c r="GS28">
        <v>18</v>
      </c>
      <c r="GT28">
        <v>602.57600000000002</v>
      </c>
      <c r="GU28">
        <v>431.16699999999997</v>
      </c>
      <c r="GV28">
        <v>13.1739</v>
      </c>
      <c r="GW28">
        <v>15.0097</v>
      </c>
      <c r="GX28">
        <v>30.0002</v>
      </c>
      <c r="GY28">
        <v>14.875500000000001</v>
      </c>
      <c r="GZ28">
        <v>14.819900000000001</v>
      </c>
      <c r="HA28">
        <v>19.7638</v>
      </c>
      <c r="HB28">
        <v>30</v>
      </c>
      <c r="HC28">
        <v>-30</v>
      </c>
      <c r="HD28">
        <v>13.168900000000001</v>
      </c>
      <c r="HE28">
        <v>400</v>
      </c>
      <c r="HF28">
        <v>0</v>
      </c>
      <c r="HG28">
        <v>105.617</v>
      </c>
      <c r="HH28">
        <v>104.834</v>
      </c>
    </row>
    <row r="29" spans="1:216" x14ac:dyDescent="0.2">
      <c r="A29">
        <v>11</v>
      </c>
      <c r="B29">
        <v>1689881576.0999999</v>
      </c>
      <c r="C29">
        <v>792</v>
      </c>
      <c r="D29" t="s">
        <v>386</v>
      </c>
      <c r="E29" t="s">
        <v>387</v>
      </c>
      <c r="F29" t="s">
        <v>347</v>
      </c>
      <c r="G29" t="s">
        <v>348</v>
      </c>
      <c r="H29" t="s">
        <v>349</v>
      </c>
      <c r="I29" t="s">
        <v>350</v>
      </c>
      <c r="J29" t="s">
        <v>351</v>
      </c>
      <c r="K29" t="s">
        <v>352</v>
      </c>
      <c r="L29">
        <v>1689881576.0999999</v>
      </c>
      <c r="M29">
        <f t="shared" si="0"/>
        <v>1.4945395878704156E-3</v>
      </c>
      <c r="N29">
        <f t="shared" si="1"/>
        <v>1.4945395878704155</v>
      </c>
      <c r="O29">
        <f t="shared" si="2"/>
        <v>8.584042956635459</v>
      </c>
      <c r="P29">
        <f t="shared" si="3"/>
        <v>466.084</v>
      </c>
      <c r="Q29">
        <f t="shared" si="4"/>
        <v>359.34268436132328</v>
      </c>
      <c r="R29">
        <f t="shared" si="5"/>
        <v>35.886316454697486</v>
      </c>
      <c r="S29">
        <f t="shared" si="6"/>
        <v>46.546204073137595</v>
      </c>
      <c r="T29">
        <f t="shared" si="7"/>
        <v>0.14102396287622487</v>
      </c>
      <c r="U29">
        <f t="shared" si="8"/>
        <v>2.9719533409305301</v>
      </c>
      <c r="V29">
        <f t="shared" si="9"/>
        <v>0.1374090661823823</v>
      </c>
      <c r="W29">
        <f t="shared" si="10"/>
        <v>8.6197732620347384E-2</v>
      </c>
      <c r="X29">
        <f t="shared" si="11"/>
        <v>297.71273399999995</v>
      </c>
      <c r="Y29">
        <f t="shared" si="12"/>
        <v>17.391524696061641</v>
      </c>
      <c r="Z29">
        <f t="shared" si="13"/>
        <v>15.988799999999999</v>
      </c>
      <c r="AA29">
        <f t="shared" si="14"/>
        <v>1.823394697093488</v>
      </c>
      <c r="AB29">
        <f t="shared" si="15"/>
        <v>41.081221734852321</v>
      </c>
      <c r="AC29">
        <f t="shared" si="16"/>
        <v>0.75119024524741596</v>
      </c>
      <c r="AD29">
        <f t="shared" si="17"/>
        <v>1.8285489416448495</v>
      </c>
      <c r="AE29">
        <f t="shared" si="18"/>
        <v>1.072204451846072</v>
      </c>
      <c r="AF29">
        <f t="shared" si="19"/>
        <v>-65.90919582508532</v>
      </c>
      <c r="AG29">
        <f t="shared" si="20"/>
        <v>7.0818985244183947</v>
      </c>
      <c r="AH29">
        <f t="shared" si="21"/>
        <v>0.45979219021320927</v>
      </c>
      <c r="AI29">
        <f t="shared" si="22"/>
        <v>239.34522888954623</v>
      </c>
      <c r="AJ29">
        <v>49</v>
      </c>
      <c r="AK29">
        <v>8</v>
      </c>
      <c r="AL29">
        <f t="shared" si="23"/>
        <v>1</v>
      </c>
      <c r="AM29">
        <f t="shared" si="24"/>
        <v>0</v>
      </c>
      <c r="AN29">
        <f t="shared" si="25"/>
        <v>54860.491364969748</v>
      </c>
      <c r="AO29">
        <f t="shared" si="26"/>
        <v>1800.06</v>
      </c>
      <c r="AP29">
        <f t="shared" si="27"/>
        <v>1517.4509999999998</v>
      </c>
      <c r="AQ29">
        <f t="shared" si="28"/>
        <v>0.84300023332555574</v>
      </c>
      <c r="AR29">
        <f t="shared" si="29"/>
        <v>0.1653904503183227</v>
      </c>
      <c r="AS29">
        <v>1689881576.0999999</v>
      </c>
      <c r="AT29">
        <v>466.084</v>
      </c>
      <c r="AU29">
        <v>475.005</v>
      </c>
      <c r="AV29">
        <v>7.5219399999999998</v>
      </c>
      <c r="AW29">
        <v>6.09612</v>
      </c>
      <c r="AX29">
        <v>469.49599999999998</v>
      </c>
      <c r="AY29">
        <v>8.0668100000000003</v>
      </c>
      <c r="AZ29">
        <v>600.05200000000002</v>
      </c>
      <c r="BA29">
        <v>99.7667</v>
      </c>
      <c r="BB29">
        <v>9.9856399999999998E-2</v>
      </c>
      <c r="BC29">
        <v>16.033000000000001</v>
      </c>
      <c r="BD29">
        <v>15.988799999999999</v>
      </c>
      <c r="BE29">
        <v>999.9</v>
      </c>
      <c r="BF29">
        <v>0</v>
      </c>
      <c r="BG29">
        <v>0</v>
      </c>
      <c r="BH29">
        <v>10020</v>
      </c>
      <c r="BI29">
        <v>0</v>
      </c>
      <c r="BJ29">
        <v>29.7729</v>
      </c>
      <c r="BK29">
        <v>-8.9211399999999994</v>
      </c>
      <c r="BL29">
        <v>469.61599999999999</v>
      </c>
      <c r="BM29">
        <v>477.91800000000001</v>
      </c>
      <c r="BN29">
        <v>1.4258200000000001</v>
      </c>
      <c r="BO29">
        <v>475.005</v>
      </c>
      <c r="BP29">
        <v>6.09612</v>
      </c>
      <c r="BQ29">
        <v>0.75043899999999997</v>
      </c>
      <c r="BR29">
        <v>0.60819000000000001</v>
      </c>
      <c r="BS29">
        <v>2.8028499999999998</v>
      </c>
      <c r="BT29">
        <v>-0.122986</v>
      </c>
      <c r="BU29">
        <v>1800.06</v>
      </c>
      <c r="BV29">
        <v>0.89999300000000004</v>
      </c>
      <c r="BW29">
        <v>0.100007</v>
      </c>
      <c r="BX29">
        <v>0</v>
      </c>
      <c r="BY29">
        <v>2.8090000000000002</v>
      </c>
      <c r="BZ29">
        <v>0</v>
      </c>
      <c r="CA29">
        <v>14100.6</v>
      </c>
      <c r="CB29">
        <v>14600.8</v>
      </c>
      <c r="CC29">
        <v>41.186999999999998</v>
      </c>
      <c r="CD29">
        <v>38.936999999999998</v>
      </c>
      <c r="CE29">
        <v>40.561999999999998</v>
      </c>
      <c r="CF29">
        <v>39.311999999999998</v>
      </c>
      <c r="CG29">
        <v>39.436999999999998</v>
      </c>
      <c r="CH29">
        <v>1620.04</v>
      </c>
      <c r="CI29">
        <v>180.02</v>
      </c>
      <c r="CJ29">
        <v>0</v>
      </c>
      <c r="CK29">
        <v>1689881590.0999999</v>
      </c>
      <c r="CL29">
        <v>0</v>
      </c>
      <c r="CM29">
        <v>1689881549.0999999</v>
      </c>
      <c r="CN29" t="s">
        <v>388</v>
      </c>
      <c r="CO29">
        <v>1689881545.0999999</v>
      </c>
      <c r="CP29">
        <v>1689881549.0999999</v>
      </c>
      <c r="CQ29">
        <v>13</v>
      </c>
      <c r="CR29">
        <v>7.8E-2</v>
      </c>
      <c r="CS29">
        <v>0</v>
      </c>
      <c r="CT29">
        <v>-3.44</v>
      </c>
      <c r="CU29">
        <v>-0.54500000000000004</v>
      </c>
      <c r="CV29">
        <v>475</v>
      </c>
      <c r="CW29">
        <v>6</v>
      </c>
      <c r="CX29">
        <v>0.25</v>
      </c>
      <c r="CY29">
        <v>0.06</v>
      </c>
      <c r="CZ29">
        <v>8.2141731197365324</v>
      </c>
      <c r="DA29">
        <v>-2.493768183550861E-2</v>
      </c>
      <c r="DB29">
        <v>6.7965106803292763E-2</v>
      </c>
      <c r="DC29">
        <v>1</v>
      </c>
      <c r="DD29">
        <v>475.01167500000003</v>
      </c>
      <c r="DE29">
        <v>-0.3176848030022521</v>
      </c>
      <c r="DF29">
        <v>3.976077684099847E-2</v>
      </c>
      <c r="DG29">
        <v>1</v>
      </c>
      <c r="DH29">
        <v>1799.9792500000001</v>
      </c>
      <c r="DI29">
        <v>-0.1216708806368246</v>
      </c>
      <c r="DJ29">
        <v>0.14386430238251599</v>
      </c>
      <c r="DK29">
        <v>-1</v>
      </c>
      <c r="DL29">
        <v>2</v>
      </c>
      <c r="DM29">
        <v>2</v>
      </c>
      <c r="DN29" t="s">
        <v>354</v>
      </c>
      <c r="DO29">
        <v>3.2223799999999998</v>
      </c>
      <c r="DP29">
        <v>2.7237200000000001</v>
      </c>
      <c r="DQ29">
        <v>0.107498</v>
      </c>
      <c r="DR29">
        <v>0.107908</v>
      </c>
      <c r="DS29">
        <v>5.2008600000000002E-2</v>
      </c>
      <c r="DT29">
        <v>4.1466000000000003E-2</v>
      </c>
      <c r="DU29">
        <v>27311.5</v>
      </c>
      <c r="DV29">
        <v>30786.799999999999</v>
      </c>
      <c r="DW29">
        <v>28767</v>
      </c>
      <c r="DX29">
        <v>33057.1</v>
      </c>
      <c r="DY29">
        <v>37943.4</v>
      </c>
      <c r="DZ29">
        <v>42819.1</v>
      </c>
      <c r="EA29">
        <v>42220.5</v>
      </c>
      <c r="EB29">
        <v>47532.9</v>
      </c>
      <c r="EC29">
        <v>2.31257</v>
      </c>
      <c r="ED29">
        <v>1.9943500000000001</v>
      </c>
      <c r="EE29">
        <v>0.141703</v>
      </c>
      <c r="EF29">
        <v>0</v>
      </c>
      <c r="EG29">
        <v>13.6242</v>
      </c>
      <c r="EH29">
        <v>999.9</v>
      </c>
      <c r="EI29">
        <v>51.9</v>
      </c>
      <c r="EJ29">
        <v>16.5</v>
      </c>
      <c r="EK29">
        <v>9.7991299999999999</v>
      </c>
      <c r="EL29">
        <v>62.824100000000001</v>
      </c>
      <c r="EM29">
        <v>21.506399999999999</v>
      </c>
      <c r="EN29">
        <v>1</v>
      </c>
      <c r="EO29">
        <v>-0.90896900000000003</v>
      </c>
      <c r="EP29">
        <v>0.73926999999999998</v>
      </c>
      <c r="EQ29">
        <v>20.234500000000001</v>
      </c>
      <c r="ER29">
        <v>5.2292699999999996</v>
      </c>
      <c r="ES29">
        <v>12.004</v>
      </c>
      <c r="ET29">
        <v>4.9904000000000002</v>
      </c>
      <c r="EU29">
        <v>3.3050000000000002</v>
      </c>
      <c r="EV29">
        <v>7022.7</v>
      </c>
      <c r="EW29">
        <v>9999</v>
      </c>
      <c r="EX29">
        <v>525.9</v>
      </c>
      <c r="EY29">
        <v>70.5</v>
      </c>
      <c r="EZ29">
        <v>1.8519399999999999</v>
      </c>
      <c r="FA29">
        <v>1.8612500000000001</v>
      </c>
      <c r="FB29">
        <v>1.85998</v>
      </c>
      <c r="FC29">
        <v>1.8559300000000001</v>
      </c>
      <c r="FD29">
        <v>1.86043</v>
      </c>
      <c r="FE29">
        <v>1.85673</v>
      </c>
      <c r="FF29">
        <v>1.85883</v>
      </c>
      <c r="FG29">
        <v>1.8616900000000001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-3.4119999999999999</v>
      </c>
      <c r="FV29">
        <v>-0.54490000000000005</v>
      </c>
      <c r="FW29">
        <v>-1.759423497326885</v>
      </c>
      <c r="FX29">
        <v>-4.0117494158234393E-3</v>
      </c>
      <c r="FY29">
        <v>1.087516141204025E-6</v>
      </c>
      <c r="FZ29">
        <v>-8.657206703991749E-11</v>
      </c>
      <c r="GA29">
        <v>-0.54486499999999971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0.5</v>
      </c>
      <c r="GJ29">
        <v>0.5</v>
      </c>
      <c r="GK29">
        <v>1.1279300000000001</v>
      </c>
      <c r="GL29">
        <v>2.33887</v>
      </c>
      <c r="GM29">
        <v>1.5942400000000001</v>
      </c>
      <c r="GN29">
        <v>2.34497</v>
      </c>
      <c r="GO29">
        <v>1.40015</v>
      </c>
      <c r="GP29">
        <v>2.32178</v>
      </c>
      <c r="GQ29">
        <v>19.994900000000001</v>
      </c>
      <c r="GR29">
        <v>15.4892</v>
      </c>
      <c r="GS29">
        <v>18</v>
      </c>
      <c r="GT29">
        <v>602.67399999999998</v>
      </c>
      <c r="GU29">
        <v>431.23</v>
      </c>
      <c r="GV29">
        <v>13.1965</v>
      </c>
      <c r="GW29">
        <v>15.0343</v>
      </c>
      <c r="GX29">
        <v>30.0001</v>
      </c>
      <c r="GY29">
        <v>14.899100000000001</v>
      </c>
      <c r="GZ29">
        <v>14.8443</v>
      </c>
      <c r="HA29">
        <v>22.638300000000001</v>
      </c>
      <c r="HB29">
        <v>30</v>
      </c>
      <c r="HC29">
        <v>-30</v>
      </c>
      <c r="HD29">
        <v>13.1999</v>
      </c>
      <c r="HE29">
        <v>475</v>
      </c>
      <c r="HF29">
        <v>0</v>
      </c>
      <c r="HG29">
        <v>105.616</v>
      </c>
      <c r="HH29">
        <v>104.831</v>
      </c>
    </row>
    <row r="30" spans="1:216" x14ac:dyDescent="0.2">
      <c r="A30">
        <v>12</v>
      </c>
      <c r="B30">
        <v>1689881658.5999999</v>
      </c>
      <c r="C30">
        <v>874.5</v>
      </c>
      <c r="D30" t="s">
        <v>389</v>
      </c>
      <c r="E30" t="s">
        <v>390</v>
      </c>
      <c r="F30" t="s">
        <v>347</v>
      </c>
      <c r="G30" t="s">
        <v>348</v>
      </c>
      <c r="H30" t="s">
        <v>349</v>
      </c>
      <c r="I30" t="s">
        <v>350</v>
      </c>
      <c r="J30" t="s">
        <v>351</v>
      </c>
      <c r="K30" t="s">
        <v>352</v>
      </c>
      <c r="L30">
        <v>1689881658.5999999</v>
      </c>
      <c r="M30">
        <f t="shared" si="0"/>
        <v>1.4938604721463744E-3</v>
      </c>
      <c r="N30">
        <f t="shared" si="1"/>
        <v>1.4938604721463744</v>
      </c>
      <c r="O30">
        <f t="shared" si="2"/>
        <v>9.5805504443152181</v>
      </c>
      <c r="P30">
        <f t="shared" si="3"/>
        <v>564.99199999999996</v>
      </c>
      <c r="Q30">
        <f t="shared" si="4"/>
        <v>445.20514481334891</v>
      </c>
      <c r="R30">
        <f t="shared" si="5"/>
        <v>44.458218706241738</v>
      </c>
      <c r="S30">
        <f t="shared" si="6"/>
        <v>56.420142929407994</v>
      </c>
      <c r="T30">
        <f t="shared" si="7"/>
        <v>0.14116518814769205</v>
      </c>
      <c r="U30">
        <f t="shared" si="8"/>
        <v>2.9671226547737044</v>
      </c>
      <c r="V30">
        <f t="shared" si="9"/>
        <v>0.13753741413635726</v>
      </c>
      <c r="W30">
        <f t="shared" si="10"/>
        <v>8.6279059752149168E-2</v>
      </c>
      <c r="X30">
        <f t="shared" si="11"/>
        <v>297.71578499999998</v>
      </c>
      <c r="Y30">
        <f t="shared" si="12"/>
        <v>17.428465152993471</v>
      </c>
      <c r="Z30">
        <f t="shared" si="13"/>
        <v>15.9894</v>
      </c>
      <c r="AA30">
        <f t="shared" si="14"/>
        <v>1.8234645787050834</v>
      </c>
      <c r="AB30">
        <f t="shared" si="15"/>
        <v>41.079632368630328</v>
      </c>
      <c r="AC30">
        <f t="shared" si="16"/>
        <v>0.75282712307268007</v>
      </c>
      <c r="AD30">
        <f t="shared" si="17"/>
        <v>1.8326043337417059</v>
      </c>
      <c r="AE30">
        <f t="shared" si="18"/>
        <v>1.0706374556324034</v>
      </c>
      <c r="AF30">
        <f t="shared" si="19"/>
        <v>-65.879246821655116</v>
      </c>
      <c r="AG30">
        <f t="shared" si="20"/>
        <v>12.525143346973518</v>
      </c>
      <c r="AH30">
        <f t="shared" si="21"/>
        <v>0.81466799236028609</v>
      </c>
      <c r="AI30">
        <f t="shared" si="22"/>
        <v>245.17634951767869</v>
      </c>
      <c r="AJ30">
        <v>49</v>
      </c>
      <c r="AK30">
        <v>8</v>
      </c>
      <c r="AL30">
        <f t="shared" si="23"/>
        <v>1</v>
      </c>
      <c r="AM30">
        <f t="shared" si="24"/>
        <v>0</v>
      </c>
      <c r="AN30">
        <f t="shared" si="25"/>
        <v>54712.471959399511</v>
      </c>
      <c r="AO30">
        <f t="shared" si="26"/>
        <v>1800.09</v>
      </c>
      <c r="AP30">
        <f t="shared" si="27"/>
        <v>1517.4752999999998</v>
      </c>
      <c r="AQ30">
        <f t="shared" si="28"/>
        <v>0.84299968334916586</v>
      </c>
      <c r="AR30">
        <f t="shared" si="29"/>
        <v>0.16538938886389012</v>
      </c>
      <c r="AS30">
        <v>1689881658.5999999</v>
      </c>
      <c r="AT30">
        <v>564.99199999999996</v>
      </c>
      <c r="AU30">
        <v>575.01199999999994</v>
      </c>
      <c r="AV30">
        <v>7.5388200000000003</v>
      </c>
      <c r="AW30">
        <v>6.1137600000000001</v>
      </c>
      <c r="AX30">
        <v>568.84400000000005</v>
      </c>
      <c r="AY30">
        <v>8.0850000000000009</v>
      </c>
      <c r="AZ30">
        <v>600.08900000000006</v>
      </c>
      <c r="BA30">
        <v>99.760099999999994</v>
      </c>
      <c r="BB30">
        <v>9.9973999999999993E-2</v>
      </c>
      <c r="BC30">
        <v>16.067699999999999</v>
      </c>
      <c r="BD30">
        <v>15.9894</v>
      </c>
      <c r="BE30">
        <v>999.9</v>
      </c>
      <c r="BF30">
        <v>0</v>
      </c>
      <c r="BG30">
        <v>0</v>
      </c>
      <c r="BH30">
        <v>9993.75</v>
      </c>
      <c r="BI30">
        <v>0</v>
      </c>
      <c r="BJ30">
        <v>31.081399999999999</v>
      </c>
      <c r="BK30">
        <v>-10.019299999999999</v>
      </c>
      <c r="BL30">
        <v>569.28399999999999</v>
      </c>
      <c r="BM30">
        <v>578.54899999999998</v>
      </c>
      <c r="BN30">
        <v>1.42506</v>
      </c>
      <c r="BO30">
        <v>575.01199999999994</v>
      </c>
      <c r="BP30">
        <v>6.1137600000000001</v>
      </c>
      <c r="BQ30">
        <v>0.75207299999999999</v>
      </c>
      <c r="BR30">
        <v>0.60990900000000003</v>
      </c>
      <c r="BS30">
        <v>2.8334999999999999</v>
      </c>
      <c r="BT30">
        <v>-8.4160600000000002E-2</v>
      </c>
      <c r="BU30">
        <v>1800.09</v>
      </c>
      <c r="BV30">
        <v>0.90000899999999995</v>
      </c>
      <c r="BW30">
        <v>9.9990700000000002E-2</v>
      </c>
      <c r="BX30">
        <v>0</v>
      </c>
      <c r="BY30">
        <v>2.5520999999999998</v>
      </c>
      <c r="BZ30">
        <v>0</v>
      </c>
      <c r="CA30">
        <v>14333</v>
      </c>
      <c r="CB30">
        <v>14601.1</v>
      </c>
      <c r="CC30">
        <v>41.811999999999998</v>
      </c>
      <c r="CD30">
        <v>39.25</v>
      </c>
      <c r="CE30">
        <v>41.061999999999998</v>
      </c>
      <c r="CF30">
        <v>39.875</v>
      </c>
      <c r="CG30">
        <v>40</v>
      </c>
      <c r="CH30">
        <v>1620.1</v>
      </c>
      <c r="CI30">
        <v>179.99</v>
      </c>
      <c r="CJ30">
        <v>0</v>
      </c>
      <c r="CK30">
        <v>1689881672.3</v>
      </c>
      <c r="CL30">
        <v>0</v>
      </c>
      <c r="CM30">
        <v>1689881631.5999999</v>
      </c>
      <c r="CN30" t="s">
        <v>391</v>
      </c>
      <c r="CO30">
        <v>1689881627.5999999</v>
      </c>
      <c r="CP30">
        <v>1689881631.5999999</v>
      </c>
      <c r="CQ30">
        <v>14</v>
      </c>
      <c r="CR30">
        <v>-0.14599999999999999</v>
      </c>
      <c r="CS30">
        <v>-1E-3</v>
      </c>
      <c r="CT30">
        <v>-3.8809999999999998</v>
      </c>
      <c r="CU30">
        <v>-0.54600000000000004</v>
      </c>
      <c r="CV30">
        <v>575</v>
      </c>
      <c r="CW30">
        <v>6</v>
      </c>
      <c r="CX30">
        <v>0.2</v>
      </c>
      <c r="CY30">
        <v>0.06</v>
      </c>
      <c r="CZ30">
        <v>9.1893706983938728</v>
      </c>
      <c r="DA30">
        <v>0.30401013414478539</v>
      </c>
      <c r="DB30">
        <v>4.5552893559560569E-2</v>
      </c>
      <c r="DC30">
        <v>1</v>
      </c>
      <c r="DD30">
        <v>575.01731707317083</v>
      </c>
      <c r="DE30">
        <v>-0.1828850174212448</v>
      </c>
      <c r="DF30">
        <v>3.9107381265977473E-2</v>
      </c>
      <c r="DG30">
        <v>1</v>
      </c>
      <c r="DH30">
        <v>1800.0168292682929</v>
      </c>
      <c r="DI30">
        <v>3.421893608054518E-2</v>
      </c>
      <c r="DJ30">
        <v>0.13770663452482201</v>
      </c>
      <c r="DK30">
        <v>-1</v>
      </c>
      <c r="DL30">
        <v>2</v>
      </c>
      <c r="DM30">
        <v>2</v>
      </c>
      <c r="DN30" t="s">
        <v>354</v>
      </c>
      <c r="DO30">
        <v>3.2224200000000001</v>
      </c>
      <c r="DP30">
        <v>2.7236199999999999</v>
      </c>
      <c r="DQ30">
        <v>0.123312</v>
      </c>
      <c r="DR30">
        <v>0.123651</v>
      </c>
      <c r="DS30">
        <v>5.2094599999999998E-2</v>
      </c>
      <c r="DT30">
        <v>4.1557299999999998E-2</v>
      </c>
      <c r="DU30">
        <v>26825.8</v>
      </c>
      <c r="DV30">
        <v>30243</v>
      </c>
      <c r="DW30">
        <v>28765</v>
      </c>
      <c r="DX30">
        <v>33056.300000000003</v>
      </c>
      <c r="DY30">
        <v>37937.1</v>
      </c>
      <c r="DZ30">
        <v>42813.9</v>
      </c>
      <c r="EA30">
        <v>42217.3</v>
      </c>
      <c r="EB30">
        <v>47531.6</v>
      </c>
      <c r="EC30">
        <v>2.3128199999999999</v>
      </c>
      <c r="ED30">
        <v>1.9940800000000001</v>
      </c>
      <c r="EE30">
        <v>0.14289099999999999</v>
      </c>
      <c r="EF30">
        <v>0</v>
      </c>
      <c r="EG30">
        <v>13.604900000000001</v>
      </c>
      <c r="EH30">
        <v>999.9</v>
      </c>
      <c r="EI30">
        <v>51.9</v>
      </c>
      <c r="EJ30">
        <v>16.5</v>
      </c>
      <c r="EK30">
        <v>9.8008500000000005</v>
      </c>
      <c r="EL30">
        <v>63.414099999999998</v>
      </c>
      <c r="EM30">
        <v>21.097799999999999</v>
      </c>
      <c r="EN30">
        <v>1</v>
      </c>
      <c r="EO30">
        <v>-0.90690300000000001</v>
      </c>
      <c r="EP30">
        <v>0.76083900000000004</v>
      </c>
      <c r="EQ30">
        <v>20.234500000000001</v>
      </c>
      <c r="ER30">
        <v>5.2301700000000002</v>
      </c>
      <c r="ES30">
        <v>12.004</v>
      </c>
      <c r="ET30">
        <v>4.9913499999999997</v>
      </c>
      <c r="EU30">
        <v>3.3050000000000002</v>
      </c>
      <c r="EV30">
        <v>7024.5</v>
      </c>
      <c r="EW30">
        <v>9999</v>
      </c>
      <c r="EX30">
        <v>525.9</v>
      </c>
      <c r="EY30">
        <v>70.5</v>
      </c>
      <c r="EZ30">
        <v>1.8518699999999999</v>
      </c>
      <c r="FA30">
        <v>1.86124</v>
      </c>
      <c r="FB30">
        <v>1.8599399999999999</v>
      </c>
      <c r="FC30">
        <v>1.8559300000000001</v>
      </c>
      <c r="FD30">
        <v>1.86036</v>
      </c>
      <c r="FE30">
        <v>1.8567499999999999</v>
      </c>
      <c r="FF30">
        <v>1.85883</v>
      </c>
      <c r="FG30">
        <v>1.86161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-3.8519999999999999</v>
      </c>
      <c r="FV30">
        <v>-0.54620000000000002</v>
      </c>
      <c r="FW30">
        <v>-1.9057658937953179</v>
      </c>
      <c r="FX30">
        <v>-4.0117494158234393E-3</v>
      </c>
      <c r="FY30">
        <v>1.087516141204025E-6</v>
      </c>
      <c r="FZ30">
        <v>-8.657206703991749E-11</v>
      </c>
      <c r="GA30">
        <v>-0.54618000000000055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0.5</v>
      </c>
      <c r="GJ30">
        <v>0.5</v>
      </c>
      <c r="GK30">
        <v>1.3147</v>
      </c>
      <c r="GL30">
        <v>2.32666</v>
      </c>
      <c r="GM30">
        <v>1.5942400000000001</v>
      </c>
      <c r="GN30">
        <v>2.34619</v>
      </c>
      <c r="GO30">
        <v>1.40015</v>
      </c>
      <c r="GP30">
        <v>2.3071299999999999</v>
      </c>
      <c r="GQ30">
        <v>20.014900000000001</v>
      </c>
      <c r="GR30">
        <v>15.480399999999999</v>
      </c>
      <c r="GS30">
        <v>18</v>
      </c>
      <c r="GT30">
        <v>603.18100000000004</v>
      </c>
      <c r="GU30">
        <v>431.31200000000001</v>
      </c>
      <c r="GV30">
        <v>13.1784</v>
      </c>
      <c r="GW30">
        <v>15.0558</v>
      </c>
      <c r="GX30">
        <v>30.0002</v>
      </c>
      <c r="GY30">
        <v>14.922700000000001</v>
      </c>
      <c r="GZ30">
        <v>14.867599999999999</v>
      </c>
      <c r="HA30">
        <v>26.377600000000001</v>
      </c>
      <c r="HB30">
        <v>30</v>
      </c>
      <c r="HC30">
        <v>-30</v>
      </c>
      <c r="HD30">
        <v>13.1838</v>
      </c>
      <c r="HE30">
        <v>575</v>
      </c>
      <c r="HF30">
        <v>0</v>
      </c>
      <c r="HG30">
        <v>105.608</v>
      </c>
      <c r="HH30">
        <v>104.828</v>
      </c>
    </row>
    <row r="31" spans="1:216" x14ac:dyDescent="0.2">
      <c r="A31">
        <v>13</v>
      </c>
      <c r="B31">
        <v>1689881748.0999999</v>
      </c>
      <c r="C31">
        <v>964</v>
      </c>
      <c r="D31" t="s">
        <v>392</v>
      </c>
      <c r="E31" t="s">
        <v>393</v>
      </c>
      <c r="F31" t="s">
        <v>347</v>
      </c>
      <c r="G31" t="s">
        <v>348</v>
      </c>
      <c r="H31" t="s">
        <v>349</v>
      </c>
      <c r="I31" t="s">
        <v>350</v>
      </c>
      <c r="J31" t="s">
        <v>351</v>
      </c>
      <c r="K31" t="s">
        <v>352</v>
      </c>
      <c r="L31">
        <v>1689881748.0999999</v>
      </c>
      <c r="M31">
        <f t="shared" si="0"/>
        <v>1.4960128971811372E-3</v>
      </c>
      <c r="N31">
        <f t="shared" si="1"/>
        <v>1.4960128971811373</v>
      </c>
      <c r="O31">
        <f t="shared" si="2"/>
        <v>10.210420283444231</v>
      </c>
      <c r="P31">
        <f t="shared" si="3"/>
        <v>664.21299999999997</v>
      </c>
      <c r="Q31">
        <f t="shared" si="4"/>
        <v>535.69617336144233</v>
      </c>
      <c r="R31">
        <f t="shared" si="5"/>
        <v>53.492338449010518</v>
      </c>
      <c r="S31">
        <f t="shared" si="6"/>
        <v>66.325481429675591</v>
      </c>
      <c r="T31">
        <f t="shared" si="7"/>
        <v>0.14141673794595633</v>
      </c>
      <c r="U31">
        <f t="shared" si="8"/>
        <v>2.971079028473897</v>
      </c>
      <c r="V31">
        <f t="shared" si="9"/>
        <v>0.13778091652502458</v>
      </c>
      <c r="W31">
        <f t="shared" si="10"/>
        <v>8.643195115672854E-2</v>
      </c>
      <c r="X31">
        <f t="shared" si="11"/>
        <v>297.71636399999994</v>
      </c>
      <c r="Y31">
        <f t="shared" si="12"/>
        <v>17.423612867669718</v>
      </c>
      <c r="Z31">
        <f t="shared" si="13"/>
        <v>16.001999999999999</v>
      </c>
      <c r="AA31">
        <f t="shared" si="14"/>
        <v>1.8249326359293261</v>
      </c>
      <c r="AB31">
        <f t="shared" si="15"/>
        <v>41.189357970504098</v>
      </c>
      <c r="AC31">
        <f t="shared" si="16"/>
        <v>0.75471268766183597</v>
      </c>
      <c r="AD31">
        <f t="shared" si="17"/>
        <v>1.8323001980324369</v>
      </c>
      <c r="AE31">
        <f t="shared" si="18"/>
        <v>1.0702199482674901</v>
      </c>
      <c r="AF31">
        <f t="shared" si="19"/>
        <v>-65.974168765688148</v>
      </c>
      <c r="AG31">
        <f t="shared" si="20"/>
        <v>10.107156873992992</v>
      </c>
      <c r="AH31">
        <f t="shared" si="21"/>
        <v>0.65655450674352445</v>
      </c>
      <c r="AI31">
        <f t="shared" si="22"/>
        <v>242.50590661504833</v>
      </c>
      <c r="AJ31">
        <v>49</v>
      </c>
      <c r="AK31">
        <v>8</v>
      </c>
      <c r="AL31">
        <f t="shared" si="23"/>
        <v>1</v>
      </c>
      <c r="AM31">
        <f t="shared" si="24"/>
        <v>0</v>
      </c>
      <c r="AN31">
        <f t="shared" si="25"/>
        <v>54828.574341365391</v>
      </c>
      <c r="AO31">
        <f t="shared" si="26"/>
        <v>1800.09</v>
      </c>
      <c r="AP31">
        <f t="shared" si="27"/>
        <v>1517.4755999999998</v>
      </c>
      <c r="AQ31">
        <f t="shared" si="28"/>
        <v>0.84299985000749955</v>
      </c>
      <c r="AR31">
        <f t="shared" si="29"/>
        <v>0.16538971051447426</v>
      </c>
      <c r="AS31">
        <v>1689881748.0999999</v>
      </c>
      <c r="AT31">
        <v>664.21299999999997</v>
      </c>
      <c r="AU31">
        <v>674.98199999999997</v>
      </c>
      <c r="AV31">
        <v>7.5580299999999996</v>
      </c>
      <c r="AW31">
        <v>6.1309800000000001</v>
      </c>
      <c r="AX31">
        <v>668.50900000000001</v>
      </c>
      <c r="AY31">
        <v>8.1045499999999997</v>
      </c>
      <c r="AZ31">
        <v>600.10400000000004</v>
      </c>
      <c r="BA31">
        <v>99.756</v>
      </c>
      <c r="BB31">
        <v>9.9741200000000002E-2</v>
      </c>
      <c r="BC31">
        <v>16.065100000000001</v>
      </c>
      <c r="BD31">
        <v>16.001999999999999</v>
      </c>
      <c r="BE31">
        <v>999.9</v>
      </c>
      <c r="BF31">
        <v>0</v>
      </c>
      <c r="BG31">
        <v>0</v>
      </c>
      <c r="BH31">
        <v>10016.200000000001</v>
      </c>
      <c r="BI31">
        <v>0</v>
      </c>
      <c r="BJ31">
        <v>31.343699999999998</v>
      </c>
      <c r="BK31">
        <v>-10.7689</v>
      </c>
      <c r="BL31">
        <v>669.27099999999996</v>
      </c>
      <c r="BM31">
        <v>679.14599999999996</v>
      </c>
      <c r="BN31">
        <v>1.4270499999999999</v>
      </c>
      <c r="BO31">
        <v>674.98199999999997</v>
      </c>
      <c r="BP31">
        <v>6.1309800000000001</v>
      </c>
      <c r="BQ31">
        <v>0.75395900000000005</v>
      </c>
      <c r="BR31">
        <v>0.61160199999999998</v>
      </c>
      <c r="BS31">
        <v>2.8687900000000002</v>
      </c>
      <c r="BT31">
        <v>-4.6016799999999997E-2</v>
      </c>
      <c r="BU31">
        <v>1800.09</v>
      </c>
      <c r="BV31">
        <v>0.900007</v>
      </c>
      <c r="BW31">
        <v>9.9993100000000001E-2</v>
      </c>
      <c r="BX31">
        <v>0</v>
      </c>
      <c r="BY31">
        <v>2.8877000000000002</v>
      </c>
      <c r="BZ31">
        <v>0</v>
      </c>
      <c r="CA31">
        <v>14391.7</v>
      </c>
      <c r="CB31">
        <v>14601.1</v>
      </c>
      <c r="CC31">
        <v>39.625</v>
      </c>
      <c r="CD31">
        <v>37.811999999999998</v>
      </c>
      <c r="CE31">
        <v>39.375</v>
      </c>
      <c r="CF31">
        <v>36.75</v>
      </c>
      <c r="CG31">
        <v>38.061999999999998</v>
      </c>
      <c r="CH31">
        <v>1620.09</v>
      </c>
      <c r="CI31">
        <v>180</v>
      </c>
      <c r="CJ31">
        <v>0</v>
      </c>
      <c r="CK31">
        <v>1689881762.3</v>
      </c>
      <c r="CL31">
        <v>0</v>
      </c>
      <c r="CM31">
        <v>1689881721.0999999</v>
      </c>
      <c r="CN31" t="s">
        <v>394</v>
      </c>
      <c r="CO31">
        <v>1689881721.0999999</v>
      </c>
      <c r="CP31">
        <v>1689881714.5999999</v>
      </c>
      <c r="CQ31">
        <v>15</v>
      </c>
      <c r="CR31">
        <v>-0.16900000000000001</v>
      </c>
      <c r="CS31">
        <v>0</v>
      </c>
      <c r="CT31">
        <v>-4.3250000000000002</v>
      </c>
      <c r="CU31">
        <v>-0.54700000000000004</v>
      </c>
      <c r="CV31">
        <v>675</v>
      </c>
      <c r="CW31">
        <v>6</v>
      </c>
      <c r="CX31">
        <v>0.22</v>
      </c>
      <c r="CY31">
        <v>7.0000000000000007E-2</v>
      </c>
      <c r="CZ31">
        <v>9.83553643352246</v>
      </c>
      <c r="DA31">
        <v>5.7405444801051773E-2</v>
      </c>
      <c r="DB31">
        <v>3.4156931228646888E-2</v>
      </c>
      <c r="DC31">
        <v>1</v>
      </c>
      <c r="DD31">
        <v>674.99137499999995</v>
      </c>
      <c r="DE31">
        <v>0.11638649155642899</v>
      </c>
      <c r="DF31">
        <v>3.7047731037143858E-2</v>
      </c>
      <c r="DG31">
        <v>1</v>
      </c>
      <c r="DH31">
        <v>1800.080487804878</v>
      </c>
      <c r="DI31">
        <v>7.7442531305430592E-2</v>
      </c>
      <c r="DJ31">
        <v>8.823337180489714E-2</v>
      </c>
      <c r="DK31">
        <v>-1</v>
      </c>
      <c r="DL31">
        <v>2</v>
      </c>
      <c r="DM31">
        <v>2</v>
      </c>
      <c r="DN31" t="s">
        <v>354</v>
      </c>
      <c r="DO31">
        <v>3.2224200000000001</v>
      </c>
      <c r="DP31">
        <v>2.7235800000000001</v>
      </c>
      <c r="DQ31">
        <v>0.13783100000000001</v>
      </c>
      <c r="DR31">
        <v>0.13805899999999999</v>
      </c>
      <c r="DS31">
        <v>5.2187799999999999E-2</v>
      </c>
      <c r="DT31">
        <v>4.1646700000000002E-2</v>
      </c>
      <c r="DU31">
        <v>26380.3</v>
      </c>
      <c r="DV31">
        <v>29744.400000000001</v>
      </c>
      <c r="DW31">
        <v>28763.1</v>
      </c>
      <c r="DX31">
        <v>33054.1</v>
      </c>
      <c r="DY31">
        <v>37931</v>
      </c>
      <c r="DZ31">
        <v>42807.4</v>
      </c>
      <c r="EA31">
        <v>42214.7</v>
      </c>
      <c r="EB31">
        <v>47528.800000000003</v>
      </c>
      <c r="EC31">
        <v>2.3121</v>
      </c>
      <c r="ED31">
        <v>1.9939800000000001</v>
      </c>
      <c r="EE31">
        <v>0.14371400000000001</v>
      </c>
      <c r="EF31">
        <v>0</v>
      </c>
      <c r="EG31">
        <v>13.6038</v>
      </c>
      <c r="EH31">
        <v>999.9</v>
      </c>
      <c r="EI31">
        <v>52</v>
      </c>
      <c r="EJ31">
        <v>16.5</v>
      </c>
      <c r="EK31">
        <v>9.8204700000000003</v>
      </c>
      <c r="EL31">
        <v>62.934100000000001</v>
      </c>
      <c r="EM31">
        <v>21.4984</v>
      </c>
      <c r="EN31">
        <v>1</v>
      </c>
      <c r="EO31">
        <v>-0.90457299999999996</v>
      </c>
      <c r="EP31">
        <v>0.809643</v>
      </c>
      <c r="EQ31">
        <v>20.232199999999999</v>
      </c>
      <c r="ER31">
        <v>5.2292699999999996</v>
      </c>
      <c r="ES31">
        <v>12.004</v>
      </c>
      <c r="ET31">
        <v>4.9913999999999996</v>
      </c>
      <c r="EU31">
        <v>3.3050000000000002</v>
      </c>
      <c r="EV31">
        <v>7026.2</v>
      </c>
      <c r="EW31">
        <v>9999</v>
      </c>
      <c r="EX31">
        <v>525.9</v>
      </c>
      <c r="EY31">
        <v>70.599999999999994</v>
      </c>
      <c r="EZ31">
        <v>1.8519000000000001</v>
      </c>
      <c r="FA31">
        <v>1.8612599999999999</v>
      </c>
      <c r="FB31">
        <v>1.85995</v>
      </c>
      <c r="FC31">
        <v>1.8559300000000001</v>
      </c>
      <c r="FD31">
        <v>1.8604499999999999</v>
      </c>
      <c r="FE31">
        <v>1.8567499999999999</v>
      </c>
      <c r="FF31">
        <v>1.85883</v>
      </c>
      <c r="FG31">
        <v>1.86161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-4.2960000000000003</v>
      </c>
      <c r="FV31">
        <v>-0.54649999999999999</v>
      </c>
      <c r="FW31">
        <v>-2.074384820644859</v>
      </c>
      <c r="FX31">
        <v>-4.0117494158234393E-3</v>
      </c>
      <c r="FY31">
        <v>1.087516141204025E-6</v>
      </c>
      <c r="FZ31">
        <v>-8.657206703991749E-11</v>
      </c>
      <c r="GA31">
        <v>-0.54651809523809636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0.5</v>
      </c>
      <c r="GJ31">
        <v>0.6</v>
      </c>
      <c r="GK31">
        <v>1.4978</v>
      </c>
      <c r="GL31">
        <v>2.3315399999999999</v>
      </c>
      <c r="GM31">
        <v>1.5942400000000001</v>
      </c>
      <c r="GN31">
        <v>2.34497</v>
      </c>
      <c r="GO31">
        <v>1.40015</v>
      </c>
      <c r="GP31">
        <v>2.32666</v>
      </c>
      <c r="GQ31">
        <v>20.0349</v>
      </c>
      <c r="GR31">
        <v>15.4542</v>
      </c>
      <c r="GS31">
        <v>18</v>
      </c>
      <c r="GT31">
        <v>603.072</v>
      </c>
      <c r="GU31">
        <v>431.553</v>
      </c>
      <c r="GV31">
        <v>13.110900000000001</v>
      </c>
      <c r="GW31">
        <v>15.084300000000001</v>
      </c>
      <c r="GX31">
        <v>30.000399999999999</v>
      </c>
      <c r="GY31">
        <v>14.9519</v>
      </c>
      <c r="GZ31">
        <v>14.8962</v>
      </c>
      <c r="HA31">
        <v>30.021000000000001</v>
      </c>
      <c r="HB31">
        <v>30</v>
      </c>
      <c r="HC31">
        <v>-30</v>
      </c>
      <c r="HD31">
        <v>13.102600000000001</v>
      </c>
      <c r="HE31">
        <v>675</v>
      </c>
      <c r="HF31">
        <v>0</v>
      </c>
      <c r="HG31">
        <v>105.601</v>
      </c>
      <c r="HH31">
        <v>104.821</v>
      </c>
    </row>
    <row r="32" spans="1:216" x14ac:dyDescent="0.2">
      <c r="A32">
        <v>14</v>
      </c>
      <c r="B32">
        <v>1689881831.0999999</v>
      </c>
      <c r="C32">
        <v>1047</v>
      </c>
      <c r="D32" t="s">
        <v>395</v>
      </c>
      <c r="E32" t="s">
        <v>396</v>
      </c>
      <c r="F32" t="s">
        <v>347</v>
      </c>
      <c r="G32" t="s">
        <v>348</v>
      </c>
      <c r="H32" t="s">
        <v>349</v>
      </c>
      <c r="I32" t="s">
        <v>350</v>
      </c>
      <c r="J32" t="s">
        <v>351</v>
      </c>
      <c r="K32" t="s">
        <v>352</v>
      </c>
      <c r="L32">
        <v>1689881831.0999999</v>
      </c>
      <c r="M32">
        <f t="shared" si="0"/>
        <v>1.4869363878950422E-3</v>
      </c>
      <c r="N32">
        <f t="shared" si="1"/>
        <v>1.4869363878950421</v>
      </c>
      <c r="O32">
        <f t="shared" si="2"/>
        <v>10.717530276587922</v>
      </c>
      <c r="P32">
        <f t="shared" si="3"/>
        <v>788.64300000000003</v>
      </c>
      <c r="Q32">
        <f t="shared" si="4"/>
        <v>652.03296077742903</v>
      </c>
      <c r="R32">
        <f t="shared" si="5"/>
        <v>65.105174245607344</v>
      </c>
      <c r="S32">
        <f t="shared" si="6"/>
        <v>78.745620269501998</v>
      </c>
      <c r="T32">
        <f t="shared" si="7"/>
        <v>0.14118319242592936</v>
      </c>
      <c r="U32">
        <f t="shared" si="8"/>
        <v>2.9736549178503964</v>
      </c>
      <c r="V32">
        <f t="shared" si="9"/>
        <v>0.13756225678038941</v>
      </c>
      <c r="W32">
        <f t="shared" si="10"/>
        <v>8.6294002243892054E-2</v>
      </c>
      <c r="X32">
        <f t="shared" si="11"/>
        <v>297.70142100000004</v>
      </c>
      <c r="Y32">
        <f t="shared" si="12"/>
        <v>17.313960234934491</v>
      </c>
      <c r="Z32">
        <f t="shared" si="13"/>
        <v>15.962</v>
      </c>
      <c r="AA32">
        <f t="shared" si="14"/>
        <v>1.8202757159968987</v>
      </c>
      <c r="AB32">
        <f t="shared" si="15"/>
        <v>41.492480977351256</v>
      </c>
      <c r="AC32">
        <f t="shared" si="16"/>
        <v>0.75490126715045991</v>
      </c>
      <c r="AD32">
        <f t="shared" si="17"/>
        <v>1.8193688335063021</v>
      </c>
      <c r="AE32">
        <f t="shared" si="18"/>
        <v>1.0653744488464389</v>
      </c>
      <c r="AF32">
        <f t="shared" si="19"/>
        <v>-65.573894706171359</v>
      </c>
      <c r="AG32">
        <f t="shared" si="20"/>
        <v>-1.250462334662908</v>
      </c>
      <c r="AH32">
        <f t="shared" si="21"/>
        <v>-8.1095335143536534E-2</v>
      </c>
      <c r="AI32">
        <f t="shared" si="22"/>
        <v>230.79596862402227</v>
      </c>
      <c r="AJ32">
        <v>48</v>
      </c>
      <c r="AK32">
        <v>8</v>
      </c>
      <c r="AL32">
        <f t="shared" si="23"/>
        <v>1</v>
      </c>
      <c r="AM32">
        <f t="shared" si="24"/>
        <v>0</v>
      </c>
      <c r="AN32">
        <f t="shared" si="25"/>
        <v>54924.883254009284</v>
      </c>
      <c r="AO32">
        <f t="shared" si="26"/>
        <v>1800</v>
      </c>
      <c r="AP32">
        <f t="shared" si="27"/>
        <v>1517.3996999999999</v>
      </c>
      <c r="AQ32">
        <f t="shared" si="28"/>
        <v>0.84299983333333328</v>
      </c>
      <c r="AR32">
        <f t="shared" si="29"/>
        <v>0.16538967833333335</v>
      </c>
      <c r="AS32">
        <v>1689881831.0999999</v>
      </c>
      <c r="AT32">
        <v>788.64300000000003</v>
      </c>
      <c r="AU32">
        <v>800.07299999999998</v>
      </c>
      <c r="AV32">
        <v>7.5603899999999999</v>
      </c>
      <c r="AW32">
        <v>6.1418100000000004</v>
      </c>
      <c r="AX32">
        <v>793.21500000000003</v>
      </c>
      <c r="AY32">
        <v>8.1065699999999996</v>
      </c>
      <c r="AZ32">
        <v>600.02300000000002</v>
      </c>
      <c r="BA32">
        <v>99.749700000000004</v>
      </c>
      <c r="BB32">
        <v>9.9814E-2</v>
      </c>
      <c r="BC32">
        <v>15.9542</v>
      </c>
      <c r="BD32">
        <v>15.962</v>
      </c>
      <c r="BE32">
        <v>999.9</v>
      </c>
      <c r="BF32">
        <v>0</v>
      </c>
      <c r="BG32">
        <v>0</v>
      </c>
      <c r="BH32">
        <v>10031.200000000001</v>
      </c>
      <c r="BI32">
        <v>0</v>
      </c>
      <c r="BJ32">
        <v>32.791499999999999</v>
      </c>
      <c r="BK32">
        <v>-11.4306</v>
      </c>
      <c r="BL32">
        <v>794.65099999999995</v>
      </c>
      <c r="BM32">
        <v>805.01800000000003</v>
      </c>
      <c r="BN32">
        <v>1.41858</v>
      </c>
      <c r="BO32">
        <v>800.07299999999998</v>
      </c>
      <c r="BP32">
        <v>6.1418100000000004</v>
      </c>
      <c r="BQ32">
        <v>0.75414700000000001</v>
      </c>
      <c r="BR32">
        <v>0.61264399999999997</v>
      </c>
      <c r="BS32">
        <v>2.8723100000000001</v>
      </c>
      <c r="BT32">
        <v>-2.2589100000000001E-2</v>
      </c>
      <c r="BU32">
        <v>1800</v>
      </c>
      <c r="BV32">
        <v>0.900007</v>
      </c>
      <c r="BW32">
        <v>9.9993100000000001E-2</v>
      </c>
      <c r="BX32">
        <v>0</v>
      </c>
      <c r="BY32">
        <v>2.6627000000000001</v>
      </c>
      <c r="BZ32">
        <v>0</v>
      </c>
      <c r="CA32">
        <v>14488.7</v>
      </c>
      <c r="CB32">
        <v>14600.4</v>
      </c>
      <c r="CC32">
        <v>38.436999999999998</v>
      </c>
      <c r="CD32">
        <v>37.061999999999998</v>
      </c>
      <c r="CE32">
        <v>38.436999999999998</v>
      </c>
      <c r="CF32">
        <v>35.811999999999998</v>
      </c>
      <c r="CG32">
        <v>37</v>
      </c>
      <c r="CH32">
        <v>1620.01</v>
      </c>
      <c r="CI32">
        <v>179.99</v>
      </c>
      <c r="CJ32">
        <v>0</v>
      </c>
      <c r="CK32">
        <v>1689881845.0999999</v>
      </c>
      <c r="CL32">
        <v>0</v>
      </c>
      <c r="CM32">
        <v>1689881804.0999999</v>
      </c>
      <c r="CN32" t="s">
        <v>397</v>
      </c>
      <c r="CO32">
        <v>1689881799.5999999</v>
      </c>
      <c r="CP32">
        <v>1689881804.0999999</v>
      </c>
      <c r="CQ32">
        <v>16</v>
      </c>
      <c r="CR32">
        <v>4.2999999999999997E-2</v>
      </c>
      <c r="CS32">
        <v>0</v>
      </c>
      <c r="CT32">
        <v>-4.5999999999999996</v>
      </c>
      <c r="CU32">
        <v>-0.54600000000000004</v>
      </c>
      <c r="CV32">
        <v>800</v>
      </c>
      <c r="CW32">
        <v>6</v>
      </c>
      <c r="CX32">
        <v>0.19</v>
      </c>
      <c r="CY32">
        <v>0.06</v>
      </c>
      <c r="CZ32">
        <v>10.251137901414131</v>
      </c>
      <c r="DA32">
        <v>8.4101310901701615E-2</v>
      </c>
      <c r="DB32">
        <v>9.0788178656557431E-2</v>
      </c>
      <c r="DC32">
        <v>1</v>
      </c>
      <c r="DD32">
        <v>800.02932500000009</v>
      </c>
      <c r="DE32">
        <v>-4.4015009379517137E-3</v>
      </c>
      <c r="DF32">
        <v>2.997948256724893E-2</v>
      </c>
      <c r="DG32">
        <v>1</v>
      </c>
      <c r="DH32">
        <v>1799.9692500000001</v>
      </c>
      <c r="DI32">
        <v>-0.16454454100020999</v>
      </c>
      <c r="DJ32">
        <v>0.1128801909105502</v>
      </c>
      <c r="DK32">
        <v>-1</v>
      </c>
      <c r="DL32">
        <v>2</v>
      </c>
      <c r="DM32">
        <v>2</v>
      </c>
      <c r="DN32" t="s">
        <v>354</v>
      </c>
      <c r="DO32">
        <v>3.2221899999999999</v>
      </c>
      <c r="DP32">
        <v>2.7237800000000001</v>
      </c>
      <c r="DQ32">
        <v>0.15450900000000001</v>
      </c>
      <c r="DR32">
        <v>0.15461800000000001</v>
      </c>
      <c r="DS32">
        <v>5.2191399999999999E-2</v>
      </c>
      <c r="DT32">
        <v>4.17007E-2</v>
      </c>
      <c r="DU32">
        <v>25869.9</v>
      </c>
      <c r="DV32">
        <v>29173.1</v>
      </c>
      <c r="DW32">
        <v>28761.9</v>
      </c>
      <c r="DX32">
        <v>33053.1</v>
      </c>
      <c r="DY32">
        <v>37929</v>
      </c>
      <c r="DZ32">
        <v>42803.4</v>
      </c>
      <c r="EA32">
        <v>42212.6</v>
      </c>
      <c r="EB32">
        <v>47527.1</v>
      </c>
      <c r="EC32">
        <v>2.3119000000000001</v>
      </c>
      <c r="ED32">
        <v>1.9941</v>
      </c>
      <c r="EE32">
        <v>0.14036899999999999</v>
      </c>
      <c r="EF32">
        <v>0</v>
      </c>
      <c r="EG32">
        <v>13.6196</v>
      </c>
      <c r="EH32">
        <v>999.9</v>
      </c>
      <c r="EI32">
        <v>52.1</v>
      </c>
      <c r="EJ32">
        <v>16.5</v>
      </c>
      <c r="EK32">
        <v>9.84</v>
      </c>
      <c r="EL32">
        <v>62.854100000000003</v>
      </c>
      <c r="EM32">
        <v>21.382200000000001</v>
      </c>
      <c r="EN32">
        <v>1</v>
      </c>
      <c r="EO32">
        <v>-0.90290400000000004</v>
      </c>
      <c r="EP32">
        <v>0.51007100000000005</v>
      </c>
      <c r="EQ32">
        <v>20.235800000000001</v>
      </c>
      <c r="ER32">
        <v>5.2301700000000002</v>
      </c>
      <c r="ES32">
        <v>12.004</v>
      </c>
      <c r="ET32">
        <v>4.9903000000000004</v>
      </c>
      <c r="EU32">
        <v>3.3050000000000002</v>
      </c>
      <c r="EV32">
        <v>7028</v>
      </c>
      <c r="EW32">
        <v>9999</v>
      </c>
      <c r="EX32">
        <v>525.9</v>
      </c>
      <c r="EY32">
        <v>70.599999999999994</v>
      </c>
      <c r="EZ32">
        <v>1.8519300000000001</v>
      </c>
      <c r="FA32">
        <v>1.8612299999999999</v>
      </c>
      <c r="FB32">
        <v>1.85992</v>
      </c>
      <c r="FC32">
        <v>1.8559300000000001</v>
      </c>
      <c r="FD32">
        <v>1.86039</v>
      </c>
      <c r="FE32">
        <v>1.8567100000000001</v>
      </c>
      <c r="FF32">
        <v>1.85883</v>
      </c>
      <c r="FG32">
        <v>1.86161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-4.5720000000000001</v>
      </c>
      <c r="FV32">
        <v>-0.54620000000000002</v>
      </c>
      <c r="FW32">
        <v>-2.030880762327484</v>
      </c>
      <c r="FX32">
        <v>-4.0117494158234393E-3</v>
      </c>
      <c r="FY32">
        <v>1.087516141204025E-6</v>
      </c>
      <c r="FZ32">
        <v>-8.657206703991749E-11</v>
      </c>
      <c r="GA32">
        <v>-0.54617285714285657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0.5</v>
      </c>
      <c r="GJ32">
        <v>0.5</v>
      </c>
      <c r="GK32">
        <v>1.71875</v>
      </c>
      <c r="GL32">
        <v>2.3327599999999999</v>
      </c>
      <c r="GM32">
        <v>1.5942400000000001</v>
      </c>
      <c r="GN32">
        <v>2.34497</v>
      </c>
      <c r="GO32">
        <v>1.40015</v>
      </c>
      <c r="GP32">
        <v>2.20459</v>
      </c>
      <c r="GQ32">
        <v>20.055</v>
      </c>
      <c r="GR32">
        <v>15.427899999999999</v>
      </c>
      <c r="GS32">
        <v>18</v>
      </c>
      <c r="GT32">
        <v>603.28599999999994</v>
      </c>
      <c r="GU32">
        <v>431.89800000000002</v>
      </c>
      <c r="GV32">
        <v>13.323</v>
      </c>
      <c r="GW32">
        <v>15.111800000000001</v>
      </c>
      <c r="GX32">
        <v>30.0002</v>
      </c>
      <c r="GY32">
        <v>14.977499999999999</v>
      </c>
      <c r="GZ32">
        <v>14.921799999999999</v>
      </c>
      <c r="HA32">
        <v>34.4529</v>
      </c>
      <c r="HB32">
        <v>30</v>
      </c>
      <c r="HC32">
        <v>-30</v>
      </c>
      <c r="HD32">
        <v>13.332000000000001</v>
      </c>
      <c r="HE32">
        <v>800</v>
      </c>
      <c r="HF32">
        <v>0</v>
      </c>
      <c r="HG32">
        <v>105.596</v>
      </c>
      <c r="HH32">
        <v>104.818</v>
      </c>
    </row>
    <row r="33" spans="1:216" x14ac:dyDescent="0.2">
      <c r="A33">
        <v>15</v>
      </c>
      <c r="B33">
        <v>1689881918.0999999</v>
      </c>
      <c r="C33">
        <v>1134</v>
      </c>
      <c r="D33" t="s">
        <v>398</v>
      </c>
      <c r="E33" t="s">
        <v>399</v>
      </c>
      <c r="F33" t="s">
        <v>347</v>
      </c>
      <c r="G33" t="s">
        <v>348</v>
      </c>
      <c r="H33" t="s">
        <v>349</v>
      </c>
      <c r="I33" t="s">
        <v>350</v>
      </c>
      <c r="J33" t="s">
        <v>351</v>
      </c>
      <c r="K33" t="s">
        <v>352</v>
      </c>
      <c r="L33">
        <v>1689881918.0999999</v>
      </c>
      <c r="M33">
        <f t="shared" si="0"/>
        <v>1.4856102923123647E-3</v>
      </c>
      <c r="N33">
        <f t="shared" si="1"/>
        <v>1.4856102923123646</v>
      </c>
      <c r="O33">
        <f t="shared" si="2"/>
        <v>11.259237559284234</v>
      </c>
      <c r="P33">
        <f t="shared" si="3"/>
        <v>987.90599999999995</v>
      </c>
      <c r="Q33">
        <f t="shared" si="4"/>
        <v>840.94957958234897</v>
      </c>
      <c r="R33">
        <f t="shared" si="5"/>
        <v>83.968582746453919</v>
      </c>
      <c r="S33">
        <f t="shared" si="6"/>
        <v>98.642140647619186</v>
      </c>
      <c r="T33">
        <f t="shared" si="7"/>
        <v>0.14045627620794882</v>
      </c>
      <c r="U33">
        <f t="shared" si="8"/>
        <v>2.9750219156063729</v>
      </c>
      <c r="V33">
        <f t="shared" si="9"/>
        <v>0.13687362303766995</v>
      </c>
      <c r="W33">
        <f t="shared" si="10"/>
        <v>8.5860290142579745E-2</v>
      </c>
      <c r="X33">
        <f t="shared" si="11"/>
        <v>297.72753599999999</v>
      </c>
      <c r="Y33">
        <f t="shared" si="12"/>
        <v>17.361228065829565</v>
      </c>
      <c r="Z33">
        <f t="shared" si="13"/>
        <v>16.011199999999999</v>
      </c>
      <c r="AA33">
        <f t="shared" si="14"/>
        <v>1.8260052062072594</v>
      </c>
      <c r="AB33">
        <f t="shared" si="15"/>
        <v>41.441591272226958</v>
      </c>
      <c r="AC33">
        <f t="shared" si="16"/>
        <v>0.75626180351679995</v>
      </c>
      <c r="AD33">
        <f t="shared" si="17"/>
        <v>1.824886014991481</v>
      </c>
      <c r="AE33">
        <f t="shared" si="18"/>
        <v>1.0697434026904595</v>
      </c>
      <c r="AF33">
        <f t="shared" si="19"/>
        <v>-65.515413890975282</v>
      </c>
      <c r="AG33">
        <f t="shared" si="20"/>
        <v>-1.5397380625358701</v>
      </c>
      <c r="AH33">
        <f t="shared" si="21"/>
        <v>-9.9859701852645366E-2</v>
      </c>
      <c r="AI33">
        <f t="shared" si="22"/>
        <v>230.57252434463618</v>
      </c>
      <c r="AJ33">
        <v>48</v>
      </c>
      <c r="AK33">
        <v>8</v>
      </c>
      <c r="AL33">
        <f t="shared" si="23"/>
        <v>1</v>
      </c>
      <c r="AM33">
        <f t="shared" si="24"/>
        <v>0</v>
      </c>
      <c r="AN33">
        <f t="shared" si="25"/>
        <v>54955.91021911439</v>
      </c>
      <c r="AO33">
        <f t="shared" si="26"/>
        <v>1800.16</v>
      </c>
      <c r="AP33">
        <f t="shared" si="27"/>
        <v>1517.5344</v>
      </c>
      <c r="AQ33">
        <f t="shared" si="28"/>
        <v>0.84299973335703493</v>
      </c>
      <c r="AR33">
        <f t="shared" si="29"/>
        <v>0.16538948537907741</v>
      </c>
      <c r="AS33">
        <v>1689881918.0999999</v>
      </c>
      <c r="AT33">
        <v>987.90599999999995</v>
      </c>
      <c r="AU33">
        <v>1000.14</v>
      </c>
      <c r="AV33">
        <v>7.5739999999999998</v>
      </c>
      <c r="AW33">
        <v>6.1567400000000001</v>
      </c>
      <c r="AX33">
        <v>992.90300000000002</v>
      </c>
      <c r="AY33">
        <v>8.1173000000000002</v>
      </c>
      <c r="AZ33">
        <v>600.03800000000001</v>
      </c>
      <c r="BA33">
        <v>99.75</v>
      </c>
      <c r="BB33">
        <v>9.9723199999999998E-2</v>
      </c>
      <c r="BC33">
        <v>16.0016</v>
      </c>
      <c r="BD33">
        <v>16.011199999999999</v>
      </c>
      <c r="BE33">
        <v>999.9</v>
      </c>
      <c r="BF33">
        <v>0</v>
      </c>
      <c r="BG33">
        <v>0</v>
      </c>
      <c r="BH33">
        <v>10038.799999999999</v>
      </c>
      <c r="BI33">
        <v>0</v>
      </c>
      <c r="BJ33">
        <v>31.806799999999999</v>
      </c>
      <c r="BK33">
        <v>-12.2323</v>
      </c>
      <c r="BL33">
        <v>995.44600000000003</v>
      </c>
      <c r="BM33">
        <v>1006.33</v>
      </c>
      <c r="BN33">
        <v>1.41726</v>
      </c>
      <c r="BO33">
        <v>1000.14</v>
      </c>
      <c r="BP33">
        <v>6.1567400000000001</v>
      </c>
      <c r="BQ33">
        <v>0.75550700000000004</v>
      </c>
      <c r="BR33">
        <v>0.61413499999999999</v>
      </c>
      <c r="BS33">
        <v>2.89771</v>
      </c>
      <c r="BT33">
        <v>1.0881200000000001E-2</v>
      </c>
      <c r="BU33">
        <v>1800.16</v>
      </c>
      <c r="BV33">
        <v>0.90000800000000003</v>
      </c>
      <c r="BW33">
        <v>9.9992300000000006E-2</v>
      </c>
      <c r="BX33">
        <v>0</v>
      </c>
      <c r="BY33">
        <v>2.6486999999999998</v>
      </c>
      <c r="BZ33">
        <v>0</v>
      </c>
      <c r="CA33">
        <v>14492</v>
      </c>
      <c r="CB33">
        <v>14601.7</v>
      </c>
      <c r="CC33">
        <v>39.375</v>
      </c>
      <c r="CD33">
        <v>37.811999999999998</v>
      </c>
      <c r="CE33">
        <v>39.125</v>
      </c>
      <c r="CF33">
        <v>37.186999999999998</v>
      </c>
      <c r="CG33">
        <v>37.811999999999998</v>
      </c>
      <c r="CH33">
        <v>1620.16</v>
      </c>
      <c r="CI33">
        <v>180</v>
      </c>
      <c r="CJ33">
        <v>0</v>
      </c>
      <c r="CK33">
        <v>1689881932.0999999</v>
      </c>
      <c r="CL33">
        <v>0</v>
      </c>
      <c r="CM33">
        <v>1689881890.5999999</v>
      </c>
      <c r="CN33" t="s">
        <v>400</v>
      </c>
      <c r="CO33">
        <v>1689881882.5999999</v>
      </c>
      <c r="CP33">
        <v>1689881890.5999999</v>
      </c>
      <c r="CQ33">
        <v>17</v>
      </c>
      <c r="CR33">
        <v>2.9000000000000001E-2</v>
      </c>
      <c r="CS33">
        <v>3.0000000000000001E-3</v>
      </c>
      <c r="CT33">
        <v>-5.0229999999999997</v>
      </c>
      <c r="CU33">
        <v>-0.54300000000000004</v>
      </c>
      <c r="CV33">
        <v>1000</v>
      </c>
      <c r="CW33">
        <v>6</v>
      </c>
      <c r="CX33">
        <v>0.33</v>
      </c>
      <c r="CY33">
        <v>7.0000000000000007E-2</v>
      </c>
      <c r="CZ33">
        <v>10.63582568110964</v>
      </c>
      <c r="DA33">
        <v>0.6505924418373229</v>
      </c>
      <c r="DB33">
        <v>7.8276559439852553E-2</v>
      </c>
      <c r="DC33">
        <v>1</v>
      </c>
      <c r="DD33">
        <v>1000.00495</v>
      </c>
      <c r="DE33">
        <v>-1.145966228939135E-2</v>
      </c>
      <c r="DF33">
        <v>5.3952733943703798E-2</v>
      </c>
      <c r="DG33">
        <v>1</v>
      </c>
      <c r="DH33">
        <v>1799.9872499999999</v>
      </c>
      <c r="DI33">
        <v>-0.17054795362626279</v>
      </c>
      <c r="DJ33">
        <v>8.3336291614139982E-2</v>
      </c>
      <c r="DK33">
        <v>-1</v>
      </c>
      <c r="DL33">
        <v>2</v>
      </c>
      <c r="DM33">
        <v>2</v>
      </c>
      <c r="DN33" t="s">
        <v>354</v>
      </c>
      <c r="DO33">
        <v>3.2222</v>
      </c>
      <c r="DP33">
        <v>2.72376</v>
      </c>
      <c r="DQ33">
        <v>0.178593</v>
      </c>
      <c r="DR33">
        <v>0.17851700000000001</v>
      </c>
      <c r="DS33">
        <v>5.2242700000000003E-2</v>
      </c>
      <c r="DT33">
        <v>4.1779700000000003E-2</v>
      </c>
      <c r="DU33">
        <v>25134.5</v>
      </c>
      <c r="DV33">
        <v>28350.3</v>
      </c>
      <c r="DW33">
        <v>28761.4</v>
      </c>
      <c r="DX33">
        <v>33052.400000000001</v>
      </c>
      <c r="DY33">
        <v>37926</v>
      </c>
      <c r="DZ33">
        <v>42800</v>
      </c>
      <c r="EA33">
        <v>42211.5</v>
      </c>
      <c r="EB33">
        <v>47527.1</v>
      </c>
      <c r="EC33">
        <v>2.3116300000000001</v>
      </c>
      <c r="ED33">
        <v>1.9941</v>
      </c>
      <c r="EE33">
        <v>0.14036499999999999</v>
      </c>
      <c r="EF33">
        <v>0</v>
      </c>
      <c r="EG33">
        <v>13.669</v>
      </c>
      <c r="EH33">
        <v>999.9</v>
      </c>
      <c r="EI33">
        <v>52.1</v>
      </c>
      <c r="EJ33">
        <v>16.5</v>
      </c>
      <c r="EK33">
        <v>9.8388200000000001</v>
      </c>
      <c r="EL33">
        <v>62.7941</v>
      </c>
      <c r="EM33">
        <v>21.133800000000001</v>
      </c>
      <c r="EN33">
        <v>1</v>
      </c>
      <c r="EO33">
        <v>-0.90138499999999999</v>
      </c>
      <c r="EP33">
        <v>0.83340700000000001</v>
      </c>
      <c r="EQ33">
        <v>20.2333</v>
      </c>
      <c r="ER33">
        <v>5.2301700000000002</v>
      </c>
      <c r="ES33">
        <v>12.004</v>
      </c>
      <c r="ET33">
        <v>4.9906499999999996</v>
      </c>
      <c r="EU33">
        <v>3.3050000000000002</v>
      </c>
      <c r="EV33">
        <v>7030.1</v>
      </c>
      <c r="EW33">
        <v>9999</v>
      </c>
      <c r="EX33">
        <v>525.9</v>
      </c>
      <c r="EY33">
        <v>70.599999999999994</v>
      </c>
      <c r="EZ33">
        <v>1.85189</v>
      </c>
      <c r="FA33">
        <v>1.86121</v>
      </c>
      <c r="FB33">
        <v>1.85991</v>
      </c>
      <c r="FC33">
        <v>1.8559300000000001</v>
      </c>
      <c r="FD33">
        <v>1.86036</v>
      </c>
      <c r="FE33">
        <v>1.85669</v>
      </c>
      <c r="FF33">
        <v>1.85883</v>
      </c>
      <c r="FG33">
        <v>1.8615999999999999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-4.9969999999999999</v>
      </c>
      <c r="FV33">
        <v>-0.54330000000000001</v>
      </c>
      <c r="FW33">
        <v>-2.0009251738821869</v>
      </c>
      <c r="FX33">
        <v>-4.0117494158234393E-3</v>
      </c>
      <c r="FY33">
        <v>1.087516141204025E-6</v>
      </c>
      <c r="FZ33">
        <v>-8.657206703991749E-11</v>
      </c>
      <c r="GA33">
        <v>-0.54329904761904757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0.6</v>
      </c>
      <c r="GJ33">
        <v>0.5</v>
      </c>
      <c r="GK33">
        <v>2.0629900000000001</v>
      </c>
      <c r="GL33">
        <v>2.32544</v>
      </c>
      <c r="GM33">
        <v>1.5942400000000001</v>
      </c>
      <c r="GN33">
        <v>2.34619</v>
      </c>
      <c r="GO33">
        <v>1.40015</v>
      </c>
      <c r="GP33">
        <v>2.2595200000000002</v>
      </c>
      <c r="GQ33">
        <v>20.074999999999999</v>
      </c>
      <c r="GR33">
        <v>15.4192</v>
      </c>
      <c r="GS33">
        <v>18</v>
      </c>
      <c r="GT33">
        <v>603.4</v>
      </c>
      <c r="GU33">
        <v>432.13799999999998</v>
      </c>
      <c r="GV33">
        <v>13.2394</v>
      </c>
      <c r="GW33">
        <v>15.132300000000001</v>
      </c>
      <c r="GX33">
        <v>30.000299999999999</v>
      </c>
      <c r="GY33">
        <v>14.999700000000001</v>
      </c>
      <c r="GZ33">
        <v>14.944699999999999</v>
      </c>
      <c r="HA33">
        <v>41.34</v>
      </c>
      <c r="HB33">
        <v>30</v>
      </c>
      <c r="HC33">
        <v>-30</v>
      </c>
      <c r="HD33">
        <v>13.2218</v>
      </c>
      <c r="HE33">
        <v>1000</v>
      </c>
      <c r="HF33">
        <v>0</v>
      </c>
      <c r="HG33">
        <v>105.59399999999999</v>
      </c>
      <c r="HH33">
        <v>104.81699999999999</v>
      </c>
    </row>
    <row r="34" spans="1:216" x14ac:dyDescent="0.2">
      <c r="A34">
        <v>16</v>
      </c>
      <c r="B34">
        <v>1689882006.5999999</v>
      </c>
      <c r="C34">
        <v>1222.5</v>
      </c>
      <c r="D34" t="s">
        <v>401</v>
      </c>
      <c r="E34" t="s">
        <v>402</v>
      </c>
      <c r="F34" t="s">
        <v>347</v>
      </c>
      <c r="G34" t="s">
        <v>348</v>
      </c>
      <c r="H34" t="s">
        <v>349</v>
      </c>
      <c r="I34" t="s">
        <v>350</v>
      </c>
      <c r="J34" t="s">
        <v>351</v>
      </c>
      <c r="K34" t="s">
        <v>352</v>
      </c>
      <c r="L34">
        <v>1689882006.5999999</v>
      </c>
      <c r="M34">
        <f t="shared" si="0"/>
        <v>1.4704494125981832E-3</v>
      </c>
      <c r="N34">
        <f t="shared" si="1"/>
        <v>1.4704494125981833</v>
      </c>
      <c r="O34">
        <f t="shared" si="2"/>
        <v>11.182397106071898</v>
      </c>
      <c r="P34">
        <f t="shared" si="3"/>
        <v>1387.37</v>
      </c>
      <c r="Q34">
        <f t="shared" si="4"/>
        <v>1233.8185733308972</v>
      </c>
      <c r="R34">
        <f t="shared" si="5"/>
        <v>123.19793323218185</v>
      </c>
      <c r="S34">
        <f t="shared" si="6"/>
        <v>138.53018614146998</v>
      </c>
      <c r="T34">
        <f t="shared" si="7"/>
        <v>0.1396607425690797</v>
      </c>
      <c r="U34">
        <f t="shared" si="8"/>
        <v>2.9608818037166831</v>
      </c>
      <c r="V34">
        <f t="shared" si="9"/>
        <v>0.13610155250885983</v>
      </c>
      <c r="W34">
        <f t="shared" si="10"/>
        <v>8.5375694576281899E-2</v>
      </c>
      <c r="X34">
        <f t="shared" si="11"/>
        <v>297.69619499999999</v>
      </c>
      <c r="Y34">
        <f t="shared" si="12"/>
        <v>17.364377694317692</v>
      </c>
      <c r="Z34">
        <f t="shared" si="13"/>
        <v>15.972200000000001</v>
      </c>
      <c r="AA34">
        <f t="shared" si="14"/>
        <v>1.8214622382134966</v>
      </c>
      <c r="AB34">
        <f t="shared" si="15"/>
        <v>41.477511328487573</v>
      </c>
      <c r="AC34">
        <f t="shared" si="16"/>
        <v>0.75659346990112997</v>
      </c>
      <c r="AD34">
        <f t="shared" si="17"/>
        <v>1.8241052697428515</v>
      </c>
      <c r="AE34">
        <f t="shared" si="18"/>
        <v>1.0648687683123668</v>
      </c>
      <c r="AF34">
        <f t="shared" si="19"/>
        <v>-64.846819095579875</v>
      </c>
      <c r="AG34">
        <f t="shared" si="20"/>
        <v>3.6235342575045837</v>
      </c>
      <c r="AH34">
        <f t="shared" si="21"/>
        <v>0.23607058406752027</v>
      </c>
      <c r="AI34">
        <f t="shared" si="22"/>
        <v>236.70898074599225</v>
      </c>
      <c r="AJ34">
        <v>48</v>
      </c>
      <c r="AK34">
        <v>8</v>
      </c>
      <c r="AL34">
        <f t="shared" si="23"/>
        <v>1</v>
      </c>
      <c r="AM34">
        <f t="shared" si="24"/>
        <v>0</v>
      </c>
      <c r="AN34">
        <f t="shared" si="25"/>
        <v>54543.681970407692</v>
      </c>
      <c r="AO34">
        <f t="shared" si="26"/>
        <v>1799.96</v>
      </c>
      <c r="AP34">
        <f t="shared" si="27"/>
        <v>1517.3667</v>
      </c>
      <c r="AQ34">
        <f t="shared" si="28"/>
        <v>0.84300023333851859</v>
      </c>
      <c r="AR34">
        <f t="shared" si="29"/>
        <v>0.16539045034334096</v>
      </c>
      <c r="AS34">
        <v>1689882006.5999999</v>
      </c>
      <c r="AT34">
        <v>1387.37</v>
      </c>
      <c r="AU34">
        <v>1400.08</v>
      </c>
      <c r="AV34">
        <v>7.5772300000000001</v>
      </c>
      <c r="AW34">
        <v>6.17448</v>
      </c>
      <c r="AX34">
        <v>1393.24</v>
      </c>
      <c r="AY34">
        <v>8.12026</v>
      </c>
      <c r="AZ34">
        <v>600.05600000000004</v>
      </c>
      <c r="BA34">
        <v>99.750600000000006</v>
      </c>
      <c r="BB34">
        <v>0.100331</v>
      </c>
      <c r="BC34">
        <v>15.994899999999999</v>
      </c>
      <c r="BD34">
        <v>15.972200000000001</v>
      </c>
      <c r="BE34">
        <v>999.9</v>
      </c>
      <c r="BF34">
        <v>0</v>
      </c>
      <c r="BG34">
        <v>0</v>
      </c>
      <c r="BH34">
        <v>9960</v>
      </c>
      <c r="BI34">
        <v>0</v>
      </c>
      <c r="BJ34">
        <v>33.082299999999996</v>
      </c>
      <c r="BK34">
        <v>-12.704800000000001</v>
      </c>
      <c r="BL34">
        <v>1397.97</v>
      </c>
      <c r="BM34">
        <v>1408.78</v>
      </c>
      <c r="BN34">
        <v>1.4027499999999999</v>
      </c>
      <c r="BO34">
        <v>1400.08</v>
      </c>
      <c r="BP34">
        <v>6.17448</v>
      </c>
      <c r="BQ34">
        <v>0.75583400000000001</v>
      </c>
      <c r="BR34">
        <v>0.61590800000000001</v>
      </c>
      <c r="BS34">
        <v>2.90381</v>
      </c>
      <c r="BT34">
        <v>5.0589200000000001E-2</v>
      </c>
      <c r="BU34">
        <v>1799.96</v>
      </c>
      <c r="BV34">
        <v>0.89999200000000001</v>
      </c>
      <c r="BW34">
        <v>0.100008</v>
      </c>
      <c r="BX34">
        <v>0</v>
      </c>
      <c r="BY34">
        <v>2.3460999999999999</v>
      </c>
      <c r="BZ34">
        <v>0</v>
      </c>
      <c r="CA34">
        <v>14450.9</v>
      </c>
      <c r="CB34">
        <v>14600</v>
      </c>
      <c r="CC34">
        <v>40.25</v>
      </c>
      <c r="CD34">
        <v>38.311999999999998</v>
      </c>
      <c r="CE34">
        <v>39.75</v>
      </c>
      <c r="CF34">
        <v>38.25</v>
      </c>
      <c r="CG34">
        <v>38.561999999999998</v>
      </c>
      <c r="CH34">
        <v>1619.95</v>
      </c>
      <c r="CI34">
        <v>180.01</v>
      </c>
      <c r="CJ34">
        <v>0</v>
      </c>
      <c r="CK34">
        <v>1689882020.3</v>
      </c>
      <c r="CL34">
        <v>0</v>
      </c>
      <c r="CM34">
        <v>1689881979.0999999</v>
      </c>
      <c r="CN34" t="s">
        <v>403</v>
      </c>
      <c r="CO34">
        <v>1689881979.0999999</v>
      </c>
      <c r="CP34">
        <v>1689881975.0999999</v>
      </c>
      <c r="CQ34">
        <v>18</v>
      </c>
      <c r="CR34">
        <v>-0.151</v>
      </c>
      <c r="CS34">
        <v>0</v>
      </c>
      <c r="CT34">
        <v>-5.8840000000000003</v>
      </c>
      <c r="CU34">
        <v>-0.54300000000000004</v>
      </c>
      <c r="CV34">
        <v>1400</v>
      </c>
      <c r="CW34">
        <v>6</v>
      </c>
      <c r="CX34">
        <v>0.2</v>
      </c>
      <c r="CY34">
        <v>7.0000000000000007E-2</v>
      </c>
      <c r="CZ34">
        <v>10.639759188330279</v>
      </c>
      <c r="DA34">
        <v>0.59970047216076994</v>
      </c>
      <c r="DB34">
        <v>9.8086335921253584E-2</v>
      </c>
      <c r="DC34">
        <v>1</v>
      </c>
      <c r="DD34">
        <v>1400.0039024390239</v>
      </c>
      <c r="DE34">
        <v>-0.10055749128797201</v>
      </c>
      <c r="DF34">
        <v>4.1253413681670487E-2</v>
      </c>
      <c r="DG34">
        <v>1</v>
      </c>
      <c r="DH34">
        <v>1799.9837500000001</v>
      </c>
      <c r="DI34">
        <v>5.4417726128213988E-2</v>
      </c>
      <c r="DJ34">
        <v>8.7283661128522733E-2</v>
      </c>
      <c r="DK34">
        <v>-1</v>
      </c>
      <c r="DL34">
        <v>2</v>
      </c>
      <c r="DM34">
        <v>2</v>
      </c>
      <c r="DN34" t="s">
        <v>354</v>
      </c>
      <c r="DO34">
        <v>3.22221</v>
      </c>
      <c r="DP34">
        <v>2.7236799999999999</v>
      </c>
      <c r="DQ34">
        <v>0.219974</v>
      </c>
      <c r="DR34">
        <v>0.21950500000000001</v>
      </c>
      <c r="DS34">
        <v>5.2254500000000002E-2</v>
      </c>
      <c r="DT34">
        <v>4.1874099999999997E-2</v>
      </c>
      <c r="DU34">
        <v>23873.1</v>
      </c>
      <c r="DV34">
        <v>26940.7</v>
      </c>
      <c r="DW34">
        <v>28760.7</v>
      </c>
      <c r="DX34">
        <v>33050.5</v>
      </c>
      <c r="DY34">
        <v>37924.5</v>
      </c>
      <c r="DZ34">
        <v>42792.800000000003</v>
      </c>
      <c r="EA34">
        <v>42210.2</v>
      </c>
      <c r="EB34">
        <v>47523.6</v>
      </c>
      <c r="EC34">
        <v>2.3112200000000001</v>
      </c>
      <c r="ED34">
        <v>1.99518</v>
      </c>
      <c r="EE34">
        <v>0.140101</v>
      </c>
      <c r="EF34">
        <v>0</v>
      </c>
      <c r="EG34">
        <v>13.6342</v>
      </c>
      <c r="EH34">
        <v>999.9</v>
      </c>
      <c r="EI34">
        <v>52.2</v>
      </c>
      <c r="EJ34">
        <v>16.5</v>
      </c>
      <c r="EK34">
        <v>9.8585399999999996</v>
      </c>
      <c r="EL34">
        <v>63.114100000000001</v>
      </c>
      <c r="EM34">
        <v>21.330100000000002</v>
      </c>
      <c r="EN34">
        <v>1</v>
      </c>
      <c r="EO34">
        <v>-0.899868</v>
      </c>
      <c r="EP34">
        <v>0.60187100000000004</v>
      </c>
      <c r="EQ34">
        <v>20.2349</v>
      </c>
      <c r="ER34">
        <v>5.2301700000000002</v>
      </c>
      <c r="ES34">
        <v>12.004</v>
      </c>
      <c r="ET34">
        <v>4.9907500000000002</v>
      </c>
      <c r="EU34">
        <v>3.3050000000000002</v>
      </c>
      <c r="EV34">
        <v>7031.8</v>
      </c>
      <c r="EW34">
        <v>9999</v>
      </c>
      <c r="EX34">
        <v>525.9</v>
      </c>
      <c r="EY34">
        <v>70.599999999999994</v>
      </c>
      <c r="EZ34">
        <v>1.8519000000000001</v>
      </c>
      <c r="FA34">
        <v>1.86117</v>
      </c>
      <c r="FB34">
        <v>1.8599000000000001</v>
      </c>
      <c r="FC34">
        <v>1.8559300000000001</v>
      </c>
      <c r="FD34">
        <v>1.8604000000000001</v>
      </c>
      <c r="FE34">
        <v>1.8567199999999999</v>
      </c>
      <c r="FF34">
        <v>1.85883</v>
      </c>
      <c r="FG34">
        <v>1.86161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-5.87</v>
      </c>
      <c r="FV34">
        <v>-0.54300000000000004</v>
      </c>
      <c r="FW34">
        <v>-2.1526402019631541</v>
      </c>
      <c r="FX34">
        <v>-4.0117494158234393E-3</v>
      </c>
      <c r="FY34">
        <v>1.087516141204025E-6</v>
      </c>
      <c r="FZ34">
        <v>-8.657206703991749E-11</v>
      </c>
      <c r="GA34">
        <v>-0.54303142857142728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0.5</v>
      </c>
      <c r="GJ34">
        <v>0.5</v>
      </c>
      <c r="GK34">
        <v>2.7172900000000002</v>
      </c>
      <c r="GL34">
        <v>2.3290999999999999</v>
      </c>
      <c r="GM34">
        <v>1.5942400000000001</v>
      </c>
      <c r="GN34">
        <v>2.34497</v>
      </c>
      <c r="GO34">
        <v>1.40015</v>
      </c>
      <c r="GP34">
        <v>2.2192400000000001</v>
      </c>
      <c r="GQ34">
        <v>20.115100000000002</v>
      </c>
      <c r="GR34">
        <v>15.4016</v>
      </c>
      <c r="GS34">
        <v>18</v>
      </c>
      <c r="GT34">
        <v>603.47299999999996</v>
      </c>
      <c r="GU34">
        <v>433.041</v>
      </c>
      <c r="GV34">
        <v>13.328900000000001</v>
      </c>
      <c r="GW34">
        <v>15.1539</v>
      </c>
      <c r="GX34">
        <v>30.0001</v>
      </c>
      <c r="GY34">
        <v>15.025399999999999</v>
      </c>
      <c r="GZ34">
        <v>14.9693</v>
      </c>
      <c r="HA34">
        <v>54.436900000000001</v>
      </c>
      <c r="HB34">
        <v>30</v>
      </c>
      <c r="HC34">
        <v>-30</v>
      </c>
      <c r="HD34">
        <v>13.332000000000001</v>
      </c>
      <c r="HE34">
        <v>1400</v>
      </c>
      <c r="HF34">
        <v>0</v>
      </c>
      <c r="HG34">
        <v>105.59099999999999</v>
      </c>
      <c r="HH34">
        <v>104.81</v>
      </c>
    </row>
    <row r="35" spans="1:216" x14ac:dyDescent="0.2">
      <c r="A35">
        <v>17</v>
      </c>
      <c r="B35">
        <v>1689882094</v>
      </c>
      <c r="C35">
        <v>1309.900000095367</v>
      </c>
      <c r="D35" t="s">
        <v>404</v>
      </c>
      <c r="E35" t="s">
        <v>405</v>
      </c>
      <c r="F35" t="s">
        <v>347</v>
      </c>
      <c r="G35" t="s">
        <v>348</v>
      </c>
      <c r="H35" t="s">
        <v>349</v>
      </c>
      <c r="I35" t="s">
        <v>350</v>
      </c>
      <c r="J35" t="s">
        <v>351</v>
      </c>
      <c r="K35" t="s">
        <v>352</v>
      </c>
      <c r="L35">
        <v>1689882094</v>
      </c>
      <c r="M35">
        <f t="shared" si="0"/>
        <v>1.4637143992449093E-3</v>
      </c>
      <c r="N35">
        <f t="shared" si="1"/>
        <v>1.4637143992449093</v>
      </c>
      <c r="O35">
        <f t="shared" si="2"/>
        <v>11.14880456783658</v>
      </c>
      <c r="P35">
        <f t="shared" si="3"/>
        <v>1786.68</v>
      </c>
      <c r="Q35">
        <f t="shared" si="4"/>
        <v>1625.807221166317</v>
      </c>
      <c r="R35">
        <f t="shared" si="5"/>
        <v>162.34322582357095</v>
      </c>
      <c r="S35">
        <f t="shared" si="6"/>
        <v>178.40700357227999</v>
      </c>
      <c r="T35">
        <f t="shared" si="7"/>
        <v>0.13874368985261848</v>
      </c>
      <c r="U35">
        <f t="shared" si="8"/>
        <v>2.9594697398696774</v>
      </c>
      <c r="V35">
        <f t="shared" si="9"/>
        <v>0.13522882391347305</v>
      </c>
      <c r="W35">
        <f t="shared" si="10"/>
        <v>8.4826395168910732E-2</v>
      </c>
      <c r="X35">
        <f t="shared" si="11"/>
        <v>297.73072800000006</v>
      </c>
      <c r="Y35">
        <f t="shared" si="12"/>
        <v>17.423892269069594</v>
      </c>
      <c r="Z35">
        <f t="shared" si="13"/>
        <v>15.993600000000001</v>
      </c>
      <c r="AA35">
        <f t="shared" si="14"/>
        <v>1.8239538158417761</v>
      </c>
      <c r="AB35">
        <f t="shared" si="15"/>
        <v>41.354777800567639</v>
      </c>
      <c r="AC35">
        <f t="shared" si="16"/>
        <v>0.75710541003173004</v>
      </c>
      <c r="AD35">
        <f t="shared" si="17"/>
        <v>1.8307568080352206</v>
      </c>
      <c r="AE35">
        <f t="shared" si="18"/>
        <v>1.066848405810046</v>
      </c>
      <c r="AF35">
        <f t="shared" si="19"/>
        <v>-64.549805006700495</v>
      </c>
      <c r="AG35">
        <f t="shared" si="20"/>
        <v>9.3018193715041537</v>
      </c>
      <c r="AH35">
        <f t="shared" si="21"/>
        <v>0.60654258412404871</v>
      </c>
      <c r="AI35">
        <f t="shared" si="22"/>
        <v>243.08928494892777</v>
      </c>
      <c r="AJ35">
        <v>48</v>
      </c>
      <c r="AK35">
        <v>8</v>
      </c>
      <c r="AL35">
        <f t="shared" si="23"/>
        <v>1</v>
      </c>
      <c r="AM35">
        <f t="shared" si="24"/>
        <v>0</v>
      </c>
      <c r="AN35">
        <f t="shared" si="25"/>
        <v>54491.766279469717</v>
      </c>
      <c r="AO35">
        <f t="shared" si="26"/>
        <v>1800.18</v>
      </c>
      <c r="AP35">
        <f t="shared" si="27"/>
        <v>1517.5512000000001</v>
      </c>
      <c r="AQ35">
        <f t="shared" si="28"/>
        <v>0.84299970002999702</v>
      </c>
      <c r="AR35">
        <f t="shared" si="29"/>
        <v>0.16538942105789423</v>
      </c>
      <c r="AS35">
        <v>1689882094</v>
      </c>
      <c r="AT35">
        <v>1786.68</v>
      </c>
      <c r="AU35">
        <v>1799.91</v>
      </c>
      <c r="AV35">
        <v>7.5821300000000003</v>
      </c>
      <c r="AW35">
        <v>6.1858700000000004</v>
      </c>
      <c r="AX35">
        <v>1792.75</v>
      </c>
      <c r="AY35">
        <v>8.1266599999999993</v>
      </c>
      <c r="AZ35">
        <v>600.08100000000002</v>
      </c>
      <c r="BA35">
        <v>99.753399999999999</v>
      </c>
      <c r="BB35">
        <v>0.100521</v>
      </c>
      <c r="BC35">
        <v>16.0519</v>
      </c>
      <c r="BD35">
        <v>15.993600000000001</v>
      </c>
      <c r="BE35">
        <v>999.9</v>
      </c>
      <c r="BF35">
        <v>0</v>
      </c>
      <c r="BG35">
        <v>0</v>
      </c>
      <c r="BH35">
        <v>9951.8799999999992</v>
      </c>
      <c r="BI35">
        <v>0</v>
      </c>
      <c r="BJ35">
        <v>37.866599999999998</v>
      </c>
      <c r="BK35">
        <v>-13.2301</v>
      </c>
      <c r="BL35">
        <v>1800.33</v>
      </c>
      <c r="BM35">
        <v>1811.11</v>
      </c>
      <c r="BN35">
        <v>1.3962600000000001</v>
      </c>
      <c r="BO35">
        <v>1799.91</v>
      </c>
      <c r="BP35">
        <v>6.1858700000000004</v>
      </c>
      <c r="BQ35">
        <v>0.75634299999999999</v>
      </c>
      <c r="BR35">
        <v>0.617062</v>
      </c>
      <c r="BS35">
        <v>2.9133100000000001</v>
      </c>
      <c r="BT35">
        <v>7.6363600000000004E-2</v>
      </c>
      <c r="BU35">
        <v>1800.18</v>
      </c>
      <c r="BV35">
        <v>0.90000899999999995</v>
      </c>
      <c r="BW35">
        <v>9.9991099999999999E-2</v>
      </c>
      <c r="BX35">
        <v>0</v>
      </c>
      <c r="BY35">
        <v>2.3227000000000002</v>
      </c>
      <c r="BZ35">
        <v>0</v>
      </c>
      <c r="CA35">
        <v>14461.9</v>
      </c>
      <c r="CB35">
        <v>14601.9</v>
      </c>
      <c r="CC35">
        <v>40.936999999999998</v>
      </c>
      <c r="CD35">
        <v>38.625</v>
      </c>
      <c r="CE35">
        <v>40.311999999999998</v>
      </c>
      <c r="CF35">
        <v>39</v>
      </c>
      <c r="CG35">
        <v>39.25</v>
      </c>
      <c r="CH35">
        <v>1620.18</v>
      </c>
      <c r="CI35">
        <v>180</v>
      </c>
      <c r="CJ35">
        <v>0</v>
      </c>
      <c r="CK35">
        <v>1689882107.9000001</v>
      </c>
      <c r="CL35">
        <v>0</v>
      </c>
      <c r="CM35">
        <v>1689882066.5999999</v>
      </c>
      <c r="CN35" t="s">
        <v>406</v>
      </c>
      <c r="CO35">
        <v>1689882066.5999999</v>
      </c>
      <c r="CP35">
        <v>1689882058.0999999</v>
      </c>
      <c r="CQ35">
        <v>19</v>
      </c>
      <c r="CR35">
        <v>0.27300000000000002</v>
      </c>
      <c r="CS35">
        <v>-1E-3</v>
      </c>
      <c r="CT35">
        <v>-6.0880000000000001</v>
      </c>
      <c r="CU35">
        <v>-0.54500000000000004</v>
      </c>
      <c r="CV35">
        <v>1801</v>
      </c>
      <c r="CW35">
        <v>6</v>
      </c>
      <c r="CX35">
        <v>0.12</v>
      </c>
      <c r="CY35">
        <v>0.06</v>
      </c>
      <c r="CZ35">
        <v>10.65211056729059</v>
      </c>
      <c r="DA35">
        <v>1.227550616719536</v>
      </c>
      <c r="DB35">
        <v>0.17817757545410881</v>
      </c>
      <c r="DC35">
        <v>1</v>
      </c>
      <c r="DD35">
        <v>1799.989756097561</v>
      </c>
      <c r="DE35">
        <v>-0.11723599820427701</v>
      </c>
      <c r="DF35">
        <v>8.3534359948990763E-2</v>
      </c>
      <c r="DG35">
        <v>1</v>
      </c>
      <c r="DH35">
        <v>1799.97675</v>
      </c>
      <c r="DI35">
        <v>-0.11927039711896111</v>
      </c>
      <c r="DJ35">
        <v>7.4912866051151369E-2</v>
      </c>
      <c r="DK35">
        <v>-1</v>
      </c>
      <c r="DL35">
        <v>2</v>
      </c>
      <c r="DM35">
        <v>2</v>
      </c>
      <c r="DN35" t="s">
        <v>354</v>
      </c>
      <c r="DO35">
        <v>3.2222400000000002</v>
      </c>
      <c r="DP35">
        <v>2.7238000000000002</v>
      </c>
      <c r="DQ35">
        <v>0.254772</v>
      </c>
      <c r="DR35">
        <v>0.254056</v>
      </c>
      <c r="DS35">
        <v>5.2285600000000002E-2</v>
      </c>
      <c r="DT35">
        <v>4.1935100000000003E-2</v>
      </c>
      <c r="DU35">
        <v>22813.9</v>
      </c>
      <c r="DV35">
        <v>25755.4</v>
      </c>
      <c r="DW35">
        <v>28759.8</v>
      </c>
      <c r="DX35">
        <v>33049.9</v>
      </c>
      <c r="DY35">
        <v>37922.400000000001</v>
      </c>
      <c r="DZ35">
        <v>42789</v>
      </c>
      <c r="EA35">
        <v>42209.1</v>
      </c>
      <c r="EB35">
        <v>47522.3</v>
      </c>
      <c r="EC35">
        <v>2.31107</v>
      </c>
      <c r="ED35">
        <v>1.99655</v>
      </c>
      <c r="EE35">
        <v>0.14313699999999999</v>
      </c>
      <c r="EF35">
        <v>0</v>
      </c>
      <c r="EG35">
        <v>13.605</v>
      </c>
      <c r="EH35">
        <v>999.9</v>
      </c>
      <c r="EI35">
        <v>52.3</v>
      </c>
      <c r="EJ35">
        <v>16.600000000000001</v>
      </c>
      <c r="EK35">
        <v>9.94069</v>
      </c>
      <c r="EL35">
        <v>63.194099999999999</v>
      </c>
      <c r="EM35">
        <v>21.189900000000002</v>
      </c>
      <c r="EN35">
        <v>1</v>
      </c>
      <c r="EO35">
        <v>-0.89791699999999997</v>
      </c>
      <c r="EP35">
        <v>0.79806900000000003</v>
      </c>
      <c r="EQ35">
        <v>20.234100000000002</v>
      </c>
      <c r="ER35">
        <v>5.2294200000000002</v>
      </c>
      <c r="ES35">
        <v>12.004</v>
      </c>
      <c r="ET35">
        <v>4.9904000000000002</v>
      </c>
      <c r="EU35">
        <v>3.3050000000000002</v>
      </c>
      <c r="EV35">
        <v>7033.6</v>
      </c>
      <c r="EW35">
        <v>9999</v>
      </c>
      <c r="EX35">
        <v>525.9</v>
      </c>
      <c r="EY35">
        <v>70.7</v>
      </c>
      <c r="EZ35">
        <v>1.8519300000000001</v>
      </c>
      <c r="FA35">
        <v>1.86127</v>
      </c>
      <c r="FB35">
        <v>1.8599399999999999</v>
      </c>
      <c r="FC35">
        <v>1.8559300000000001</v>
      </c>
      <c r="FD35">
        <v>1.8604499999999999</v>
      </c>
      <c r="FE35">
        <v>1.85676</v>
      </c>
      <c r="FF35">
        <v>1.85884</v>
      </c>
      <c r="FG35">
        <v>1.86164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-6.07</v>
      </c>
      <c r="FV35">
        <v>-0.54449999999999998</v>
      </c>
      <c r="FW35">
        <v>-1.8787083574030621</v>
      </c>
      <c r="FX35">
        <v>-4.0117494158234393E-3</v>
      </c>
      <c r="FY35">
        <v>1.087516141204025E-6</v>
      </c>
      <c r="FZ35">
        <v>-8.657206703991749E-11</v>
      </c>
      <c r="GA35">
        <v>-0.54452999999999996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0.5</v>
      </c>
      <c r="GJ35">
        <v>0.6</v>
      </c>
      <c r="GK35">
        <v>3.3276400000000002</v>
      </c>
      <c r="GL35">
        <v>2.3156699999999999</v>
      </c>
      <c r="GM35">
        <v>1.5942400000000001</v>
      </c>
      <c r="GN35">
        <v>2.34497</v>
      </c>
      <c r="GO35">
        <v>1.40015</v>
      </c>
      <c r="GP35">
        <v>2.20703</v>
      </c>
      <c r="GQ35">
        <v>20.115100000000002</v>
      </c>
      <c r="GR35">
        <v>15.3841</v>
      </c>
      <c r="GS35">
        <v>18</v>
      </c>
      <c r="GT35">
        <v>603.64400000000001</v>
      </c>
      <c r="GU35">
        <v>434.08199999999999</v>
      </c>
      <c r="GV35">
        <v>13.1995</v>
      </c>
      <c r="GW35">
        <v>15.171200000000001</v>
      </c>
      <c r="GX35">
        <v>30.0002</v>
      </c>
      <c r="GY35">
        <v>15.045299999999999</v>
      </c>
      <c r="GZ35">
        <v>14.989800000000001</v>
      </c>
      <c r="HA35">
        <v>66.665099999999995</v>
      </c>
      <c r="HB35">
        <v>30</v>
      </c>
      <c r="HC35">
        <v>-30</v>
      </c>
      <c r="HD35">
        <v>13.202400000000001</v>
      </c>
      <c r="HE35">
        <v>1800</v>
      </c>
      <c r="HF35">
        <v>0</v>
      </c>
      <c r="HG35">
        <v>105.58799999999999</v>
      </c>
      <c r="HH35">
        <v>104.807</v>
      </c>
    </row>
    <row r="36" spans="1:216" x14ac:dyDescent="0.2">
      <c r="A36">
        <v>18</v>
      </c>
      <c r="B36">
        <v>1689882195.5</v>
      </c>
      <c r="C36">
        <v>1411.400000095367</v>
      </c>
      <c r="D36" t="s">
        <v>407</v>
      </c>
      <c r="E36" t="s">
        <v>408</v>
      </c>
      <c r="F36" t="s">
        <v>347</v>
      </c>
      <c r="G36" t="s">
        <v>348</v>
      </c>
      <c r="H36" t="s">
        <v>349</v>
      </c>
      <c r="I36" t="s">
        <v>350</v>
      </c>
      <c r="J36" t="s">
        <v>351</v>
      </c>
      <c r="K36" t="s">
        <v>352</v>
      </c>
      <c r="L36">
        <v>1689882195.5</v>
      </c>
      <c r="M36">
        <f t="shared" si="0"/>
        <v>1.446508850890971E-3</v>
      </c>
      <c r="N36">
        <f t="shared" si="1"/>
        <v>1.4465088508909709</v>
      </c>
      <c r="O36">
        <f t="shared" si="2"/>
        <v>7.1046556418837161</v>
      </c>
      <c r="P36">
        <f t="shared" si="3"/>
        <v>392.57499999999999</v>
      </c>
      <c r="Q36">
        <f t="shared" si="4"/>
        <v>301.61456120267491</v>
      </c>
      <c r="R36">
        <f t="shared" si="5"/>
        <v>30.116861502549995</v>
      </c>
      <c r="S36">
        <f t="shared" si="6"/>
        <v>39.199456608524997</v>
      </c>
      <c r="T36">
        <f t="shared" si="7"/>
        <v>0.1367276849443432</v>
      </c>
      <c r="U36">
        <f t="shared" si="8"/>
        <v>2.9703467911556833</v>
      </c>
      <c r="V36">
        <f t="shared" si="9"/>
        <v>0.13332503741270027</v>
      </c>
      <c r="W36">
        <f t="shared" si="10"/>
        <v>8.362680979442802E-2</v>
      </c>
      <c r="X36">
        <f t="shared" si="11"/>
        <v>297.70940099999996</v>
      </c>
      <c r="Y36">
        <f t="shared" si="12"/>
        <v>17.448676910067949</v>
      </c>
      <c r="Z36">
        <f t="shared" si="13"/>
        <v>16.011700000000001</v>
      </c>
      <c r="AA36">
        <f t="shared" si="14"/>
        <v>1.8260635139268087</v>
      </c>
      <c r="AB36">
        <f t="shared" si="15"/>
        <v>41.267804625418599</v>
      </c>
      <c r="AC36">
        <f t="shared" si="16"/>
        <v>0.75672949603950002</v>
      </c>
      <c r="AD36">
        <f t="shared" si="17"/>
        <v>1.8337042711823786</v>
      </c>
      <c r="AE36">
        <f t="shared" si="18"/>
        <v>1.0693340178873085</v>
      </c>
      <c r="AF36">
        <f t="shared" si="19"/>
        <v>-63.791040324291821</v>
      </c>
      <c r="AG36">
        <f t="shared" si="20"/>
        <v>10.472981787793008</v>
      </c>
      <c r="AH36">
        <f t="shared" si="21"/>
        <v>0.6805626080899817</v>
      </c>
      <c r="AI36">
        <f t="shared" si="22"/>
        <v>245.07190507159112</v>
      </c>
      <c r="AJ36">
        <v>48</v>
      </c>
      <c r="AK36">
        <v>8</v>
      </c>
      <c r="AL36">
        <f t="shared" si="23"/>
        <v>1</v>
      </c>
      <c r="AM36">
        <f t="shared" si="24"/>
        <v>0</v>
      </c>
      <c r="AN36">
        <f t="shared" si="25"/>
        <v>54804.792288971417</v>
      </c>
      <c r="AO36">
        <f t="shared" si="26"/>
        <v>1800.05</v>
      </c>
      <c r="AP36">
        <f t="shared" si="27"/>
        <v>1517.4416999999999</v>
      </c>
      <c r="AQ36">
        <f t="shared" si="28"/>
        <v>0.84299975000694416</v>
      </c>
      <c r="AR36">
        <f t="shared" si="29"/>
        <v>0.16538951751340239</v>
      </c>
      <c r="AS36">
        <v>1689882195.5</v>
      </c>
      <c r="AT36">
        <v>392.57499999999999</v>
      </c>
      <c r="AU36">
        <v>399.95</v>
      </c>
      <c r="AV36">
        <v>7.5785</v>
      </c>
      <c r="AW36">
        <v>6.19862</v>
      </c>
      <c r="AX36">
        <v>396.14800000000002</v>
      </c>
      <c r="AY36">
        <v>8.1246700000000001</v>
      </c>
      <c r="AZ36">
        <v>600.06899999999996</v>
      </c>
      <c r="BA36">
        <v>99.752200000000002</v>
      </c>
      <c r="BB36">
        <v>9.9946999999999994E-2</v>
      </c>
      <c r="BC36">
        <v>16.077100000000002</v>
      </c>
      <c r="BD36">
        <v>16.011700000000001</v>
      </c>
      <c r="BE36">
        <v>999.9</v>
      </c>
      <c r="BF36">
        <v>0</v>
      </c>
      <c r="BG36">
        <v>0</v>
      </c>
      <c r="BH36">
        <v>10012.5</v>
      </c>
      <c r="BI36">
        <v>0</v>
      </c>
      <c r="BJ36">
        <v>36.883400000000002</v>
      </c>
      <c r="BK36">
        <v>-7.3752399999999998</v>
      </c>
      <c r="BL36">
        <v>395.57299999999998</v>
      </c>
      <c r="BM36">
        <v>402.44499999999999</v>
      </c>
      <c r="BN36">
        <v>1.37988</v>
      </c>
      <c r="BO36">
        <v>399.95</v>
      </c>
      <c r="BP36">
        <v>6.19862</v>
      </c>
      <c r="BQ36">
        <v>0.75597199999999998</v>
      </c>
      <c r="BR36">
        <v>0.61832600000000004</v>
      </c>
      <c r="BS36">
        <v>2.9064000000000001</v>
      </c>
      <c r="BT36">
        <v>0.10457</v>
      </c>
      <c r="BU36">
        <v>1800.05</v>
      </c>
      <c r="BV36">
        <v>0.90000899999999995</v>
      </c>
      <c r="BW36">
        <v>9.9990700000000002E-2</v>
      </c>
      <c r="BX36">
        <v>0</v>
      </c>
      <c r="BY36">
        <v>2.8563000000000001</v>
      </c>
      <c r="BZ36">
        <v>0</v>
      </c>
      <c r="CA36">
        <v>13958.7</v>
      </c>
      <c r="CB36">
        <v>14600.8</v>
      </c>
      <c r="CC36">
        <v>41.686999999999998</v>
      </c>
      <c r="CD36">
        <v>39</v>
      </c>
      <c r="CE36">
        <v>40.936999999999998</v>
      </c>
      <c r="CF36">
        <v>39.686999999999998</v>
      </c>
      <c r="CG36">
        <v>39.936999999999998</v>
      </c>
      <c r="CH36">
        <v>1620.06</v>
      </c>
      <c r="CI36">
        <v>179.99</v>
      </c>
      <c r="CJ36">
        <v>0</v>
      </c>
      <c r="CK36">
        <v>1689882209.3</v>
      </c>
      <c r="CL36">
        <v>0</v>
      </c>
      <c r="CM36">
        <v>1689882168.5</v>
      </c>
      <c r="CN36" t="s">
        <v>409</v>
      </c>
      <c r="CO36">
        <v>1689882168.5</v>
      </c>
      <c r="CP36">
        <v>1689882153</v>
      </c>
      <c r="CQ36">
        <v>20</v>
      </c>
      <c r="CR36">
        <v>-0.27100000000000002</v>
      </c>
      <c r="CS36">
        <v>-2E-3</v>
      </c>
      <c r="CT36">
        <v>-3.593</v>
      </c>
      <c r="CU36">
        <v>-0.54600000000000004</v>
      </c>
      <c r="CV36">
        <v>399</v>
      </c>
      <c r="CW36">
        <v>6</v>
      </c>
      <c r="CX36">
        <v>0.32</v>
      </c>
      <c r="CY36">
        <v>0.05</v>
      </c>
      <c r="CZ36">
        <v>7.0793338207842664</v>
      </c>
      <c r="DA36">
        <v>-1.214381042306895</v>
      </c>
      <c r="DB36">
        <v>0.1457051677717707</v>
      </c>
      <c r="DC36">
        <v>1</v>
      </c>
      <c r="DD36">
        <v>399.85658536585362</v>
      </c>
      <c r="DE36">
        <v>1.6585087108015191</v>
      </c>
      <c r="DF36">
        <v>0.20092918005008381</v>
      </c>
      <c r="DG36">
        <v>1</v>
      </c>
      <c r="DH36">
        <v>1800.0002500000001</v>
      </c>
      <c r="DI36">
        <v>-0.243018674376873</v>
      </c>
      <c r="DJ36">
        <v>0.14718164797285491</v>
      </c>
      <c r="DK36">
        <v>-1</v>
      </c>
      <c r="DL36">
        <v>2</v>
      </c>
      <c r="DM36">
        <v>2</v>
      </c>
      <c r="DN36" t="s">
        <v>354</v>
      </c>
      <c r="DO36">
        <v>3.2221899999999999</v>
      </c>
      <c r="DP36">
        <v>2.7237499999999999</v>
      </c>
      <c r="DQ36">
        <v>9.4678999999999999E-2</v>
      </c>
      <c r="DR36">
        <v>9.4929899999999998E-2</v>
      </c>
      <c r="DS36">
        <v>5.2272300000000001E-2</v>
      </c>
      <c r="DT36">
        <v>4.2002100000000001E-2</v>
      </c>
      <c r="DU36">
        <v>27694.1</v>
      </c>
      <c r="DV36">
        <v>31225.5</v>
      </c>
      <c r="DW36">
        <v>28757.599999999999</v>
      </c>
      <c r="DX36">
        <v>33048.1</v>
      </c>
      <c r="DY36">
        <v>37920</v>
      </c>
      <c r="DZ36">
        <v>42783.9</v>
      </c>
      <c r="EA36">
        <v>42206.7</v>
      </c>
      <c r="EB36">
        <v>47520.9</v>
      </c>
      <c r="EC36">
        <v>2.3107799999999998</v>
      </c>
      <c r="ED36">
        <v>1.99028</v>
      </c>
      <c r="EE36">
        <v>0.143424</v>
      </c>
      <c r="EF36">
        <v>0</v>
      </c>
      <c r="EG36">
        <v>13.618399999999999</v>
      </c>
      <c r="EH36">
        <v>999.9</v>
      </c>
      <c r="EI36">
        <v>52.4</v>
      </c>
      <c r="EJ36">
        <v>16.600000000000001</v>
      </c>
      <c r="EK36">
        <v>9.9582800000000002</v>
      </c>
      <c r="EL36">
        <v>63.084099999999999</v>
      </c>
      <c r="EM36">
        <v>21.570499999999999</v>
      </c>
      <c r="EN36">
        <v>1</v>
      </c>
      <c r="EO36">
        <v>-0.89674799999999999</v>
      </c>
      <c r="EP36">
        <v>0.87298200000000004</v>
      </c>
      <c r="EQ36">
        <v>20.233899999999998</v>
      </c>
      <c r="ER36">
        <v>5.2297200000000004</v>
      </c>
      <c r="ES36">
        <v>12.004</v>
      </c>
      <c r="ET36">
        <v>4.99125</v>
      </c>
      <c r="EU36">
        <v>3.3050000000000002</v>
      </c>
      <c r="EV36">
        <v>7035.7</v>
      </c>
      <c r="EW36">
        <v>9999</v>
      </c>
      <c r="EX36">
        <v>525.9</v>
      </c>
      <c r="EY36">
        <v>70.7</v>
      </c>
      <c r="EZ36">
        <v>1.8519399999999999</v>
      </c>
      <c r="FA36">
        <v>1.8612200000000001</v>
      </c>
      <c r="FB36">
        <v>1.85995</v>
      </c>
      <c r="FC36">
        <v>1.8559300000000001</v>
      </c>
      <c r="FD36">
        <v>1.8604000000000001</v>
      </c>
      <c r="FE36">
        <v>1.8567499999999999</v>
      </c>
      <c r="FF36">
        <v>1.85883</v>
      </c>
      <c r="FG36">
        <v>1.8616900000000001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-3.573</v>
      </c>
      <c r="FV36">
        <v>-0.54620000000000002</v>
      </c>
      <c r="FW36">
        <v>-2.149494181122487</v>
      </c>
      <c r="FX36">
        <v>-4.0117494158234393E-3</v>
      </c>
      <c r="FY36">
        <v>1.087516141204025E-6</v>
      </c>
      <c r="FZ36">
        <v>-8.657206703991749E-11</v>
      </c>
      <c r="GA36">
        <v>-0.54617299999999869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0.5</v>
      </c>
      <c r="GJ36">
        <v>0.7</v>
      </c>
      <c r="GK36">
        <v>0.98266600000000004</v>
      </c>
      <c r="GL36">
        <v>2.32666</v>
      </c>
      <c r="GM36">
        <v>1.5942400000000001</v>
      </c>
      <c r="GN36">
        <v>2.34497</v>
      </c>
      <c r="GO36">
        <v>1.40015</v>
      </c>
      <c r="GP36">
        <v>2.2753899999999998</v>
      </c>
      <c r="GQ36">
        <v>20.135100000000001</v>
      </c>
      <c r="GR36">
        <v>15.375400000000001</v>
      </c>
      <c r="GS36">
        <v>18</v>
      </c>
      <c r="GT36">
        <v>603.68299999999999</v>
      </c>
      <c r="GU36">
        <v>430.524</v>
      </c>
      <c r="GV36">
        <v>13.1624</v>
      </c>
      <c r="GW36">
        <v>15.188599999999999</v>
      </c>
      <c r="GX36">
        <v>30.0001</v>
      </c>
      <c r="GY36">
        <v>15.063499999999999</v>
      </c>
      <c r="GZ36">
        <v>15.0082</v>
      </c>
      <c r="HA36">
        <v>19.730799999999999</v>
      </c>
      <c r="HB36">
        <v>30</v>
      </c>
      <c r="HC36">
        <v>-30</v>
      </c>
      <c r="HD36">
        <v>13.1585</v>
      </c>
      <c r="HE36">
        <v>400</v>
      </c>
      <c r="HF36">
        <v>0</v>
      </c>
      <c r="HG36">
        <v>105.581</v>
      </c>
      <c r="HH36">
        <v>104.803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29</v>
      </c>
      <c r="B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2023-07-20T19:43:54Z</dcterms:created>
  <dcterms:modified xsi:type="dcterms:W3CDTF">2023-07-25T18:22:32Z</dcterms:modified>
</cp:coreProperties>
</file>