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9BF69CDA-FD40-494A-A292-A428EE46B44F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B36" i="1" s="1"/>
  <c r="AC36" i="1"/>
  <c r="U36" i="1"/>
  <c r="AR35" i="1"/>
  <c r="X35" i="1" s="1"/>
  <c r="AQ35" i="1"/>
  <c r="AP35" i="1" s="1"/>
  <c r="AO35" i="1"/>
  <c r="AN35" i="1"/>
  <c r="AL35" i="1"/>
  <c r="P35" i="1" s="1"/>
  <c r="AD35" i="1"/>
  <c r="AC35" i="1"/>
  <c r="AB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P29" i="1"/>
  <c r="AO29" i="1"/>
  <c r="AN29" i="1"/>
  <c r="AL29" i="1" s="1"/>
  <c r="AD29" i="1"/>
  <c r="AC29" i="1"/>
  <c r="AB29" i="1" s="1"/>
  <c r="X29" i="1"/>
  <c r="U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P26" i="1"/>
  <c r="O26" i="1"/>
  <c r="AR25" i="1"/>
  <c r="AQ25" i="1"/>
  <c r="AP25" i="1"/>
  <c r="AO25" i="1"/>
  <c r="AN25" i="1"/>
  <c r="AL25" i="1" s="1"/>
  <c r="AD25" i="1"/>
  <c r="AC25" i="1"/>
  <c r="AB25" i="1" s="1"/>
  <c r="X25" i="1"/>
  <c r="U25" i="1"/>
  <c r="AR24" i="1"/>
  <c r="AQ24" i="1"/>
  <c r="AO24" i="1"/>
  <c r="AP24" i="1" s="1"/>
  <c r="AN24" i="1"/>
  <c r="AL24" i="1" s="1"/>
  <c r="AD24" i="1"/>
  <c r="AC24" i="1"/>
  <c r="AB24" i="1" s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AR22" i="1"/>
  <c r="AQ22" i="1"/>
  <c r="AO22" i="1"/>
  <c r="AP22" i="1" s="1"/>
  <c r="AN22" i="1"/>
  <c r="AM22" i="1"/>
  <c r="AL22" i="1"/>
  <c r="N22" i="1" s="1"/>
  <c r="M22" i="1" s="1"/>
  <c r="AD22" i="1"/>
  <c r="AC22" i="1"/>
  <c r="AB22" i="1" s="1"/>
  <c r="U22" i="1"/>
  <c r="S22" i="1"/>
  <c r="P22" i="1"/>
  <c r="O22" i="1"/>
  <c r="AR21" i="1"/>
  <c r="AQ21" i="1"/>
  <c r="AP21" i="1"/>
  <c r="AO21" i="1"/>
  <c r="AN21" i="1"/>
  <c r="AL21" i="1" s="1"/>
  <c r="AD21" i="1"/>
  <c r="AC21" i="1"/>
  <c r="AB21" i="1" s="1"/>
  <c r="X21" i="1"/>
  <c r="U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21" i="1" l="1"/>
  <c r="P21" i="1"/>
  <c r="O21" i="1"/>
  <c r="N21" i="1"/>
  <c r="M21" i="1" s="1"/>
  <c r="AM21" i="1"/>
  <c r="AF34" i="1"/>
  <c r="P36" i="1"/>
  <c r="O36" i="1"/>
  <c r="N36" i="1"/>
  <c r="M36" i="1" s="1"/>
  <c r="AM36" i="1"/>
  <c r="S36" i="1"/>
  <c r="AF26" i="1"/>
  <c r="N28" i="1"/>
  <c r="M28" i="1" s="1"/>
  <c r="P28" i="1"/>
  <c r="O28" i="1"/>
  <c r="AM28" i="1"/>
  <c r="S28" i="1"/>
  <c r="O24" i="1"/>
  <c r="P24" i="1"/>
  <c r="N24" i="1"/>
  <c r="M24" i="1" s="1"/>
  <c r="AM24" i="1"/>
  <c r="S24" i="1"/>
  <c r="AF30" i="1"/>
  <c r="O20" i="1"/>
  <c r="P20" i="1"/>
  <c r="N20" i="1"/>
  <c r="M20" i="1" s="1"/>
  <c r="AM20" i="1"/>
  <c r="S20" i="1"/>
  <c r="S29" i="1"/>
  <c r="P29" i="1"/>
  <c r="O29" i="1"/>
  <c r="AM29" i="1"/>
  <c r="N29" i="1"/>
  <c r="M29" i="1" s="1"/>
  <c r="AF22" i="1"/>
  <c r="S25" i="1"/>
  <c r="P25" i="1"/>
  <c r="O25" i="1"/>
  <c r="AM25" i="1"/>
  <c r="N25" i="1"/>
  <c r="M25" i="1" s="1"/>
  <c r="Y25" i="1" s="1"/>
  <c r="Z25" i="1" s="1"/>
  <c r="P32" i="1"/>
  <c r="N32" i="1"/>
  <c r="M32" i="1" s="1"/>
  <c r="O32" i="1"/>
  <c r="AM32" i="1"/>
  <c r="S32" i="1"/>
  <c r="S33" i="1"/>
  <c r="P33" i="1"/>
  <c r="O33" i="1"/>
  <c r="AM33" i="1"/>
  <c r="N33" i="1"/>
  <c r="M33" i="1" s="1"/>
  <c r="Y33" i="1" s="1"/>
  <c r="Z33" i="1" s="1"/>
  <c r="AG33" i="1" s="1"/>
  <c r="X22" i="1"/>
  <c r="X26" i="1"/>
  <c r="X30" i="1"/>
  <c r="X34" i="1"/>
  <c r="S19" i="1"/>
  <c r="S23" i="1"/>
  <c r="S27" i="1"/>
  <c r="S31" i="1"/>
  <c r="S35" i="1"/>
  <c r="AM19" i="1"/>
  <c r="AM23" i="1"/>
  <c r="AM27" i="1"/>
  <c r="AM31" i="1"/>
  <c r="AM35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Y21" i="1"/>
  <c r="Z21" i="1" s="1"/>
  <c r="O19" i="1"/>
  <c r="O23" i="1"/>
  <c r="AM26" i="1"/>
  <c r="O27" i="1"/>
  <c r="AM30" i="1"/>
  <c r="O31" i="1"/>
  <c r="AM34" i="1"/>
  <c r="O35" i="1"/>
  <c r="X19" i="1"/>
  <c r="X23" i="1"/>
  <c r="X27" i="1"/>
  <c r="X31" i="1"/>
  <c r="AA21" i="1" l="1"/>
  <c r="AE21" i="1" s="1"/>
  <c r="AH21" i="1"/>
  <c r="AF35" i="1"/>
  <c r="Y32" i="1"/>
  <c r="Z32" i="1" s="1"/>
  <c r="Y22" i="1"/>
  <c r="Z22" i="1" s="1"/>
  <c r="AF36" i="1"/>
  <c r="V36" i="1"/>
  <c r="T36" i="1" s="1"/>
  <c r="W36" i="1" s="1"/>
  <c r="Q36" i="1" s="1"/>
  <c r="R36" i="1" s="1"/>
  <c r="Y31" i="1"/>
  <c r="Z31" i="1" s="1"/>
  <c r="V31" i="1" s="1"/>
  <c r="T31" i="1" s="1"/>
  <c r="W31" i="1" s="1"/>
  <c r="Q31" i="1" s="1"/>
  <c r="R31" i="1" s="1"/>
  <c r="AF31" i="1"/>
  <c r="AA33" i="1"/>
  <c r="AE33" i="1" s="1"/>
  <c r="AH33" i="1"/>
  <c r="AF33" i="1"/>
  <c r="V33" i="1"/>
  <c r="T33" i="1" s="1"/>
  <c r="W33" i="1" s="1"/>
  <c r="Q33" i="1" s="1"/>
  <c r="R33" i="1" s="1"/>
  <c r="V32" i="1"/>
  <c r="T32" i="1" s="1"/>
  <c r="W32" i="1" s="1"/>
  <c r="Q32" i="1" s="1"/>
  <c r="R32" i="1" s="1"/>
  <c r="AF32" i="1"/>
  <c r="AF21" i="1"/>
  <c r="V21" i="1"/>
  <c r="T21" i="1" s="1"/>
  <c r="W21" i="1" s="1"/>
  <c r="Q21" i="1" s="1"/>
  <c r="R21" i="1" s="1"/>
  <c r="Y34" i="1"/>
  <c r="Z34" i="1" s="1"/>
  <c r="Y36" i="1"/>
  <c r="Z36" i="1" s="1"/>
  <c r="AF29" i="1"/>
  <c r="AF23" i="1"/>
  <c r="AF24" i="1"/>
  <c r="V24" i="1"/>
  <c r="T24" i="1" s="1"/>
  <c r="W24" i="1" s="1"/>
  <c r="Q24" i="1" s="1"/>
  <c r="R24" i="1" s="1"/>
  <c r="Y26" i="1"/>
  <c r="Z26" i="1" s="1"/>
  <c r="AA25" i="1"/>
  <c r="AE25" i="1" s="1"/>
  <c r="AH25" i="1"/>
  <c r="AF25" i="1"/>
  <c r="V25" i="1"/>
  <c r="T25" i="1" s="1"/>
  <c r="W25" i="1" s="1"/>
  <c r="Q25" i="1" s="1"/>
  <c r="R25" i="1" s="1"/>
  <c r="Y20" i="1"/>
  <c r="Z20" i="1" s="1"/>
  <c r="Y30" i="1"/>
  <c r="Z30" i="1" s="1"/>
  <c r="AF20" i="1"/>
  <c r="AF19" i="1"/>
  <c r="V19" i="1"/>
  <c r="T19" i="1" s="1"/>
  <c r="W19" i="1" s="1"/>
  <c r="Q19" i="1" s="1"/>
  <c r="R19" i="1" s="1"/>
  <c r="AF28" i="1"/>
  <c r="AG25" i="1"/>
  <c r="Y27" i="1"/>
  <c r="Z27" i="1" s="1"/>
  <c r="Y28" i="1"/>
  <c r="Z28" i="1" s="1"/>
  <c r="V28" i="1" s="1"/>
  <c r="T28" i="1" s="1"/>
  <c r="W28" i="1" s="1"/>
  <c r="Q28" i="1" s="1"/>
  <c r="R28" i="1" s="1"/>
  <c r="Y23" i="1"/>
  <c r="Z23" i="1" s="1"/>
  <c r="AF27" i="1"/>
  <c r="Y29" i="1"/>
  <c r="Z29" i="1" s="1"/>
  <c r="AG21" i="1"/>
  <c r="Y19" i="1"/>
  <c r="Z19" i="1" s="1"/>
  <c r="Y24" i="1"/>
  <c r="Z24" i="1" s="1"/>
  <c r="Y35" i="1"/>
  <c r="Z35" i="1" s="1"/>
  <c r="AA27" i="1" l="1"/>
  <c r="AE27" i="1" s="1"/>
  <c r="AG27" i="1"/>
  <c r="AH27" i="1"/>
  <c r="AI27" i="1" s="1"/>
  <c r="AA29" i="1"/>
  <c r="AE29" i="1" s="1"/>
  <c r="AH29" i="1"/>
  <c r="AG29" i="1"/>
  <c r="AH26" i="1"/>
  <c r="AA26" i="1"/>
  <c r="AE26" i="1" s="1"/>
  <c r="AG26" i="1"/>
  <c r="V26" i="1"/>
  <c r="T26" i="1" s="1"/>
  <c r="W26" i="1" s="1"/>
  <c r="Q26" i="1" s="1"/>
  <c r="R26" i="1" s="1"/>
  <c r="V27" i="1"/>
  <c r="T27" i="1" s="1"/>
  <c r="W27" i="1" s="1"/>
  <c r="Q27" i="1" s="1"/>
  <c r="R27" i="1" s="1"/>
  <c r="AA22" i="1"/>
  <c r="AE22" i="1" s="1"/>
  <c r="AG22" i="1"/>
  <c r="AH22" i="1"/>
  <c r="AI22" i="1" s="1"/>
  <c r="V22" i="1"/>
  <c r="T22" i="1" s="1"/>
  <c r="W22" i="1" s="1"/>
  <c r="Q22" i="1" s="1"/>
  <c r="R22" i="1" s="1"/>
  <c r="AA23" i="1"/>
  <c r="AE23" i="1" s="1"/>
  <c r="AG23" i="1"/>
  <c r="AH23" i="1"/>
  <c r="AH20" i="1"/>
  <c r="AA20" i="1"/>
  <c r="AE20" i="1" s="1"/>
  <c r="AG20" i="1"/>
  <c r="AA19" i="1"/>
  <c r="AE19" i="1" s="1"/>
  <c r="AG19" i="1"/>
  <c r="AH19" i="1"/>
  <c r="AI19" i="1" s="1"/>
  <c r="AH32" i="1"/>
  <c r="AA32" i="1"/>
  <c r="AE32" i="1" s="1"/>
  <c r="AG32" i="1"/>
  <c r="AA30" i="1"/>
  <c r="AE30" i="1" s="1"/>
  <c r="AH30" i="1"/>
  <c r="AG30" i="1"/>
  <c r="V30" i="1"/>
  <c r="T30" i="1" s="1"/>
  <c r="W30" i="1" s="1"/>
  <c r="Q30" i="1" s="1"/>
  <c r="R30" i="1" s="1"/>
  <c r="AI21" i="1"/>
  <c r="AH36" i="1"/>
  <c r="AA36" i="1"/>
  <c r="AE36" i="1" s="1"/>
  <c r="AG36" i="1"/>
  <c r="AA35" i="1"/>
  <c r="AE35" i="1" s="1"/>
  <c r="AG35" i="1"/>
  <c r="AH35" i="1"/>
  <c r="AI35" i="1" s="1"/>
  <c r="AH34" i="1"/>
  <c r="AA34" i="1"/>
  <c r="AE34" i="1" s="1"/>
  <c r="AG34" i="1"/>
  <c r="V34" i="1"/>
  <c r="T34" i="1" s="1"/>
  <c r="W34" i="1" s="1"/>
  <c r="Q34" i="1" s="1"/>
  <c r="R34" i="1" s="1"/>
  <c r="AI33" i="1"/>
  <c r="AH24" i="1"/>
  <c r="AA24" i="1"/>
  <c r="AE24" i="1" s="1"/>
  <c r="AG24" i="1"/>
  <c r="V23" i="1"/>
  <c r="T23" i="1" s="1"/>
  <c r="W23" i="1" s="1"/>
  <c r="Q23" i="1" s="1"/>
  <c r="R23" i="1" s="1"/>
  <c r="AH28" i="1"/>
  <c r="AI28" i="1" s="1"/>
  <c r="AA28" i="1"/>
  <c r="AE28" i="1" s="1"/>
  <c r="AG28" i="1"/>
  <c r="V20" i="1"/>
  <c r="T20" i="1" s="1"/>
  <c r="W20" i="1" s="1"/>
  <c r="Q20" i="1" s="1"/>
  <c r="R20" i="1" s="1"/>
  <c r="AI25" i="1"/>
  <c r="V29" i="1"/>
  <c r="T29" i="1" s="1"/>
  <c r="W29" i="1" s="1"/>
  <c r="Q29" i="1" s="1"/>
  <c r="R29" i="1" s="1"/>
  <c r="AA31" i="1"/>
  <c r="AE31" i="1" s="1"/>
  <c r="AH31" i="1"/>
  <c r="AG31" i="1"/>
  <c r="V35" i="1"/>
  <c r="T35" i="1" s="1"/>
  <c r="W35" i="1" s="1"/>
  <c r="Q35" i="1" s="1"/>
  <c r="R35" i="1" s="1"/>
  <c r="AI26" i="1" l="1"/>
  <c r="AI34" i="1"/>
  <c r="AI23" i="1"/>
  <c r="AI29" i="1"/>
  <c r="AI20" i="1"/>
  <c r="AI31" i="1"/>
  <c r="AI30" i="1"/>
  <c r="AI24" i="1"/>
  <c r="AI36" i="1"/>
  <c r="AI32" i="1"/>
</calcChain>
</file>

<file path=xl/sharedStrings.xml><?xml version="1.0" encoding="utf-8"?>
<sst xmlns="http://schemas.openxmlformats.org/spreadsheetml/2006/main" count="984" uniqueCount="411">
  <si>
    <t>File opened</t>
  </si>
  <si>
    <t>2023-07-20 12:40:35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</si>
  <si>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</si>
  <si>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</si>
  <si>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</si>
  <si>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</si>
  <si>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</si>
  <si>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</si>
  <si>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</si>
  <si>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</si>
  <si>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</si>
  <si>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</si>
  <si>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</si>
  <si>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</si>
  <si>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</si>
  <si>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</si>
  <si>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</si>
  <si>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</si>
  <si>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</si>
  <si>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</si>
  <si>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</si>
  <si>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</si>
  <si>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</si>
  <si>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</si>
  <si>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</si>
  <si>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</si>
  <si>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</si>
  <si>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12:40:35</t>
  </si>
  <si>
    <t>Stability Definition:	CO2_r (Meas): Per=20	A (GasEx): Std&lt;0.2 Per=20	Qin (LeafQ): Std&lt;1 Per=20</t>
  </si>
  <si>
    <t>12:43:06</t>
  </si>
  <si>
    <t>Stability Definition:	CO2_r (Meas): Std&lt;0.75 Per=20	A (GasEx): Std&lt;0.2 Per=20	Qin (LeafQ): Std&lt;1 Per=20</t>
  </si>
  <si>
    <t>12:43:07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</si>
  <si>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</si>
  <si>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</si>
  <si>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</si>
  <si>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</si>
  <si>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</si>
  <si>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</si>
  <si>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</si>
  <si>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</si>
  <si>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</si>
  <si>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</si>
  <si>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</si>
  <si>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</si>
  <si>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</si>
  <si>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</si>
  <si>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</si>
  <si>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</si>
  <si>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</si>
  <si>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</si>
  <si>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</si>
  <si>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</si>
  <si>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</si>
  <si>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</si>
  <si>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</si>
  <si>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</si>
  <si>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</si>
  <si>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</si>
  <si>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</si>
  <si>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</si>
  <si>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</si>
  <si>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</si>
  <si>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</si>
  <si>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</si>
  <si>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</si>
  <si>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</si>
  <si>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</si>
  <si>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</si>
  <si>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</si>
  <si>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</si>
  <si>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</si>
  <si>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</si>
  <si>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</si>
  <si>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</si>
  <si>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</si>
  <si>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</si>
  <si>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</si>
  <si>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</si>
  <si>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</si>
  <si>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</si>
  <si>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</si>
  <si>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</si>
  <si>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</si>
  <si>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</si>
  <si>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</si>
  <si>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</si>
  <si>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</si>
  <si>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</si>
  <si>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</si>
  <si>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</si>
  <si>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</si>
  <si>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9.52631 90.3552 407.605 669.188 940.337 1154.83 1361.45 1527.05</t>
  </si>
  <si>
    <t>Fs_true</t>
  </si>
  <si>
    <t>0.177694 100.528 403.827 601.317 803.876 1000.95 1201.89 1401.11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</si>
  <si>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</si>
  <si>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</si>
  <si>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</si>
  <si>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</si>
  <si>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</si>
  <si>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</si>
  <si>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</si>
  <si>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</si>
  <si>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</si>
  <si>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</si>
  <si>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</si>
  <si>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</si>
  <si>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</si>
  <si>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</si>
  <si>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</si>
  <si>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</si>
  <si>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</si>
  <si>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</si>
  <si>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</si>
  <si>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</si>
  <si>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</si>
  <si>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</si>
  <si>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</si>
  <si>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</si>
  <si>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</si>
  <si>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</si>
  <si>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</si>
  <si>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</si>
  <si>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</si>
  <si>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</si>
  <si>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</si>
  <si>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</si>
  <si>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</si>
  <si>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</si>
  <si>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</si>
  <si>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</si>
  <si>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</si>
  <si>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</si>
  <si>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</si>
  <si>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</si>
  <si>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</si>
  <si>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</si>
  <si>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</si>
  <si>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</si>
  <si>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</si>
  <si>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</si>
  <si>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</si>
  <si>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</si>
  <si>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</si>
  <si>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</si>
  <si>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</si>
  <si>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</si>
  <si>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</si>
  <si>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</si>
  <si>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</si>
  <si>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</si>
  <si>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</si>
  <si>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</si>
  <si>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</si>
  <si>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</si>
  <si>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</si>
  <si>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</si>
  <si>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</si>
  <si>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</si>
  <si>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</si>
  <si>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</si>
  <si>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</si>
  <si>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</si>
  <si>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</si>
  <si>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</si>
  <si>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</si>
  <si>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</si>
  <si>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</si>
  <si>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</si>
  <si>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</si>
  <si>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</si>
  <si>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</si>
  <si>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</si>
  <si>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</si>
  <si>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</si>
  <si>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</si>
  <si>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</si>
  <si>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</si>
  <si>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</si>
  <si>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</si>
  <si>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</si>
  <si>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</si>
  <si>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</si>
  <si>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</si>
  <si>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</si>
  <si>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</si>
  <si>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</si>
  <si>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</si>
  <si>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</si>
  <si>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</si>
  <si>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</si>
  <si>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</si>
  <si>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</si>
  <si>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</si>
  <si>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</si>
  <si>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</si>
  <si>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</si>
  <si>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</si>
  <si>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</si>
  <si>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</si>
  <si>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</si>
  <si>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</si>
  <si>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</si>
  <si>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</si>
  <si>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</si>
  <si>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</si>
  <si>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</si>
  <si>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</si>
  <si>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</si>
  <si>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</si>
  <si>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</si>
  <si>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</si>
  <si>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</si>
  <si>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</si>
  <si>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</si>
  <si>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</si>
  <si>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</si>
  <si>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</si>
  <si>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</si>
  <si>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</si>
  <si>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</si>
  <si>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</si>
  <si>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</si>
  <si>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</si>
  <si>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</si>
  <si>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</si>
  <si>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</si>
  <si>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</si>
  <si>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</si>
  <si>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</si>
  <si>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</si>
  <si>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</si>
  <si>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</si>
  <si>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</si>
  <si>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</si>
  <si>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</si>
  <si>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</si>
  <si>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</si>
  <si>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</si>
  <si>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</si>
  <si>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</si>
  <si>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</si>
  <si>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</si>
  <si>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</si>
  <si>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</si>
  <si>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</si>
  <si>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</si>
  <si>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</si>
  <si>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</si>
  <si>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</si>
  <si>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</si>
  <si>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</si>
  <si>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</si>
  <si>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</si>
  <si>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</si>
  <si>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</si>
  <si>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</si>
  <si>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</si>
  <si>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</si>
  <si>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</si>
  <si>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</si>
  <si>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</si>
  <si>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</si>
  <si>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</si>
  <si>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</si>
  <si>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</si>
  <si>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</si>
  <si>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</si>
  <si>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</si>
  <si>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</si>
  <si>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</si>
  <si>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</si>
  <si>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</si>
  <si>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</si>
  <si>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</si>
  <si>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</si>
  <si>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</si>
  <si>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</si>
  <si>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</si>
  <si>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</si>
  <si>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</si>
  <si>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</si>
  <si>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</si>
  <si>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</si>
  <si>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</si>
  <si>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</si>
  <si>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</si>
  <si>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</si>
  <si>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</si>
  <si>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</si>
  <si>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</si>
  <si>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</si>
  <si>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</si>
  <si>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</si>
  <si>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</si>
  <si>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</si>
  <si>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</si>
  <si>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</si>
  <si>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</si>
  <si>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</si>
  <si>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</si>
  <si>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</si>
  <si>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</si>
  <si>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</si>
  <si>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</si>
  <si>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</si>
  <si>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</si>
  <si>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</si>
  <si>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</si>
  <si>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</si>
  <si>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</si>
  <si>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</si>
  <si>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</si>
  <si>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</si>
  <si>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</si>
  <si>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</si>
  <si>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</si>
  <si>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</si>
  <si>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</si>
  <si>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</si>
  <si>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</si>
  <si>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</si>
  <si>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</si>
  <si>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</si>
  <si>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</si>
  <si>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</si>
  <si>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</si>
  <si>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</si>
  <si>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</si>
  <si>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</si>
  <si>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</si>
  <si>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</si>
  <si>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</si>
  <si>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</si>
  <si>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</si>
  <si>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</si>
  <si>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</si>
  <si>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</si>
  <si>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</si>
  <si>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</si>
  <si>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</si>
  <si>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</si>
  <si>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</si>
  <si>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</si>
  <si>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</si>
  <si>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</si>
  <si>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</si>
  <si>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20230720 13:28:46</t>
  </si>
  <si>
    <t>13:28:46</t>
  </si>
  <si>
    <t>none</t>
  </si>
  <si>
    <t>Picabo</t>
  </si>
  <si>
    <t>20230720</t>
  </si>
  <si>
    <t>AR</t>
  </si>
  <si>
    <t>unconfirmed</t>
  </si>
  <si>
    <t>BNL21870</t>
  </si>
  <si>
    <t>13:28:19</t>
  </si>
  <si>
    <t>2/2</t>
  </si>
  <si>
    <t>00000000</t>
  </si>
  <si>
    <t>iiiiiiii</t>
  </si>
  <si>
    <t>off</t>
  </si>
  <si>
    <t>20230720 13:30:12</t>
  </si>
  <si>
    <t>13:30:12</t>
  </si>
  <si>
    <t>13:29:45</t>
  </si>
  <si>
    <t>20230720 13:31:37</t>
  </si>
  <si>
    <t>13:31:37</t>
  </si>
  <si>
    <t>13:31:10</t>
  </si>
  <si>
    <t>20230720 13:33:02</t>
  </si>
  <si>
    <t>13:33:02</t>
  </si>
  <si>
    <t>13:32:36</t>
  </si>
  <si>
    <t>20230720 13:34:06</t>
  </si>
  <si>
    <t>13:34:06</t>
  </si>
  <si>
    <t>13:34:01</t>
  </si>
  <si>
    <t>1/2</t>
  </si>
  <si>
    <t>20230720 13:35:09</t>
  </si>
  <si>
    <t>13:35:09</t>
  </si>
  <si>
    <t>13:35:04</t>
  </si>
  <si>
    <t>20230720 13:36:15</t>
  </si>
  <si>
    <t>13:36:15</t>
  </si>
  <si>
    <t>13:36:10</t>
  </si>
  <si>
    <t>20230720 13:37:44</t>
  </si>
  <si>
    <t>13:37:44</t>
  </si>
  <si>
    <t>13:37:17</t>
  </si>
  <si>
    <t>20230720 13:39:09</t>
  </si>
  <si>
    <t>13:39:09</t>
  </si>
  <si>
    <t>13:38:41</t>
  </si>
  <si>
    <t>20230720 13:40:27</t>
  </si>
  <si>
    <t>13:40:27</t>
  </si>
  <si>
    <t>13:40:01</t>
  </si>
  <si>
    <t>20230720 13:41:54</t>
  </si>
  <si>
    <t>13:41:54</t>
  </si>
  <si>
    <t>13:41:27</t>
  </si>
  <si>
    <t>20230720 13:43:18</t>
  </si>
  <si>
    <t>13:43:18</t>
  </si>
  <si>
    <t>13:42:52</t>
  </si>
  <si>
    <t>20230720 13:44:44</t>
  </si>
  <si>
    <t>13:44:44</t>
  </si>
  <si>
    <t>13:44:17</t>
  </si>
  <si>
    <t>20230720 13:46:07</t>
  </si>
  <si>
    <t>13:46:07</t>
  </si>
  <si>
    <t>13:45:40</t>
  </si>
  <si>
    <t>20230720 13:47:30</t>
  </si>
  <si>
    <t>13:47:30</t>
  </si>
  <si>
    <t>13:47:02</t>
  </si>
  <si>
    <t>20230720 13:49:07</t>
  </si>
  <si>
    <t>13:49:07</t>
  </si>
  <si>
    <t>13:48:34</t>
  </si>
  <si>
    <t>20230720 13:50:32</t>
  </si>
  <si>
    <t>13:50:32</t>
  </si>
  <si>
    <t>13:50:04</t>
  </si>
  <si>
    <t>20230720 13:52:08</t>
  </si>
  <si>
    <t>13:52:08</t>
  </si>
  <si>
    <t>13:51:36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</si>
</sst>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4.08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1689888526.0999999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1689888526.0999999</v>
      </c>
      <c r="M19">
        <f t="shared" ref="M19:M36" si="0">(N19)/1000</f>
        <v>1.7152027112471318E-3</v>
      </c>
      <c r="N19">
        <f t="shared" ref="N19:N36" si="1">1000*AZ19*AL19*(AV19-AW19)/(100*$B$7*(1000-AL19*AV19))</f>
        <v>1.7152027112471318</v>
      </c>
      <c r="O19">
        <f t="shared" ref="O19:O36" si="2">AZ19*AL19*(AU19-AT19*(1000-AL19*AW19)/(1000-AL19*AV19))/(100*$B$7)</f>
        <v>9.4770752647719618</v>
      </c>
      <c r="P19">
        <f t="shared" ref="P19:P36" si="3">AT19 - IF(AL19&gt;1, O19*$B$7*100/(AN19*BH19), 0)</f>
        <v>393.089</v>
      </c>
      <c r="Q19">
        <f t="shared" ref="Q19:Q36" si="4">((W19-M19/2)*P19-O19)/(W19+M19/2)</f>
        <v>289.30840646124761</v>
      </c>
      <c r="R19">
        <f t="shared" ref="R19:R36" si="5">Q19*(BA19+BB19)/1000</f>
        <v>28.877932503367941</v>
      </c>
      <c r="S19">
        <f t="shared" ref="S19:S36" si="6">(AT19 - IF(AL19&gt;1, O19*$B$7*100/(AN19*BH19), 0))*(BA19+BB19)/1000</f>
        <v>39.237012669857997</v>
      </c>
      <c r="T19">
        <f t="shared" ref="T19:T36" si="7">2/((1/V19-1/U19)+SIGN(V19)*SQRT((1/V19-1/U19)*(1/V19-1/U19) + 4*$C$7/(($C$7+1)*($C$7+1))*(2*1/V19*1/U19-1/U19*1/U19)))</f>
        <v>0.1585602679428543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3.4070561462803015</v>
      </c>
      <c r="V19">
        <f t="shared" ref="V19:V36" si="9">M19*(1000-(1000*0.61365*EXP(17.502*Z19/(240.97+Z19))/(BA19+BB19)+AV19)/2)/(1000*0.61365*EXP(17.502*Z19/(240.97+Z19))/(BA19+BB19)-AV19)</f>
        <v>0.15457192753916321</v>
      </c>
      <c r="W19">
        <f t="shared" ref="W19:W36" si="10">1/(($C$7+1)/(T19/1.6)+1/(U19/1.37)) + $C$7/(($C$7+1)/(T19/1.6) + $C$7/(U19/1.37))</f>
        <v>9.6957435513893075E-2</v>
      </c>
      <c r="X19">
        <f t="shared" ref="X19:X36" si="11">(AO19*AR19)</f>
        <v>297.70461299999999</v>
      </c>
      <c r="Y19">
        <f t="shared" ref="Y19:Y36" si="12">(BC19+(X19+2*0.95*0.0000000567*(((BC19+$B$9)+273)^4-(BC19+273)^4)-44100*M19)/(1.84*29.3*U19+8*0.95*0.0000000567*(BC19+273)^3))</f>
        <v>16.627002602722186</v>
      </c>
      <c r="Z19">
        <f t="shared" ref="Z19:Z36" si="13">($C$9*BD19+$D$9*BE19+$E$9*Y19)</f>
        <v>16.017900000000001</v>
      </c>
      <c r="AA19">
        <f t="shared" ref="AA19:AA36" si="14">0.61365*EXP(17.502*Z19/(240.97+Z19))</f>
        <v>1.8267866654947122</v>
      </c>
      <c r="AB19">
        <f t="shared" ref="AB19:AB36" si="15">(AC19/AD19*100)</f>
        <v>41.544829810081382</v>
      </c>
      <c r="AC19">
        <f t="shared" ref="AC19:AC36" si="16">AV19*(BA19+BB19)/1000</f>
        <v>0.73337336424474009</v>
      </c>
      <c r="AD19">
        <f t="shared" ref="AD19:AD36" si="17">0.61365*EXP(17.502*BC19/(240.97+BC19))</f>
        <v>1.7652578373706029</v>
      </c>
      <c r="AE19">
        <f t="shared" ref="AE19:AE36" si="18">(AA19-AV19*(BA19+BB19)/1000)</f>
        <v>1.093413301249972</v>
      </c>
      <c r="AF19">
        <f t="shared" ref="AF19:AF36" si="19">(-M19*44100)</f>
        <v>-75.64043956599852</v>
      </c>
      <c r="AG19">
        <f t="shared" ref="AG19:AG36" si="20">2*29.3*U19*0.92*(BC19-Z19)</f>
        <v>-98.342920347054516</v>
      </c>
      <c r="AH19">
        <f t="shared" ref="AH19:AH36" si="21">2*0.95*0.0000000567*(((BC19+$B$9)+273)^4-(Z19+273)^4)</f>
        <v>-5.5544654849186061</v>
      </c>
      <c r="AI19">
        <f t="shared" ref="AI19:AI36" si="22">X19+AH19+AF19+AG19</f>
        <v>118.16678760202838</v>
      </c>
      <c r="AJ19">
        <v>43</v>
      </c>
      <c r="AK19">
        <v>7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54898.373032731841</v>
      </c>
      <c r="AO19">
        <f t="shared" ref="AO19:AO36" si="26">$B$13*BI19+$C$13*BJ19+$F$13*BU19*(1-BX19)</f>
        <v>1800.02</v>
      </c>
      <c r="AP19">
        <f t="shared" ref="AP19:AP36" si="27">AO19*AQ19</f>
        <v>1517.4165</v>
      </c>
      <c r="AQ19">
        <f t="shared" ref="AQ19:AQ36" si="28">($B$13*$D$11+$C$13*$D$11+$F$13*((CH19+BZ19)/MAX(CH19+BZ19+CI19, 0.1)*$I$11+CI19/MAX(CH19+BZ19+CI19, 0.1)*$J$11))/($B$13+$C$13+$F$13)</f>
        <v>0.84299980000222219</v>
      </c>
      <c r="AR19">
        <f t="shared" ref="AR19:AR36" si="29">($B$13*$K$11+$C$13*$K$11+$F$13*((CH19+BZ19)/MAX(CH19+BZ19+CI19, 0.1)*$P$11+CI19/MAX(CH19+BZ19+CI19, 0.1)*$Q$11))/($B$13+$C$13+$F$13)</f>
        <v>0.16538961400428884</v>
      </c>
      <c r="AS19">
        <v>1689888526.0999999</v>
      </c>
      <c r="AT19">
        <v>393.089</v>
      </c>
      <c r="AU19">
        <v>399.99099999999999</v>
      </c>
      <c r="AV19">
        <v>7.3471700000000002</v>
      </c>
      <c r="AW19">
        <v>6.1895499999999997</v>
      </c>
      <c r="AX19">
        <v>396.47199999999998</v>
      </c>
      <c r="AY19">
        <v>7.8988899999999997</v>
      </c>
      <c r="AZ19">
        <v>600.077</v>
      </c>
      <c r="BA19">
        <v>99.716999999999999</v>
      </c>
      <c r="BB19">
        <v>0.100122</v>
      </c>
      <c r="BC19">
        <v>15.4825</v>
      </c>
      <c r="BD19">
        <v>16.017900000000001</v>
      </c>
      <c r="BE19">
        <v>999.9</v>
      </c>
      <c r="BF19">
        <v>0</v>
      </c>
      <c r="BG19">
        <v>0</v>
      </c>
      <c r="BH19">
        <v>10012.5</v>
      </c>
      <c r="BI19">
        <v>0</v>
      </c>
      <c r="BJ19">
        <v>25.453199999999999</v>
      </c>
      <c r="BK19">
        <v>-6.9019500000000003</v>
      </c>
      <c r="BL19">
        <v>395.99799999999999</v>
      </c>
      <c r="BM19">
        <v>402.48200000000003</v>
      </c>
      <c r="BN19">
        <v>1.1576200000000001</v>
      </c>
      <c r="BO19">
        <v>399.99099999999999</v>
      </c>
      <c r="BP19">
        <v>6.1895499999999997</v>
      </c>
      <c r="BQ19">
        <v>0.73263800000000001</v>
      </c>
      <c r="BR19">
        <v>0.61720299999999995</v>
      </c>
      <c r="BS19">
        <v>2.4650400000000001</v>
      </c>
      <c r="BT19">
        <v>7.9513799999999996E-2</v>
      </c>
      <c r="BU19">
        <v>1800.02</v>
      </c>
      <c r="BV19">
        <v>0.90000400000000003</v>
      </c>
      <c r="BW19">
        <v>9.9995600000000004E-2</v>
      </c>
      <c r="BX19">
        <v>0</v>
      </c>
      <c r="BY19">
        <v>2.4279000000000002</v>
      </c>
      <c r="BZ19">
        <v>0</v>
      </c>
      <c r="CA19">
        <v>10578.3</v>
      </c>
      <c r="CB19">
        <v>14600.5</v>
      </c>
      <c r="CC19">
        <v>39.686999999999998</v>
      </c>
      <c r="CD19">
        <v>38.125</v>
      </c>
      <c r="CE19">
        <v>39.311999999999998</v>
      </c>
      <c r="CF19">
        <v>37.5</v>
      </c>
      <c r="CG19">
        <v>38.061999999999998</v>
      </c>
      <c r="CH19">
        <v>1620.03</v>
      </c>
      <c r="CI19">
        <v>179.99</v>
      </c>
      <c r="CJ19">
        <v>0</v>
      </c>
      <c r="CK19">
        <v>1689888540.2</v>
      </c>
      <c r="CL19">
        <v>0</v>
      </c>
      <c r="CM19">
        <v>1689888499.0999999</v>
      </c>
      <c r="CN19" t="s">
        <v>354</v>
      </c>
      <c r="CO19">
        <v>1689888494.5999999</v>
      </c>
      <c r="CP19">
        <v>1689888499.0999999</v>
      </c>
      <c r="CQ19">
        <v>26</v>
      </c>
      <c r="CR19">
        <v>-3.9E-2</v>
      </c>
      <c r="CS19">
        <v>0</v>
      </c>
      <c r="CT19">
        <v>-3.4060000000000001</v>
      </c>
      <c r="CU19">
        <v>-0.55200000000000005</v>
      </c>
      <c r="CV19">
        <v>400</v>
      </c>
      <c r="CW19">
        <v>6</v>
      </c>
      <c r="CX19">
        <v>0.33</v>
      </c>
      <c r="CY19">
        <v>7.0000000000000007E-2</v>
      </c>
      <c r="CZ19">
        <v>8.6161586083785657</v>
      </c>
      <c r="DA19">
        <v>0.33944601776253208</v>
      </c>
      <c r="DB19">
        <v>7.4172962928275285E-2</v>
      </c>
      <c r="DC19">
        <v>1</v>
      </c>
      <c r="DD19">
        <v>399.991175</v>
      </c>
      <c r="DE19">
        <v>8.1939962476417869E-2</v>
      </c>
      <c r="DF19">
        <v>1.7598135554650961E-2</v>
      </c>
      <c r="DG19">
        <v>1</v>
      </c>
      <c r="DH19">
        <v>1800.007073170731</v>
      </c>
      <c r="DI19">
        <v>9.8162512527504436E-2</v>
      </c>
      <c r="DJ19">
        <v>0.1302763273788248</v>
      </c>
      <c r="DK19">
        <v>-1</v>
      </c>
      <c r="DL19">
        <v>2</v>
      </c>
      <c r="DM19">
        <v>2</v>
      </c>
      <c r="DN19" t="s">
        <v>355</v>
      </c>
      <c r="DO19">
        <v>3.2216300000000002</v>
      </c>
      <c r="DP19">
        <v>2.7239200000000001</v>
      </c>
      <c r="DQ19">
        <v>9.4590300000000002E-2</v>
      </c>
      <c r="DR19">
        <v>9.4787499999999997E-2</v>
      </c>
      <c r="DS19">
        <v>5.1037800000000001E-2</v>
      </c>
      <c r="DT19">
        <v>4.1882999999999997E-2</v>
      </c>
      <c r="DU19">
        <v>27662.400000000001</v>
      </c>
      <c r="DV19">
        <v>31202.2</v>
      </c>
      <c r="DW19">
        <v>28723.3</v>
      </c>
      <c r="DX19">
        <v>33019.9</v>
      </c>
      <c r="DY19">
        <v>37927.5</v>
      </c>
      <c r="DZ19">
        <v>42752.800000000003</v>
      </c>
      <c r="EA19">
        <v>42159.6</v>
      </c>
      <c r="EB19">
        <v>47481.2</v>
      </c>
      <c r="EC19">
        <v>2.3118699999999999</v>
      </c>
      <c r="ED19">
        <v>1.97055</v>
      </c>
      <c r="EE19">
        <v>0.14346800000000001</v>
      </c>
      <c r="EF19">
        <v>0</v>
      </c>
      <c r="EG19">
        <v>13.623900000000001</v>
      </c>
      <c r="EH19">
        <v>999.9</v>
      </c>
      <c r="EI19">
        <v>48.9</v>
      </c>
      <c r="EJ19">
        <v>17.8</v>
      </c>
      <c r="EK19">
        <v>10.029999999999999</v>
      </c>
      <c r="EL19">
        <v>62.345999999999997</v>
      </c>
      <c r="EM19">
        <v>21.23</v>
      </c>
      <c r="EN19">
        <v>1</v>
      </c>
      <c r="EO19">
        <v>-0.87065800000000004</v>
      </c>
      <c r="EP19">
        <v>1.23444</v>
      </c>
      <c r="EQ19">
        <v>20.232099999999999</v>
      </c>
      <c r="ER19">
        <v>5.22987</v>
      </c>
      <c r="ES19">
        <v>12.004</v>
      </c>
      <c r="ET19">
        <v>4.9911000000000003</v>
      </c>
      <c r="EU19">
        <v>3.3050000000000002</v>
      </c>
      <c r="EV19">
        <v>7178</v>
      </c>
      <c r="EW19">
        <v>9999</v>
      </c>
      <c r="EX19">
        <v>525.9</v>
      </c>
      <c r="EY19">
        <v>72.400000000000006</v>
      </c>
      <c r="EZ19">
        <v>1.85205</v>
      </c>
      <c r="FA19">
        <v>1.86127</v>
      </c>
      <c r="FB19">
        <v>1.86005</v>
      </c>
      <c r="FC19">
        <v>1.85608</v>
      </c>
      <c r="FD19">
        <v>1.86049</v>
      </c>
      <c r="FE19">
        <v>1.85683</v>
      </c>
      <c r="FF19">
        <v>1.8588800000000001</v>
      </c>
      <c r="FG19">
        <v>1.86172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-3.383</v>
      </c>
      <c r="FV19">
        <v>-0.55169999999999997</v>
      </c>
      <c r="FW19">
        <v>-1.9584290673095579</v>
      </c>
      <c r="FX19">
        <v>-4.0117494158234393E-3</v>
      </c>
      <c r="FY19">
        <v>1.087516141204025E-6</v>
      </c>
      <c r="FZ19">
        <v>-8.657206703991749E-11</v>
      </c>
      <c r="GA19">
        <v>-0.55171999999999954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0.5</v>
      </c>
      <c r="GK19">
        <v>0.98388699999999996</v>
      </c>
      <c r="GL19">
        <v>2.36328</v>
      </c>
      <c r="GM19">
        <v>1.5942400000000001</v>
      </c>
      <c r="GN19">
        <v>2.34009</v>
      </c>
      <c r="GO19">
        <v>1.40015</v>
      </c>
      <c r="GP19">
        <v>2.2827099999999998</v>
      </c>
      <c r="GQ19">
        <v>21.1982</v>
      </c>
      <c r="GR19">
        <v>14.333399999999999</v>
      </c>
      <c r="GS19">
        <v>18</v>
      </c>
      <c r="GT19">
        <v>610.78200000000004</v>
      </c>
      <c r="GU19">
        <v>423.69600000000003</v>
      </c>
      <c r="GV19">
        <v>12.482200000000001</v>
      </c>
      <c r="GW19">
        <v>15.577400000000001</v>
      </c>
      <c r="GX19">
        <v>30</v>
      </c>
      <c r="GY19">
        <v>15.5166</v>
      </c>
      <c r="GZ19">
        <v>15.4785</v>
      </c>
      <c r="HA19">
        <v>19.757400000000001</v>
      </c>
      <c r="HB19">
        <v>30</v>
      </c>
      <c r="HC19">
        <v>-30</v>
      </c>
      <c r="HD19">
        <v>12.484500000000001</v>
      </c>
      <c r="HE19">
        <v>400</v>
      </c>
      <c r="HF19">
        <v>0</v>
      </c>
      <c r="HG19">
        <v>105.46</v>
      </c>
      <c r="HH19">
        <v>104.715</v>
      </c>
    </row>
    <row r="20" spans="1:216" x14ac:dyDescent="0.2">
      <c r="A20">
        <v>2</v>
      </c>
      <c r="B20">
        <v>1689888612.5</v>
      </c>
      <c r="C20">
        <v>86.400000095367432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1689888612.5</v>
      </c>
      <c r="M20">
        <f t="shared" si="0"/>
        <v>1.709910525224497E-3</v>
      </c>
      <c r="N20">
        <f t="shared" si="1"/>
        <v>1.709910525224497</v>
      </c>
      <c r="O20">
        <f t="shared" si="2"/>
        <v>7.1013663956837183</v>
      </c>
      <c r="P20">
        <f t="shared" si="3"/>
        <v>294.82400000000001</v>
      </c>
      <c r="Q20">
        <f t="shared" si="4"/>
        <v>216.78198213636082</v>
      </c>
      <c r="R20">
        <f t="shared" si="5"/>
        <v>21.63824189085123</v>
      </c>
      <c r="S20">
        <f t="shared" si="6"/>
        <v>29.428059308063201</v>
      </c>
      <c r="T20">
        <f t="shared" si="7"/>
        <v>0.15796435305797743</v>
      </c>
      <c r="U20">
        <f t="shared" si="8"/>
        <v>3.4036794513292294</v>
      </c>
      <c r="V20">
        <f t="shared" si="9"/>
        <v>0.15400171055449849</v>
      </c>
      <c r="W20">
        <f t="shared" si="10"/>
        <v>9.6598817263636089E-2</v>
      </c>
      <c r="X20">
        <f t="shared" si="11"/>
        <v>297.726519</v>
      </c>
      <c r="Y20">
        <f t="shared" si="12"/>
        <v>16.637389329831329</v>
      </c>
      <c r="Z20">
        <f t="shared" si="13"/>
        <v>16.0181</v>
      </c>
      <c r="AA20">
        <f t="shared" si="14"/>
        <v>1.8268099971510037</v>
      </c>
      <c r="AB20">
        <f t="shared" si="15"/>
        <v>41.488054818282457</v>
      </c>
      <c r="AC20">
        <f t="shared" si="16"/>
        <v>0.73274693844630012</v>
      </c>
      <c r="AD20">
        <f t="shared" si="17"/>
        <v>1.766163638318859</v>
      </c>
      <c r="AE20">
        <f t="shared" si="18"/>
        <v>1.0940630587047036</v>
      </c>
      <c r="AF20">
        <f t="shared" si="19"/>
        <v>-75.407054162400314</v>
      </c>
      <c r="AG20">
        <f t="shared" si="20"/>
        <v>-96.814160287640334</v>
      </c>
      <c r="AH20">
        <f t="shared" si="21"/>
        <v>-5.4737780198383756</v>
      </c>
      <c r="AI20">
        <f t="shared" si="22"/>
        <v>120.03152653012097</v>
      </c>
      <c r="AJ20">
        <v>43</v>
      </c>
      <c r="AK20">
        <v>7</v>
      </c>
      <c r="AL20">
        <f t="shared" si="23"/>
        <v>1</v>
      </c>
      <c r="AM20">
        <f t="shared" si="24"/>
        <v>0</v>
      </c>
      <c r="AN20">
        <f t="shared" si="25"/>
        <v>54817.262484095911</v>
      </c>
      <c r="AO20">
        <f t="shared" si="26"/>
        <v>1800.15</v>
      </c>
      <c r="AP20">
        <f t="shared" si="27"/>
        <v>1517.5263</v>
      </c>
      <c r="AQ20">
        <f t="shared" si="28"/>
        <v>0.84299991667361052</v>
      </c>
      <c r="AR20">
        <f t="shared" si="29"/>
        <v>0.16538983918006833</v>
      </c>
      <c r="AS20">
        <v>1689888612.5</v>
      </c>
      <c r="AT20">
        <v>294.82400000000001</v>
      </c>
      <c r="AU20">
        <v>299.995</v>
      </c>
      <c r="AV20">
        <v>7.3410000000000002</v>
      </c>
      <c r="AW20">
        <v>6.18696</v>
      </c>
      <c r="AX20">
        <v>297.86599999999999</v>
      </c>
      <c r="AY20">
        <v>7.8913599999999997</v>
      </c>
      <c r="AZ20">
        <v>600.08500000000004</v>
      </c>
      <c r="BA20">
        <v>99.715699999999998</v>
      </c>
      <c r="BB20">
        <v>9.9984299999999998E-2</v>
      </c>
      <c r="BC20">
        <v>15.490500000000001</v>
      </c>
      <c r="BD20">
        <v>16.0181</v>
      </c>
      <c r="BE20">
        <v>999.9</v>
      </c>
      <c r="BF20">
        <v>0</v>
      </c>
      <c r="BG20">
        <v>0</v>
      </c>
      <c r="BH20">
        <v>9997.5</v>
      </c>
      <c r="BI20">
        <v>0</v>
      </c>
      <c r="BJ20">
        <v>24.913599999999999</v>
      </c>
      <c r="BK20">
        <v>-5.1703200000000002</v>
      </c>
      <c r="BL20">
        <v>297.005</v>
      </c>
      <c r="BM20">
        <v>301.86200000000002</v>
      </c>
      <c r="BN20">
        <v>1.15404</v>
      </c>
      <c r="BO20">
        <v>299.995</v>
      </c>
      <c r="BP20">
        <v>6.18696</v>
      </c>
      <c r="BQ20">
        <v>0.73201300000000002</v>
      </c>
      <c r="BR20">
        <v>0.61693699999999996</v>
      </c>
      <c r="BS20">
        <v>2.4530500000000002</v>
      </c>
      <c r="BT20">
        <v>7.3568800000000004E-2</v>
      </c>
      <c r="BU20">
        <v>1800.15</v>
      </c>
      <c r="BV20">
        <v>0.90000500000000005</v>
      </c>
      <c r="BW20">
        <v>9.9994899999999998E-2</v>
      </c>
      <c r="BX20">
        <v>0</v>
      </c>
      <c r="BY20">
        <v>2.5831</v>
      </c>
      <c r="BZ20">
        <v>0</v>
      </c>
      <c r="CA20">
        <v>10493.9</v>
      </c>
      <c r="CB20">
        <v>14601.6</v>
      </c>
      <c r="CC20">
        <v>40.436999999999998</v>
      </c>
      <c r="CD20">
        <v>38.625</v>
      </c>
      <c r="CE20">
        <v>39.875</v>
      </c>
      <c r="CF20">
        <v>38.375</v>
      </c>
      <c r="CG20">
        <v>38.75</v>
      </c>
      <c r="CH20">
        <v>1620.14</v>
      </c>
      <c r="CI20">
        <v>180.01</v>
      </c>
      <c r="CJ20">
        <v>0</v>
      </c>
      <c r="CK20">
        <v>1689888626.5999999</v>
      </c>
      <c r="CL20">
        <v>0</v>
      </c>
      <c r="CM20">
        <v>1689888585.5999999</v>
      </c>
      <c r="CN20" t="s">
        <v>361</v>
      </c>
      <c r="CO20">
        <v>1689888579.5999999</v>
      </c>
      <c r="CP20">
        <v>1689888585.5999999</v>
      </c>
      <c r="CQ20">
        <v>27</v>
      </c>
      <c r="CR20">
        <v>1.7999999999999999E-2</v>
      </c>
      <c r="CS20">
        <v>1E-3</v>
      </c>
      <c r="CT20">
        <v>-3.0590000000000002</v>
      </c>
      <c r="CU20">
        <v>-0.55000000000000004</v>
      </c>
      <c r="CV20">
        <v>300</v>
      </c>
      <c r="CW20">
        <v>6</v>
      </c>
      <c r="CX20">
        <v>0.28999999999999998</v>
      </c>
      <c r="CY20">
        <v>7.0000000000000007E-2</v>
      </c>
      <c r="CZ20">
        <v>6.4550706054875908</v>
      </c>
      <c r="DA20">
        <v>-0.1912817352356582</v>
      </c>
      <c r="DB20">
        <v>6.836547034559623E-2</v>
      </c>
      <c r="DC20">
        <v>1</v>
      </c>
      <c r="DD20">
        <v>299.98712195121948</v>
      </c>
      <c r="DE20">
        <v>7.848917381838931E-2</v>
      </c>
      <c r="DF20">
        <v>2.4931315523926301E-2</v>
      </c>
      <c r="DG20">
        <v>1</v>
      </c>
      <c r="DH20">
        <v>1800.000487804878</v>
      </c>
      <c r="DI20">
        <v>0.2677749136917485</v>
      </c>
      <c r="DJ20">
        <v>0.1054364036618005</v>
      </c>
      <c r="DK20">
        <v>-1</v>
      </c>
      <c r="DL20">
        <v>2</v>
      </c>
      <c r="DM20">
        <v>2</v>
      </c>
      <c r="DN20" t="s">
        <v>355</v>
      </c>
      <c r="DO20">
        <v>3.2216900000000002</v>
      </c>
      <c r="DP20">
        <v>2.7236600000000002</v>
      </c>
      <c r="DQ20">
        <v>7.5619699999999998E-2</v>
      </c>
      <c r="DR20">
        <v>7.5720300000000004E-2</v>
      </c>
      <c r="DS20">
        <v>5.1002600000000002E-2</v>
      </c>
      <c r="DT20">
        <v>4.1871800000000001E-2</v>
      </c>
      <c r="DU20">
        <v>28243</v>
      </c>
      <c r="DV20">
        <v>31859.7</v>
      </c>
      <c r="DW20">
        <v>28723.8</v>
      </c>
      <c r="DX20">
        <v>33019.5</v>
      </c>
      <c r="DY20">
        <v>37929.1</v>
      </c>
      <c r="DZ20">
        <v>42752.800000000003</v>
      </c>
      <c r="EA20">
        <v>42159.9</v>
      </c>
      <c r="EB20">
        <v>47480.7</v>
      </c>
      <c r="EC20">
        <v>2.3124500000000001</v>
      </c>
      <c r="ED20">
        <v>1.9705299999999999</v>
      </c>
      <c r="EE20">
        <v>0.14258899999999999</v>
      </c>
      <c r="EF20">
        <v>0</v>
      </c>
      <c r="EG20">
        <v>13.6388</v>
      </c>
      <c r="EH20">
        <v>999.9</v>
      </c>
      <c r="EI20">
        <v>48.9</v>
      </c>
      <c r="EJ20">
        <v>17.8</v>
      </c>
      <c r="EK20">
        <v>10.0303</v>
      </c>
      <c r="EL20">
        <v>62.835999999999999</v>
      </c>
      <c r="EM20">
        <v>20.865400000000001</v>
      </c>
      <c r="EN20">
        <v>1</v>
      </c>
      <c r="EO20">
        <v>-0.87275199999999997</v>
      </c>
      <c r="EP20">
        <v>1.28834</v>
      </c>
      <c r="EQ20">
        <v>20.2315</v>
      </c>
      <c r="ER20">
        <v>5.2300199999999997</v>
      </c>
      <c r="ES20">
        <v>12.004</v>
      </c>
      <c r="ET20">
        <v>4.9913499999999997</v>
      </c>
      <c r="EU20">
        <v>3.3050000000000002</v>
      </c>
      <c r="EV20">
        <v>7179.8</v>
      </c>
      <c r="EW20">
        <v>9999</v>
      </c>
      <c r="EX20">
        <v>525.9</v>
      </c>
      <c r="EY20">
        <v>72.5</v>
      </c>
      <c r="EZ20">
        <v>1.85205</v>
      </c>
      <c r="FA20">
        <v>1.86127</v>
      </c>
      <c r="FB20">
        <v>1.86005</v>
      </c>
      <c r="FC20">
        <v>1.85608</v>
      </c>
      <c r="FD20">
        <v>1.8605</v>
      </c>
      <c r="FE20">
        <v>1.85684</v>
      </c>
      <c r="FF20">
        <v>1.85894</v>
      </c>
      <c r="FG20">
        <v>1.86172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-3.0419999999999998</v>
      </c>
      <c r="FV20">
        <v>-0.5504</v>
      </c>
      <c r="FW20">
        <v>-1.940597318749427</v>
      </c>
      <c r="FX20">
        <v>-4.0117494158234393E-3</v>
      </c>
      <c r="FY20">
        <v>1.087516141204025E-6</v>
      </c>
      <c r="FZ20">
        <v>-8.657206703991749E-11</v>
      </c>
      <c r="GA20">
        <v>-0.55036450000000059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0.4</v>
      </c>
      <c r="GK20">
        <v>0.78613299999999997</v>
      </c>
      <c r="GL20">
        <v>2.34985</v>
      </c>
      <c r="GM20">
        <v>1.5942400000000001</v>
      </c>
      <c r="GN20">
        <v>2.34009</v>
      </c>
      <c r="GO20">
        <v>1.40015</v>
      </c>
      <c r="GP20">
        <v>2.2814899999999998</v>
      </c>
      <c r="GQ20">
        <v>21.138000000000002</v>
      </c>
      <c r="GR20">
        <v>14.333399999999999</v>
      </c>
      <c r="GS20">
        <v>18</v>
      </c>
      <c r="GT20">
        <v>610.78700000000003</v>
      </c>
      <c r="GU20">
        <v>423.38400000000001</v>
      </c>
      <c r="GV20">
        <v>12.443300000000001</v>
      </c>
      <c r="GW20">
        <v>15.5487</v>
      </c>
      <c r="GX20">
        <v>29.9999</v>
      </c>
      <c r="GY20">
        <v>15.487299999999999</v>
      </c>
      <c r="GZ20">
        <v>15.449299999999999</v>
      </c>
      <c r="HA20">
        <v>15.785399999999999</v>
      </c>
      <c r="HB20">
        <v>30</v>
      </c>
      <c r="HC20">
        <v>-30</v>
      </c>
      <c r="HD20">
        <v>12.422000000000001</v>
      </c>
      <c r="HE20">
        <v>300</v>
      </c>
      <c r="HF20">
        <v>0</v>
      </c>
      <c r="HG20">
        <v>105.461</v>
      </c>
      <c r="HH20">
        <v>104.714</v>
      </c>
    </row>
    <row r="21" spans="1:216" x14ac:dyDescent="0.2">
      <c r="A21">
        <v>3</v>
      </c>
      <c r="B21">
        <v>1689888697.5</v>
      </c>
      <c r="C21">
        <v>171.4000000953674</v>
      </c>
      <c r="D21" t="s">
        <v>362</v>
      </c>
      <c r="E21" t="s">
        <v>363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1689888697.5</v>
      </c>
      <c r="M21">
        <f t="shared" si="0"/>
        <v>1.7061166850608309E-3</v>
      </c>
      <c r="N21">
        <f t="shared" si="1"/>
        <v>1.7061166850608309</v>
      </c>
      <c r="O21">
        <f t="shared" si="2"/>
        <v>5.7545738243929474</v>
      </c>
      <c r="P21">
        <f t="shared" si="3"/>
        <v>245.77199999999999</v>
      </c>
      <c r="Q21">
        <f t="shared" si="4"/>
        <v>182.25767447596493</v>
      </c>
      <c r="R21">
        <f t="shared" si="5"/>
        <v>18.19216337902694</v>
      </c>
      <c r="S21">
        <f t="shared" si="6"/>
        <v>24.5318853696876</v>
      </c>
      <c r="T21">
        <f t="shared" si="7"/>
        <v>0.15754446113393805</v>
      </c>
      <c r="U21">
        <f t="shared" si="8"/>
        <v>3.4103764123024911</v>
      </c>
      <c r="V21">
        <f t="shared" si="9"/>
        <v>0.15361010652996263</v>
      </c>
      <c r="W21">
        <f t="shared" si="10"/>
        <v>9.635161923807925E-2</v>
      </c>
      <c r="X21">
        <f t="shared" si="11"/>
        <v>297.71796000000001</v>
      </c>
      <c r="Y21">
        <f t="shared" si="12"/>
        <v>16.650165641637969</v>
      </c>
      <c r="Z21">
        <f t="shared" si="13"/>
        <v>16.0105</v>
      </c>
      <c r="AA21">
        <f t="shared" si="14"/>
        <v>1.8259235781465628</v>
      </c>
      <c r="AB21">
        <f t="shared" si="15"/>
        <v>41.379675223924515</v>
      </c>
      <c r="AC21">
        <f t="shared" si="16"/>
        <v>0.73149380457288493</v>
      </c>
      <c r="AD21">
        <f t="shared" si="17"/>
        <v>1.7677611064234662</v>
      </c>
      <c r="AE21">
        <f t="shared" si="18"/>
        <v>1.0944297735736779</v>
      </c>
      <c r="AF21">
        <f t="shared" si="19"/>
        <v>-75.239745811182644</v>
      </c>
      <c r="AG21">
        <f t="shared" si="20"/>
        <v>-93.014881827552344</v>
      </c>
      <c r="AH21">
        <f t="shared" si="21"/>
        <v>-5.2488203535927971</v>
      </c>
      <c r="AI21">
        <f t="shared" si="22"/>
        <v>124.21451200767221</v>
      </c>
      <c r="AJ21">
        <v>43</v>
      </c>
      <c r="AK21">
        <v>7</v>
      </c>
      <c r="AL21">
        <f t="shared" si="23"/>
        <v>1</v>
      </c>
      <c r="AM21">
        <f t="shared" si="24"/>
        <v>0</v>
      </c>
      <c r="AN21">
        <f t="shared" si="25"/>
        <v>54972.396448935819</v>
      </c>
      <c r="AO21">
        <f t="shared" si="26"/>
        <v>1800.1</v>
      </c>
      <c r="AP21">
        <f t="shared" si="27"/>
        <v>1517.4839999999999</v>
      </c>
      <c r="AQ21">
        <f t="shared" si="28"/>
        <v>0.8429998333425921</v>
      </c>
      <c r="AR21">
        <f t="shared" si="29"/>
        <v>0.16538967835120272</v>
      </c>
      <c r="AS21">
        <v>1689888697.5</v>
      </c>
      <c r="AT21">
        <v>245.77199999999999</v>
      </c>
      <c r="AU21">
        <v>249.97</v>
      </c>
      <c r="AV21">
        <v>7.3284500000000001</v>
      </c>
      <c r="AW21">
        <v>6.1768599999999996</v>
      </c>
      <c r="AX21">
        <v>248.535</v>
      </c>
      <c r="AY21">
        <v>7.8788</v>
      </c>
      <c r="AZ21">
        <v>600.03499999999997</v>
      </c>
      <c r="BA21">
        <v>99.715900000000005</v>
      </c>
      <c r="BB21">
        <v>9.9723300000000001E-2</v>
      </c>
      <c r="BC21">
        <v>15.5046</v>
      </c>
      <c r="BD21">
        <v>16.0105</v>
      </c>
      <c r="BE21">
        <v>999.9</v>
      </c>
      <c r="BF21">
        <v>0</v>
      </c>
      <c r="BG21">
        <v>0</v>
      </c>
      <c r="BH21">
        <v>10027.5</v>
      </c>
      <c r="BI21">
        <v>0</v>
      </c>
      <c r="BJ21">
        <v>25.093499999999999</v>
      </c>
      <c r="BK21">
        <v>-4.1985000000000001</v>
      </c>
      <c r="BL21">
        <v>247.58600000000001</v>
      </c>
      <c r="BM21">
        <v>251.524</v>
      </c>
      <c r="BN21">
        <v>1.1516</v>
      </c>
      <c r="BO21">
        <v>249.97</v>
      </c>
      <c r="BP21">
        <v>6.1768599999999996</v>
      </c>
      <c r="BQ21">
        <v>0.73076399999999997</v>
      </c>
      <c r="BR21">
        <v>0.61593100000000001</v>
      </c>
      <c r="BS21">
        <v>2.4290600000000002</v>
      </c>
      <c r="BT21">
        <v>5.1091400000000002E-2</v>
      </c>
      <c r="BU21">
        <v>1800.1</v>
      </c>
      <c r="BV21">
        <v>0.90000599999999997</v>
      </c>
      <c r="BW21">
        <v>9.99945E-2</v>
      </c>
      <c r="BX21">
        <v>0</v>
      </c>
      <c r="BY21">
        <v>2.6356999999999999</v>
      </c>
      <c r="BZ21">
        <v>0</v>
      </c>
      <c r="CA21">
        <v>10455.299999999999</v>
      </c>
      <c r="CB21">
        <v>14601.2</v>
      </c>
      <c r="CC21">
        <v>41.125</v>
      </c>
      <c r="CD21">
        <v>39</v>
      </c>
      <c r="CE21">
        <v>40.436999999999998</v>
      </c>
      <c r="CF21">
        <v>39.125</v>
      </c>
      <c r="CG21">
        <v>39.375</v>
      </c>
      <c r="CH21">
        <v>1620.1</v>
      </c>
      <c r="CI21">
        <v>180</v>
      </c>
      <c r="CJ21">
        <v>0</v>
      </c>
      <c r="CK21">
        <v>1689888711.8</v>
      </c>
      <c r="CL21">
        <v>0</v>
      </c>
      <c r="CM21">
        <v>1689888670</v>
      </c>
      <c r="CN21" t="s">
        <v>364</v>
      </c>
      <c r="CO21">
        <v>1689888664</v>
      </c>
      <c r="CP21">
        <v>1689888670</v>
      </c>
      <c r="CQ21">
        <v>28</v>
      </c>
      <c r="CR21">
        <v>0.109</v>
      </c>
      <c r="CS21">
        <v>0</v>
      </c>
      <c r="CT21">
        <v>-2.778</v>
      </c>
      <c r="CU21">
        <v>-0.55000000000000004</v>
      </c>
      <c r="CV21">
        <v>250</v>
      </c>
      <c r="CW21">
        <v>6</v>
      </c>
      <c r="CX21">
        <v>0.27</v>
      </c>
      <c r="CY21">
        <v>7.0000000000000007E-2</v>
      </c>
      <c r="CZ21">
        <v>5.2664992493553404</v>
      </c>
      <c r="DA21">
        <v>-8.6648431238440737E-2</v>
      </c>
      <c r="DB21">
        <v>2.6675964411177599E-2</v>
      </c>
      <c r="DC21">
        <v>1</v>
      </c>
      <c r="DD21">
        <v>249.9826341463415</v>
      </c>
      <c r="DE21">
        <v>-5.4355400675980606E-4</v>
      </c>
      <c r="DF21">
        <v>2.2442072963640619E-2</v>
      </c>
      <c r="DG21">
        <v>1</v>
      </c>
      <c r="DH21">
        <v>1800.0107317073171</v>
      </c>
      <c r="DI21">
        <v>0.1660553187103396</v>
      </c>
      <c r="DJ21">
        <v>0.12791747041960189</v>
      </c>
      <c r="DK21">
        <v>-1</v>
      </c>
      <c r="DL21">
        <v>2</v>
      </c>
      <c r="DM21">
        <v>2</v>
      </c>
      <c r="DN21" t="s">
        <v>355</v>
      </c>
      <c r="DO21">
        <v>3.2216</v>
      </c>
      <c r="DP21">
        <v>2.7236600000000002</v>
      </c>
      <c r="DQ21">
        <v>6.5149299999999993E-2</v>
      </c>
      <c r="DR21">
        <v>6.5184300000000001E-2</v>
      </c>
      <c r="DS21">
        <v>5.0941800000000002E-2</v>
      </c>
      <c r="DT21">
        <v>4.1819700000000001E-2</v>
      </c>
      <c r="DU21">
        <v>28564.799999999999</v>
      </c>
      <c r="DV21">
        <v>32224.6</v>
      </c>
      <c r="DW21">
        <v>28725.200000000001</v>
      </c>
      <c r="DX21">
        <v>33020.699999999997</v>
      </c>
      <c r="DY21">
        <v>37933.9</v>
      </c>
      <c r="DZ21">
        <v>42756.4</v>
      </c>
      <c r="EA21">
        <v>42162.5</v>
      </c>
      <c r="EB21">
        <v>47482.1</v>
      </c>
      <c r="EC21">
        <v>2.3126500000000001</v>
      </c>
      <c r="ED21">
        <v>1.9708000000000001</v>
      </c>
      <c r="EE21">
        <v>0.14236599999999999</v>
      </c>
      <c r="EF21">
        <v>0</v>
      </c>
      <c r="EG21">
        <v>13.6348</v>
      </c>
      <c r="EH21">
        <v>999.9</v>
      </c>
      <c r="EI21">
        <v>49</v>
      </c>
      <c r="EJ21">
        <v>17.8</v>
      </c>
      <c r="EK21">
        <v>10.0504</v>
      </c>
      <c r="EL21">
        <v>62.286000000000001</v>
      </c>
      <c r="EM21">
        <v>21.1859</v>
      </c>
      <c r="EN21">
        <v>1</v>
      </c>
      <c r="EO21">
        <v>-0.87371399999999999</v>
      </c>
      <c r="EP21">
        <v>1.3294299999999999</v>
      </c>
      <c r="EQ21">
        <v>20.230899999999998</v>
      </c>
      <c r="ER21">
        <v>5.2297200000000004</v>
      </c>
      <c r="ES21">
        <v>12.004</v>
      </c>
      <c r="ET21">
        <v>4.9911500000000002</v>
      </c>
      <c r="EU21">
        <v>3.3050000000000002</v>
      </c>
      <c r="EV21">
        <v>7181.6</v>
      </c>
      <c r="EW21">
        <v>9999</v>
      </c>
      <c r="EX21">
        <v>525.9</v>
      </c>
      <c r="EY21">
        <v>72.5</v>
      </c>
      <c r="EZ21">
        <v>1.8519699999999999</v>
      </c>
      <c r="FA21">
        <v>1.86127</v>
      </c>
      <c r="FB21">
        <v>1.8600399999999999</v>
      </c>
      <c r="FC21">
        <v>1.8560700000000001</v>
      </c>
      <c r="FD21">
        <v>1.86049</v>
      </c>
      <c r="FE21">
        <v>1.85683</v>
      </c>
      <c r="FF21">
        <v>1.8588499999999999</v>
      </c>
      <c r="FG21">
        <v>1.86172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-2.7629999999999999</v>
      </c>
      <c r="FV21">
        <v>-0.55030000000000001</v>
      </c>
      <c r="FW21">
        <v>-1.8316671383801471</v>
      </c>
      <c r="FX21">
        <v>-4.0117494158234393E-3</v>
      </c>
      <c r="FY21">
        <v>1.087516141204025E-6</v>
      </c>
      <c r="FZ21">
        <v>-8.657206703991749E-11</v>
      </c>
      <c r="GA21">
        <v>-0.55034850000000013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0.6</v>
      </c>
      <c r="GJ21">
        <v>0.5</v>
      </c>
      <c r="GK21">
        <v>0.68359400000000003</v>
      </c>
      <c r="GL21">
        <v>2.3584000000000001</v>
      </c>
      <c r="GM21">
        <v>1.5942400000000001</v>
      </c>
      <c r="GN21">
        <v>2.33887</v>
      </c>
      <c r="GO21">
        <v>1.40015</v>
      </c>
      <c r="GP21">
        <v>2.2338900000000002</v>
      </c>
      <c r="GQ21">
        <v>21.117899999999999</v>
      </c>
      <c r="GR21">
        <v>14.3072</v>
      </c>
      <c r="GS21">
        <v>18</v>
      </c>
      <c r="GT21">
        <v>610.58900000000006</v>
      </c>
      <c r="GU21">
        <v>423.29</v>
      </c>
      <c r="GV21">
        <v>12.378399999999999</v>
      </c>
      <c r="GW21">
        <v>15.527200000000001</v>
      </c>
      <c r="GX21">
        <v>30.0001</v>
      </c>
      <c r="GY21">
        <v>15.4628</v>
      </c>
      <c r="GZ21">
        <v>15.424200000000001</v>
      </c>
      <c r="HA21">
        <v>13.738799999999999</v>
      </c>
      <c r="HB21">
        <v>30</v>
      </c>
      <c r="HC21">
        <v>-30</v>
      </c>
      <c r="HD21">
        <v>12.3668</v>
      </c>
      <c r="HE21">
        <v>250</v>
      </c>
      <c r="HF21">
        <v>0</v>
      </c>
      <c r="HG21">
        <v>105.467</v>
      </c>
      <c r="HH21">
        <v>104.717</v>
      </c>
    </row>
    <row r="22" spans="1:216" x14ac:dyDescent="0.2">
      <c r="A22">
        <v>4</v>
      </c>
      <c r="B22">
        <v>1689888782</v>
      </c>
      <c r="C22">
        <v>255.9000000953674</v>
      </c>
      <c r="D22" t="s">
        <v>365</v>
      </c>
      <c r="E22" t="s">
        <v>366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1689888782</v>
      </c>
      <c r="M22">
        <f t="shared" si="0"/>
        <v>1.7033979194670057E-3</v>
      </c>
      <c r="N22">
        <f t="shared" si="1"/>
        <v>1.7033979194670057</v>
      </c>
      <c r="O22">
        <f t="shared" si="2"/>
        <v>3.7654877962056639</v>
      </c>
      <c r="P22">
        <f t="shared" si="3"/>
        <v>172.238</v>
      </c>
      <c r="Q22">
        <f t="shared" si="4"/>
        <v>130.39220411132425</v>
      </c>
      <c r="R22">
        <f t="shared" si="5"/>
        <v>13.015160819767194</v>
      </c>
      <c r="S22">
        <f t="shared" si="6"/>
        <v>17.192019143730199</v>
      </c>
      <c r="T22">
        <f t="shared" si="7"/>
        <v>0.15720324774098995</v>
      </c>
      <c r="U22">
        <f t="shared" si="8"/>
        <v>3.4053535730512161</v>
      </c>
      <c r="V22">
        <f t="shared" si="9"/>
        <v>0.15328006567363273</v>
      </c>
      <c r="W22">
        <f t="shared" si="10"/>
        <v>9.6144368646599893E-2</v>
      </c>
      <c r="X22">
        <f t="shared" si="11"/>
        <v>297.72434400000003</v>
      </c>
      <c r="Y22">
        <f t="shared" si="12"/>
        <v>16.680498423722248</v>
      </c>
      <c r="Z22">
        <f t="shared" si="13"/>
        <v>16.0059</v>
      </c>
      <c r="AA22">
        <f t="shared" si="14"/>
        <v>1.8253872448878115</v>
      </c>
      <c r="AB22">
        <f t="shared" si="15"/>
        <v>41.240098490188856</v>
      </c>
      <c r="AC22">
        <f t="shared" si="16"/>
        <v>0.73034090498583892</v>
      </c>
      <c r="AD22">
        <f t="shared" si="17"/>
        <v>1.7709484984852528</v>
      </c>
      <c r="AE22">
        <f t="shared" si="18"/>
        <v>1.0950463399019725</v>
      </c>
      <c r="AF22">
        <f t="shared" si="19"/>
        <v>-75.119848248494947</v>
      </c>
      <c r="AG22">
        <f t="shared" si="20"/>
        <v>-86.874514410115609</v>
      </c>
      <c r="AH22">
        <f t="shared" si="21"/>
        <v>-4.9101497671001981</v>
      </c>
      <c r="AI22">
        <f t="shared" si="22"/>
        <v>130.81983157428925</v>
      </c>
      <c r="AJ22">
        <v>43</v>
      </c>
      <c r="AK22">
        <v>7</v>
      </c>
      <c r="AL22">
        <f t="shared" si="23"/>
        <v>1</v>
      </c>
      <c r="AM22">
        <f t="shared" si="24"/>
        <v>0</v>
      </c>
      <c r="AN22">
        <f t="shared" si="25"/>
        <v>54848.679861152828</v>
      </c>
      <c r="AO22">
        <f t="shared" si="26"/>
        <v>1800.14</v>
      </c>
      <c r="AP22">
        <f t="shared" si="27"/>
        <v>1517.5175999999999</v>
      </c>
      <c r="AQ22">
        <f t="shared" si="28"/>
        <v>0.84299976668481336</v>
      </c>
      <c r="AR22">
        <f t="shared" si="29"/>
        <v>0.16538954970168987</v>
      </c>
      <c r="AS22">
        <v>1689888782</v>
      </c>
      <c r="AT22">
        <v>172.238</v>
      </c>
      <c r="AU22">
        <v>174.99799999999999</v>
      </c>
      <c r="AV22">
        <v>7.31691</v>
      </c>
      <c r="AW22">
        <v>6.16709</v>
      </c>
      <c r="AX22">
        <v>174.76300000000001</v>
      </c>
      <c r="AY22">
        <v>7.8683300000000003</v>
      </c>
      <c r="AZ22">
        <v>600.00800000000004</v>
      </c>
      <c r="BA22">
        <v>99.715699999999998</v>
      </c>
      <c r="BB22">
        <v>9.9782899999999994E-2</v>
      </c>
      <c r="BC22">
        <v>15.5327</v>
      </c>
      <c r="BD22">
        <v>16.0059</v>
      </c>
      <c r="BE22">
        <v>999.9</v>
      </c>
      <c r="BF22">
        <v>0</v>
      </c>
      <c r="BG22">
        <v>0</v>
      </c>
      <c r="BH22">
        <v>10005</v>
      </c>
      <c r="BI22">
        <v>0</v>
      </c>
      <c r="BJ22">
        <v>29.108899999999998</v>
      </c>
      <c r="BK22">
        <v>-2.7606799999999998</v>
      </c>
      <c r="BL22">
        <v>173.50700000000001</v>
      </c>
      <c r="BM22">
        <v>176.084</v>
      </c>
      <c r="BN22">
        <v>1.1498200000000001</v>
      </c>
      <c r="BO22">
        <v>174.99799999999999</v>
      </c>
      <c r="BP22">
        <v>6.16709</v>
      </c>
      <c r="BQ22">
        <v>0.72961100000000001</v>
      </c>
      <c r="BR22">
        <v>0.61495599999999995</v>
      </c>
      <c r="BS22">
        <v>2.4068800000000001</v>
      </c>
      <c r="BT22">
        <v>2.9266199999999999E-2</v>
      </c>
      <c r="BU22">
        <v>1800.14</v>
      </c>
      <c r="BV22">
        <v>0.90000599999999997</v>
      </c>
      <c r="BW22">
        <v>9.9994E-2</v>
      </c>
      <c r="BX22">
        <v>0</v>
      </c>
      <c r="BY22">
        <v>2.3584999999999998</v>
      </c>
      <c r="BZ22">
        <v>0</v>
      </c>
      <c r="CA22">
        <v>10492</v>
      </c>
      <c r="CB22">
        <v>14601.5</v>
      </c>
      <c r="CC22">
        <v>41.686999999999998</v>
      </c>
      <c r="CD22">
        <v>39.375</v>
      </c>
      <c r="CE22">
        <v>40.936999999999998</v>
      </c>
      <c r="CF22">
        <v>39.686999999999998</v>
      </c>
      <c r="CG22">
        <v>39.875</v>
      </c>
      <c r="CH22">
        <v>1620.14</v>
      </c>
      <c r="CI22">
        <v>180</v>
      </c>
      <c r="CJ22">
        <v>0</v>
      </c>
      <c r="CK22">
        <v>1689888796.4000001</v>
      </c>
      <c r="CL22">
        <v>0</v>
      </c>
      <c r="CM22">
        <v>1689888756</v>
      </c>
      <c r="CN22" t="s">
        <v>367</v>
      </c>
      <c r="CO22">
        <v>1689888751</v>
      </c>
      <c r="CP22">
        <v>1689888756</v>
      </c>
      <c r="CQ22">
        <v>29</v>
      </c>
      <c r="CR22">
        <v>-2.5999999999999999E-2</v>
      </c>
      <c r="CS22">
        <v>-1E-3</v>
      </c>
      <c r="CT22">
        <v>-2.536</v>
      </c>
      <c r="CU22">
        <v>-0.55100000000000005</v>
      </c>
      <c r="CV22">
        <v>175</v>
      </c>
      <c r="CW22">
        <v>6</v>
      </c>
      <c r="CX22">
        <v>0.3</v>
      </c>
      <c r="CY22">
        <v>7.0000000000000007E-2</v>
      </c>
      <c r="CZ22">
        <v>3.345211799528101</v>
      </c>
      <c r="DA22">
        <v>0.71582771030263859</v>
      </c>
      <c r="DB22">
        <v>0.1874607756708595</v>
      </c>
      <c r="DC22">
        <v>1</v>
      </c>
      <c r="DD22">
        <v>174.9794</v>
      </c>
      <c r="DE22">
        <v>0.1875647279545547</v>
      </c>
      <c r="DF22">
        <v>2.8252256547044372E-2</v>
      </c>
      <c r="DG22">
        <v>1</v>
      </c>
      <c r="DH22">
        <v>1799.994390243902</v>
      </c>
      <c r="DI22">
        <v>0.14030686344259011</v>
      </c>
      <c r="DJ22">
        <v>0.1155062828084831</v>
      </c>
      <c r="DK22">
        <v>-1</v>
      </c>
      <c r="DL22">
        <v>2</v>
      </c>
      <c r="DM22">
        <v>2</v>
      </c>
      <c r="DN22" t="s">
        <v>355</v>
      </c>
      <c r="DO22">
        <v>3.2215600000000002</v>
      </c>
      <c r="DP22">
        <v>2.7235200000000002</v>
      </c>
      <c r="DQ22">
        <v>4.8001599999999998E-2</v>
      </c>
      <c r="DR22">
        <v>4.7864499999999997E-2</v>
      </c>
      <c r="DS22">
        <v>5.0889999999999998E-2</v>
      </c>
      <c r="DT22">
        <v>4.1768199999999998E-2</v>
      </c>
      <c r="DU22">
        <v>29088.799999999999</v>
      </c>
      <c r="DV22">
        <v>32821.800000000003</v>
      </c>
      <c r="DW22">
        <v>28724.3</v>
      </c>
      <c r="DX22">
        <v>33019.699999999997</v>
      </c>
      <c r="DY22">
        <v>37934.699999999997</v>
      </c>
      <c r="DZ22">
        <v>42757.5</v>
      </c>
      <c r="EA22">
        <v>42161.1</v>
      </c>
      <c r="EB22">
        <v>47480.9</v>
      </c>
      <c r="EC22">
        <v>2.31257</v>
      </c>
      <c r="ED22">
        <v>1.9705699999999999</v>
      </c>
      <c r="EE22">
        <v>0.142369</v>
      </c>
      <c r="EF22">
        <v>0</v>
      </c>
      <c r="EG22">
        <v>13.6302</v>
      </c>
      <c r="EH22">
        <v>999.9</v>
      </c>
      <c r="EI22">
        <v>48.9</v>
      </c>
      <c r="EJ22">
        <v>17.7</v>
      </c>
      <c r="EK22">
        <v>9.9679699999999993</v>
      </c>
      <c r="EL22">
        <v>63.026000000000003</v>
      </c>
      <c r="EM22">
        <v>21.318100000000001</v>
      </c>
      <c r="EN22">
        <v>1</v>
      </c>
      <c r="EO22">
        <v>-0.87455300000000002</v>
      </c>
      <c r="EP22">
        <v>1.3770899999999999</v>
      </c>
      <c r="EQ22">
        <v>20.230399999999999</v>
      </c>
      <c r="ER22">
        <v>5.2289700000000003</v>
      </c>
      <c r="ES22">
        <v>12.004</v>
      </c>
      <c r="ET22">
        <v>4.9901999999999997</v>
      </c>
      <c r="EU22">
        <v>3.3050000000000002</v>
      </c>
      <c r="EV22">
        <v>7183.4</v>
      </c>
      <c r="EW22">
        <v>9999</v>
      </c>
      <c r="EX22">
        <v>525.9</v>
      </c>
      <c r="EY22">
        <v>72.5</v>
      </c>
      <c r="EZ22">
        <v>1.85202</v>
      </c>
      <c r="FA22">
        <v>1.86127</v>
      </c>
      <c r="FB22">
        <v>1.86005</v>
      </c>
      <c r="FC22">
        <v>1.85608</v>
      </c>
      <c r="FD22">
        <v>1.8605</v>
      </c>
      <c r="FE22">
        <v>1.85684</v>
      </c>
      <c r="FF22">
        <v>1.85894</v>
      </c>
      <c r="FG22">
        <v>1.86172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-2.5249999999999999</v>
      </c>
      <c r="FV22">
        <v>-0.5514</v>
      </c>
      <c r="FW22">
        <v>-1.8572249959404941</v>
      </c>
      <c r="FX22">
        <v>-4.0117494158234393E-3</v>
      </c>
      <c r="FY22">
        <v>1.087516141204025E-6</v>
      </c>
      <c r="FZ22">
        <v>-8.657206703991749E-11</v>
      </c>
      <c r="GA22">
        <v>-0.55142750000000174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0.5</v>
      </c>
      <c r="GJ22">
        <v>0.4</v>
      </c>
      <c r="GK22">
        <v>0.52612300000000001</v>
      </c>
      <c r="GL22">
        <v>2.36938</v>
      </c>
      <c r="GM22">
        <v>1.5942400000000001</v>
      </c>
      <c r="GN22">
        <v>2.33887</v>
      </c>
      <c r="GO22">
        <v>1.40015</v>
      </c>
      <c r="GP22">
        <v>2.20703</v>
      </c>
      <c r="GQ22">
        <v>21.097799999999999</v>
      </c>
      <c r="GR22">
        <v>14.2896</v>
      </c>
      <c r="GS22">
        <v>18</v>
      </c>
      <c r="GT22">
        <v>610.32899999999995</v>
      </c>
      <c r="GU22">
        <v>422.99299999999999</v>
      </c>
      <c r="GV22">
        <v>12.3322</v>
      </c>
      <c r="GW22">
        <v>15.517200000000001</v>
      </c>
      <c r="GX22">
        <v>30.0001</v>
      </c>
      <c r="GY22">
        <v>15.448</v>
      </c>
      <c r="GZ22">
        <v>15.407999999999999</v>
      </c>
      <c r="HA22">
        <v>10.582800000000001</v>
      </c>
      <c r="HB22">
        <v>30</v>
      </c>
      <c r="HC22">
        <v>-30</v>
      </c>
      <c r="HD22">
        <v>12.3239</v>
      </c>
      <c r="HE22">
        <v>175</v>
      </c>
      <c r="HF22">
        <v>0</v>
      </c>
      <c r="HG22">
        <v>105.464</v>
      </c>
      <c r="HH22">
        <v>104.714</v>
      </c>
    </row>
    <row r="23" spans="1:216" x14ac:dyDescent="0.2">
      <c r="A23">
        <v>5</v>
      </c>
      <c r="B23">
        <v>1689888846.5</v>
      </c>
      <c r="C23">
        <v>320.40000009536737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1689888846.5</v>
      </c>
      <c r="M23">
        <f t="shared" si="0"/>
        <v>1.6637488970255266E-3</v>
      </c>
      <c r="N23">
        <f t="shared" si="1"/>
        <v>1.6637488970255265</v>
      </c>
      <c r="O23">
        <f t="shared" si="2"/>
        <v>2.4090057702209071</v>
      </c>
      <c r="P23">
        <f t="shared" si="3"/>
        <v>123.241</v>
      </c>
      <c r="Q23">
        <f t="shared" si="4"/>
        <v>95.548513387980762</v>
      </c>
      <c r="R23">
        <f t="shared" si="5"/>
        <v>9.5371087346951828</v>
      </c>
      <c r="S23">
        <f t="shared" si="6"/>
        <v>12.301215119903897</v>
      </c>
      <c r="T23">
        <f t="shared" si="7"/>
        <v>0.15289502053894888</v>
      </c>
      <c r="U23">
        <f t="shared" si="8"/>
        <v>3.4041058764185865</v>
      </c>
      <c r="V23">
        <f t="shared" si="9"/>
        <v>0.14917986354066382</v>
      </c>
      <c r="W23">
        <f t="shared" si="10"/>
        <v>9.356368795304737E-2</v>
      </c>
      <c r="X23">
        <f t="shared" si="11"/>
        <v>297.71650499999998</v>
      </c>
      <c r="Y23">
        <f t="shared" si="12"/>
        <v>16.673085916100078</v>
      </c>
      <c r="Z23">
        <f t="shared" si="13"/>
        <v>16.0121</v>
      </c>
      <c r="AA23">
        <f t="shared" si="14"/>
        <v>1.8261101612796229</v>
      </c>
      <c r="AB23">
        <f t="shared" si="15"/>
        <v>41.104457111272055</v>
      </c>
      <c r="AC23">
        <f t="shared" si="16"/>
        <v>0.72715521819613183</v>
      </c>
      <c r="AD23">
        <f t="shared" si="17"/>
        <v>1.7690422628078559</v>
      </c>
      <c r="AE23">
        <f t="shared" si="18"/>
        <v>1.0989549430834911</v>
      </c>
      <c r="AF23">
        <f t="shared" si="19"/>
        <v>-73.371326358825726</v>
      </c>
      <c r="AG23">
        <f t="shared" si="20"/>
        <v>-91.063693811903391</v>
      </c>
      <c r="AH23">
        <f t="shared" si="21"/>
        <v>-5.148525629072001</v>
      </c>
      <c r="AI23">
        <f t="shared" si="22"/>
        <v>128.13295920019883</v>
      </c>
      <c r="AJ23">
        <v>50</v>
      </c>
      <c r="AK23">
        <v>8</v>
      </c>
      <c r="AL23">
        <f t="shared" si="23"/>
        <v>1</v>
      </c>
      <c r="AM23">
        <f t="shared" si="24"/>
        <v>0</v>
      </c>
      <c r="AN23">
        <f t="shared" si="25"/>
        <v>54822.487862924347</v>
      </c>
      <c r="AO23">
        <f t="shared" si="26"/>
        <v>1800.08</v>
      </c>
      <c r="AP23">
        <f t="shared" si="27"/>
        <v>1517.4680999999998</v>
      </c>
      <c r="AQ23">
        <f t="shared" si="28"/>
        <v>0.84300036665037104</v>
      </c>
      <c r="AR23">
        <f t="shared" si="29"/>
        <v>0.16539070763521621</v>
      </c>
      <c r="AS23">
        <v>1689888846.5</v>
      </c>
      <c r="AT23">
        <v>123.241</v>
      </c>
      <c r="AU23">
        <v>125.01900000000001</v>
      </c>
      <c r="AV23">
        <v>7.2850799999999998</v>
      </c>
      <c r="AW23">
        <v>6.1616900000000001</v>
      </c>
      <c r="AX23">
        <v>125.605</v>
      </c>
      <c r="AY23">
        <v>7.8380999999999998</v>
      </c>
      <c r="AZ23">
        <v>599.84900000000005</v>
      </c>
      <c r="BA23">
        <v>99.715999999999994</v>
      </c>
      <c r="BB23">
        <v>9.8307900000000004E-2</v>
      </c>
      <c r="BC23">
        <v>15.5159</v>
      </c>
      <c r="BD23">
        <v>16.0121</v>
      </c>
      <c r="BE23">
        <v>999.9</v>
      </c>
      <c r="BF23">
        <v>0</v>
      </c>
      <c r="BG23">
        <v>0</v>
      </c>
      <c r="BH23">
        <v>9999.3799999999992</v>
      </c>
      <c r="BI23">
        <v>0</v>
      </c>
      <c r="BJ23">
        <v>34.835900000000002</v>
      </c>
      <c r="BK23">
        <v>-1.7772399999999999</v>
      </c>
      <c r="BL23">
        <v>124.146</v>
      </c>
      <c r="BM23">
        <v>125.794</v>
      </c>
      <c r="BN23">
        <v>1.1233900000000001</v>
      </c>
      <c r="BO23">
        <v>125.01900000000001</v>
      </c>
      <c r="BP23">
        <v>6.1616900000000001</v>
      </c>
      <c r="BQ23">
        <v>0.72643899999999995</v>
      </c>
      <c r="BR23">
        <v>0.61441900000000005</v>
      </c>
      <c r="BS23">
        <v>2.34571</v>
      </c>
      <c r="BT23">
        <v>1.7243700000000001E-2</v>
      </c>
      <c r="BU23">
        <v>1800.08</v>
      </c>
      <c r="BV23">
        <v>0.89998900000000004</v>
      </c>
      <c r="BW23">
        <v>0.100011</v>
      </c>
      <c r="BX23">
        <v>0</v>
      </c>
      <c r="BY23">
        <v>2.3508</v>
      </c>
      <c r="BZ23">
        <v>0</v>
      </c>
      <c r="CA23">
        <v>10564.6</v>
      </c>
      <c r="CB23">
        <v>14601</v>
      </c>
      <c r="CC23">
        <v>41.75</v>
      </c>
      <c r="CD23">
        <v>39.375</v>
      </c>
      <c r="CE23">
        <v>40.936999999999998</v>
      </c>
      <c r="CF23">
        <v>39.311999999999998</v>
      </c>
      <c r="CG23">
        <v>39.686999999999998</v>
      </c>
      <c r="CH23">
        <v>1620.05</v>
      </c>
      <c r="CI23">
        <v>180.03</v>
      </c>
      <c r="CJ23">
        <v>0</v>
      </c>
      <c r="CK23">
        <v>1689888860.5999999</v>
      </c>
      <c r="CL23">
        <v>0</v>
      </c>
      <c r="CM23">
        <v>1689888841</v>
      </c>
      <c r="CN23" t="s">
        <v>370</v>
      </c>
      <c r="CO23">
        <v>1689888841</v>
      </c>
      <c r="CP23">
        <v>1689888837</v>
      </c>
      <c r="CQ23">
        <v>30</v>
      </c>
      <c r="CR23">
        <v>-0.02</v>
      </c>
      <c r="CS23">
        <v>-2E-3</v>
      </c>
      <c r="CT23">
        <v>-2.37</v>
      </c>
      <c r="CU23">
        <v>-0.55300000000000005</v>
      </c>
      <c r="CV23">
        <v>125</v>
      </c>
      <c r="CW23">
        <v>6</v>
      </c>
      <c r="CX23">
        <v>0.21</v>
      </c>
      <c r="CY23">
        <v>0.06</v>
      </c>
      <c r="CZ23">
        <v>0.15657685552384021</v>
      </c>
      <c r="DA23">
        <v>2.2308153235525672</v>
      </c>
      <c r="DB23">
        <v>0.41259971175430332</v>
      </c>
      <c r="DC23">
        <v>0</v>
      </c>
      <c r="DD23">
        <v>124.990925</v>
      </c>
      <c r="DE23">
        <v>-4.5590994373626674E-3</v>
      </c>
      <c r="DF23">
        <v>2.2561457732159378E-2</v>
      </c>
      <c r="DG23">
        <v>1</v>
      </c>
      <c r="DH23">
        <v>1800.0505000000001</v>
      </c>
      <c r="DI23">
        <v>0.85377150654917011</v>
      </c>
      <c r="DJ23">
        <v>0.16301763708262659</v>
      </c>
      <c r="DK23">
        <v>-1</v>
      </c>
      <c r="DL23">
        <v>1</v>
      </c>
      <c r="DM23">
        <v>2</v>
      </c>
      <c r="DN23" t="s">
        <v>371</v>
      </c>
      <c r="DO23">
        <v>3.2212100000000001</v>
      </c>
      <c r="DP23">
        <v>2.722</v>
      </c>
      <c r="DQ23">
        <v>3.5475199999999998E-2</v>
      </c>
      <c r="DR23">
        <v>3.5182499999999998E-2</v>
      </c>
      <c r="DS23">
        <v>5.0732899999999997E-2</v>
      </c>
      <c r="DT23">
        <v>4.1736799999999998E-2</v>
      </c>
      <c r="DU23">
        <v>29472.799999999999</v>
      </c>
      <c r="DV23">
        <v>33260.400000000001</v>
      </c>
      <c r="DW23">
        <v>28724.7</v>
      </c>
      <c r="DX23">
        <v>33020</v>
      </c>
      <c r="DY23">
        <v>37940.9</v>
      </c>
      <c r="DZ23">
        <v>42758.9</v>
      </c>
      <c r="EA23">
        <v>42160.9</v>
      </c>
      <c r="EB23">
        <v>47480.9</v>
      </c>
      <c r="EC23">
        <v>2.2988</v>
      </c>
      <c r="ED23">
        <v>1.96695</v>
      </c>
      <c r="EE23">
        <v>0.14321500000000001</v>
      </c>
      <c r="EF23">
        <v>0</v>
      </c>
      <c r="EG23">
        <v>13.622299999999999</v>
      </c>
      <c r="EH23">
        <v>999.9</v>
      </c>
      <c r="EI23">
        <v>49</v>
      </c>
      <c r="EJ23">
        <v>17.7</v>
      </c>
      <c r="EK23">
        <v>9.9879800000000003</v>
      </c>
      <c r="EL23">
        <v>62.686</v>
      </c>
      <c r="EM23">
        <v>21.3141</v>
      </c>
      <c r="EN23">
        <v>1</v>
      </c>
      <c r="EO23">
        <v>-0.87434500000000004</v>
      </c>
      <c r="EP23">
        <v>1.48</v>
      </c>
      <c r="EQ23">
        <v>20.2273</v>
      </c>
      <c r="ER23">
        <v>5.2274700000000003</v>
      </c>
      <c r="ES23">
        <v>12.004</v>
      </c>
      <c r="ET23">
        <v>4.9898499999999997</v>
      </c>
      <c r="EU23">
        <v>3.3044799999999999</v>
      </c>
      <c r="EV23">
        <v>7184.9</v>
      </c>
      <c r="EW23">
        <v>9999</v>
      </c>
      <c r="EX23">
        <v>525.9</v>
      </c>
      <c r="EY23">
        <v>72.5</v>
      </c>
      <c r="EZ23">
        <v>1.8520000000000001</v>
      </c>
      <c r="FA23">
        <v>1.86127</v>
      </c>
      <c r="FB23">
        <v>1.86005</v>
      </c>
      <c r="FC23">
        <v>1.8560700000000001</v>
      </c>
      <c r="FD23">
        <v>1.86049</v>
      </c>
      <c r="FE23">
        <v>1.8568199999999999</v>
      </c>
      <c r="FF23">
        <v>1.8589</v>
      </c>
      <c r="FG23">
        <v>1.86172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-2.3639999999999999</v>
      </c>
      <c r="FV23">
        <v>-0.55300000000000005</v>
      </c>
      <c r="FW23">
        <v>-1.876976104418149</v>
      </c>
      <c r="FX23">
        <v>-4.0117494158234393E-3</v>
      </c>
      <c r="FY23">
        <v>1.087516141204025E-6</v>
      </c>
      <c r="FZ23">
        <v>-8.657206703991749E-11</v>
      </c>
      <c r="GA23">
        <v>-0.55302149999999983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0.1</v>
      </c>
      <c r="GJ23">
        <v>0.2</v>
      </c>
      <c r="GK23">
        <v>0.41870099999999999</v>
      </c>
      <c r="GL23">
        <v>2.3815900000000001</v>
      </c>
      <c r="GM23">
        <v>1.5942400000000001</v>
      </c>
      <c r="GN23">
        <v>2.33887</v>
      </c>
      <c r="GO23">
        <v>1.40015</v>
      </c>
      <c r="GP23">
        <v>2.1984900000000001</v>
      </c>
      <c r="GQ23">
        <v>21.0778</v>
      </c>
      <c r="GR23">
        <v>14.263400000000001</v>
      </c>
      <c r="GS23">
        <v>18</v>
      </c>
      <c r="GT23">
        <v>600.673</v>
      </c>
      <c r="GU23">
        <v>421.04500000000002</v>
      </c>
      <c r="GV23">
        <v>12.235200000000001</v>
      </c>
      <c r="GW23">
        <v>15.5158</v>
      </c>
      <c r="GX23">
        <v>30</v>
      </c>
      <c r="GY23">
        <v>15.46</v>
      </c>
      <c r="GZ23">
        <v>15.424899999999999</v>
      </c>
      <c r="HA23">
        <v>8.4362499999999994</v>
      </c>
      <c r="HB23">
        <v>30</v>
      </c>
      <c r="HC23">
        <v>-30</v>
      </c>
      <c r="HD23">
        <v>12.2308</v>
      </c>
      <c r="HE23">
        <v>125</v>
      </c>
      <c r="HF23">
        <v>0</v>
      </c>
      <c r="HG23">
        <v>105.464</v>
      </c>
      <c r="HH23">
        <v>104.715</v>
      </c>
    </row>
    <row r="24" spans="1:216" x14ac:dyDescent="0.2">
      <c r="A24">
        <v>6</v>
      </c>
      <c r="B24">
        <v>1689888909.5</v>
      </c>
      <c r="C24">
        <v>383.40000009536737</v>
      </c>
      <c r="D24" t="s">
        <v>372</v>
      </c>
      <c r="E24" t="s">
        <v>373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1689888909.5</v>
      </c>
      <c r="M24">
        <f t="shared" si="0"/>
        <v>1.6112035728660609E-3</v>
      </c>
      <c r="N24">
        <f t="shared" si="1"/>
        <v>1.611203572866061</v>
      </c>
      <c r="O24">
        <f t="shared" si="2"/>
        <v>0.79762384117122109</v>
      </c>
      <c r="P24">
        <f t="shared" si="3"/>
        <v>69.334500000000006</v>
      </c>
      <c r="Q24">
        <f t="shared" si="4"/>
        <v>59.374791966572467</v>
      </c>
      <c r="R24">
        <f t="shared" si="5"/>
        <v>5.9264108270003595</v>
      </c>
      <c r="S24">
        <f t="shared" si="6"/>
        <v>6.9205249883821498</v>
      </c>
      <c r="T24">
        <f t="shared" si="7"/>
        <v>0.14778548258687454</v>
      </c>
      <c r="U24">
        <f t="shared" si="8"/>
        <v>3.3964239077978484</v>
      </c>
      <c r="V24">
        <f t="shared" si="9"/>
        <v>0.14430379018377909</v>
      </c>
      <c r="W24">
        <f t="shared" si="10"/>
        <v>9.0495853260453882E-2</v>
      </c>
      <c r="X24">
        <f t="shared" si="11"/>
        <v>297.72173099999998</v>
      </c>
      <c r="Y24">
        <f t="shared" si="12"/>
        <v>16.658287407198678</v>
      </c>
      <c r="Z24">
        <f t="shared" si="13"/>
        <v>15.9885</v>
      </c>
      <c r="AA24">
        <f t="shared" si="14"/>
        <v>1.8233597571696116</v>
      </c>
      <c r="AB24">
        <f t="shared" si="15"/>
        <v>40.953302360796407</v>
      </c>
      <c r="AC24">
        <f t="shared" si="16"/>
        <v>0.72312147334778398</v>
      </c>
      <c r="AD24">
        <f t="shared" si="17"/>
        <v>1.7657220093684325</v>
      </c>
      <c r="AE24">
        <f t="shared" si="18"/>
        <v>1.1002382838218276</v>
      </c>
      <c r="AF24">
        <f t="shared" si="19"/>
        <v>-71.054077563393278</v>
      </c>
      <c r="AG24">
        <f t="shared" si="20"/>
        <v>-91.901908069461641</v>
      </c>
      <c r="AH24">
        <f t="shared" si="21"/>
        <v>-5.2062375012619153</v>
      </c>
      <c r="AI24">
        <f t="shared" si="22"/>
        <v>129.55950786588318</v>
      </c>
      <c r="AJ24">
        <v>52</v>
      </c>
      <c r="AK24">
        <v>9</v>
      </c>
      <c r="AL24">
        <f t="shared" si="23"/>
        <v>1</v>
      </c>
      <c r="AM24">
        <f t="shared" si="24"/>
        <v>0</v>
      </c>
      <c r="AN24">
        <f t="shared" si="25"/>
        <v>54647.156686882809</v>
      </c>
      <c r="AO24">
        <f t="shared" si="26"/>
        <v>1800.12</v>
      </c>
      <c r="AP24">
        <f t="shared" si="27"/>
        <v>1517.5010999999997</v>
      </c>
      <c r="AQ24">
        <f t="shared" si="28"/>
        <v>0.84299996666888866</v>
      </c>
      <c r="AR24">
        <f t="shared" si="29"/>
        <v>0.16538993567095525</v>
      </c>
      <c r="AS24">
        <v>1689888909.5</v>
      </c>
      <c r="AT24">
        <v>69.334500000000006</v>
      </c>
      <c r="AU24">
        <v>69.952699999999993</v>
      </c>
      <c r="AV24">
        <v>7.24472</v>
      </c>
      <c r="AW24">
        <v>6.1573000000000002</v>
      </c>
      <c r="AX24">
        <v>71.414299999999997</v>
      </c>
      <c r="AY24">
        <v>7.7972299999999999</v>
      </c>
      <c r="AZ24">
        <v>600.14400000000001</v>
      </c>
      <c r="BA24">
        <v>99.715999999999994</v>
      </c>
      <c r="BB24">
        <v>9.7584699999999996E-2</v>
      </c>
      <c r="BC24">
        <v>15.486599999999999</v>
      </c>
      <c r="BD24">
        <v>15.9885</v>
      </c>
      <c r="BE24">
        <v>999.9</v>
      </c>
      <c r="BF24">
        <v>0</v>
      </c>
      <c r="BG24">
        <v>0</v>
      </c>
      <c r="BH24">
        <v>9965</v>
      </c>
      <c r="BI24">
        <v>0</v>
      </c>
      <c r="BJ24">
        <v>38.073399999999999</v>
      </c>
      <c r="BK24">
        <v>-0.61817900000000003</v>
      </c>
      <c r="BL24">
        <v>69.840500000000006</v>
      </c>
      <c r="BM24">
        <v>70.386099999999999</v>
      </c>
      <c r="BN24">
        <v>1.0874200000000001</v>
      </c>
      <c r="BO24">
        <v>69.952699999999993</v>
      </c>
      <c r="BP24">
        <v>6.1573000000000002</v>
      </c>
      <c r="BQ24">
        <v>0.722414</v>
      </c>
      <c r="BR24">
        <v>0.613981</v>
      </c>
      <c r="BS24">
        <v>2.2677499999999999</v>
      </c>
      <c r="BT24">
        <v>7.4267100000000004E-3</v>
      </c>
      <c r="BU24">
        <v>1800.12</v>
      </c>
      <c r="BV24">
        <v>0.900003</v>
      </c>
      <c r="BW24">
        <v>9.99969E-2</v>
      </c>
      <c r="BX24">
        <v>0</v>
      </c>
      <c r="BY24">
        <v>2.5983000000000001</v>
      </c>
      <c r="BZ24">
        <v>0</v>
      </c>
      <c r="CA24">
        <v>10625.1</v>
      </c>
      <c r="CB24">
        <v>14601.3</v>
      </c>
      <c r="CC24">
        <v>38.811999999999998</v>
      </c>
      <c r="CD24">
        <v>37.375</v>
      </c>
      <c r="CE24">
        <v>38.686999999999998</v>
      </c>
      <c r="CF24">
        <v>35.811999999999998</v>
      </c>
      <c r="CG24">
        <v>37.186999999999998</v>
      </c>
      <c r="CH24">
        <v>1620.11</v>
      </c>
      <c r="CI24">
        <v>180.01</v>
      </c>
      <c r="CJ24">
        <v>0</v>
      </c>
      <c r="CK24">
        <v>1689888923.5999999</v>
      </c>
      <c r="CL24">
        <v>0</v>
      </c>
      <c r="CM24">
        <v>1689888904</v>
      </c>
      <c r="CN24" t="s">
        <v>374</v>
      </c>
      <c r="CO24">
        <v>1689888898</v>
      </c>
      <c r="CP24">
        <v>1689888904</v>
      </c>
      <c r="CQ24">
        <v>31</v>
      </c>
      <c r="CR24">
        <v>7.8E-2</v>
      </c>
      <c r="CS24">
        <v>1E-3</v>
      </c>
      <c r="CT24">
        <v>-2.0819999999999999</v>
      </c>
      <c r="CU24">
        <v>-0.55300000000000005</v>
      </c>
      <c r="CV24">
        <v>70</v>
      </c>
      <c r="CW24">
        <v>6</v>
      </c>
      <c r="CX24">
        <v>0.24</v>
      </c>
      <c r="CY24">
        <v>0.08</v>
      </c>
      <c r="CZ24">
        <v>8.3084386195000914E-2</v>
      </c>
      <c r="DA24">
        <v>6.6460790215878668E-2</v>
      </c>
      <c r="DB24">
        <v>9.9765942691816878E-2</v>
      </c>
      <c r="DC24">
        <v>1</v>
      </c>
      <c r="DD24">
        <v>69.978034146341471</v>
      </c>
      <c r="DE24">
        <v>-0.1075212543552083</v>
      </c>
      <c r="DF24">
        <v>2.0747466607099429E-2</v>
      </c>
      <c r="DG24">
        <v>1</v>
      </c>
      <c r="DH24">
        <v>1800.0417500000001</v>
      </c>
      <c r="DI24">
        <v>-0.16637249538844801</v>
      </c>
      <c r="DJ24">
        <v>9.6459512231811845E-2</v>
      </c>
      <c r="DK24">
        <v>-1</v>
      </c>
      <c r="DL24">
        <v>2</v>
      </c>
      <c r="DM24">
        <v>2</v>
      </c>
      <c r="DN24" t="s">
        <v>355</v>
      </c>
      <c r="DO24">
        <v>3.2218599999999999</v>
      </c>
      <c r="DP24">
        <v>2.7209699999999999</v>
      </c>
      <c r="DQ24">
        <v>2.0659799999999999E-2</v>
      </c>
      <c r="DR24">
        <v>2.01718E-2</v>
      </c>
      <c r="DS24">
        <v>5.0521000000000003E-2</v>
      </c>
      <c r="DT24">
        <v>4.1713399999999998E-2</v>
      </c>
      <c r="DU24">
        <v>29926</v>
      </c>
      <c r="DV24">
        <v>33780.1</v>
      </c>
      <c r="DW24">
        <v>28723.8</v>
      </c>
      <c r="DX24">
        <v>33020.6</v>
      </c>
      <c r="DY24">
        <v>37948.300000000003</v>
      </c>
      <c r="DZ24">
        <v>42760.9</v>
      </c>
      <c r="EA24">
        <v>42159.7</v>
      </c>
      <c r="EB24">
        <v>47482.1</v>
      </c>
      <c r="EC24">
        <v>2.2965</v>
      </c>
      <c r="ED24">
        <v>1.9661</v>
      </c>
      <c r="EE24">
        <v>0.14255899999999999</v>
      </c>
      <c r="EF24">
        <v>0</v>
      </c>
      <c r="EG24">
        <v>13.609500000000001</v>
      </c>
      <c r="EH24">
        <v>999.9</v>
      </c>
      <c r="EI24">
        <v>49</v>
      </c>
      <c r="EJ24">
        <v>17.7</v>
      </c>
      <c r="EK24">
        <v>9.9876299999999993</v>
      </c>
      <c r="EL24">
        <v>62.566000000000003</v>
      </c>
      <c r="EM24">
        <v>20.801300000000001</v>
      </c>
      <c r="EN24">
        <v>1</v>
      </c>
      <c r="EO24">
        <v>-0.87474799999999997</v>
      </c>
      <c r="EP24">
        <v>1.2575400000000001</v>
      </c>
      <c r="EQ24">
        <v>20.229500000000002</v>
      </c>
      <c r="ER24">
        <v>5.22837</v>
      </c>
      <c r="ES24">
        <v>12.004</v>
      </c>
      <c r="ET24">
        <v>4.9905499999999998</v>
      </c>
      <c r="EU24">
        <v>3.3045499999999999</v>
      </c>
      <c r="EV24">
        <v>7186.2</v>
      </c>
      <c r="EW24">
        <v>9999</v>
      </c>
      <c r="EX24">
        <v>525.9</v>
      </c>
      <c r="EY24">
        <v>72.5</v>
      </c>
      <c r="EZ24">
        <v>1.8520099999999999</v>
      </c>
      <c r="FA24">
        <v>1.8612599999999999</v>
      </c>
      <c r="FB24">
        <v>1.86005</v>
      </c>
      <c r="FC24">
        <v>1.8560700000000001</v>
      </c>
      <c r="FD24">
        <v>1.8605</v>
      </c>
      <c r="FE24">
        <v>1.85684</v>
      </c>
      <c r="FF24">
        <v>1.8589199999999999</v>
      </c>
      <c r="FG24">
        <v>1.86172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-2.08</v>
      </c>
      <c r="FV24">
        <v>-0.55249999999999999</v>
      </c>
      <c r="FW24">
        <v>-1.798769925179766</v>
      </c>
      <c r="FX24">
        <v>-4.0117494158234393E-3</v>
      </c>
      <c r="FY24">
        <v>1.087516141204025E-6</v>
      </c>
      <c r="FZ24">
        <v>-8.657206703991749E-11</v>
      </c>
      <c r="GA24">
        <v>-0.55250800000000044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0.2</v>
      </c>
      <c r="GJ24">
        <v>0.1</v>
      </c>
      <c r="GK24">
        <v>0.30029299999999998</v>
      </c>
      <c r="GL24">
        <v>2.3938000000000001</v>
      </c>
      <c r="GM24">
        <v>1.5942400000000001</v>
      </c>
      <c r="GN24">
        <v>2.34009</v>
      </c>
      <c r="GO24">
        <v>1.40015</v>
      </c>
      <c r="GP24">
        <v>2.35107</v>
      </c>
      <c r="GQ24">
        <v>21.057700000000001</v>
      </c>
      <c r="GR24">
        <v>14.280900000000001</v>
      </c>
      <c r="GS24">
        <v>18</v>
      </c>
      <c r="GT24">
        <v>599.00599999999997</v>
      </c>
      <c r="GU24">
        <v>420.49900000000002</v>
      </c>
      <c r="GV24">
        <v>12.3238</v>
      </c>
      <c r="GW24">
        <v>15.5158</v>
      </c>
      <c r="GX24">
        <v>30.0001</v>
      </c>
      <c r="GY24">
        <v>15.4558</v>
      </c>
      <c r="GZ24">
        <v>15.419600000000001</v>
      </c>
      <c r="HA24">
        <v>6.0606</v>
      </c>
      <c r="HB24">
        <v>30</v>
      </c>
      <c r="HC24">
        <v>-30</v>
      </c>
      <c r="HD24">
        <v>12.3314</v>
      </c>
      <c r="HE24">
        <v>70</v>
      </c>
      <c r="HF24">
        <v>0</v>
      </c>
      <c r="HG24">
        <v>105.461</v>
      </c>
      <c r="HH24">
        <v>104.717</v>
      </c>
    </row>
    <row r="25" spans="1:216" x14ac:dyDescent="0.2">
      <c r="A25">
        <v>7</v>
      </c>
      <c r="B25">
        <v>1689888975.5</v>
      </c>
      <c r="C25">
        <v>449.40000009536737</v>
      </c>
      <c r="D25" t="s">
        <v>375</v>
      </c>
      <c r="E25" t="s">
        <v>376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1689888975.5</v>
      </c>
      <c r="M25">
        <f t="shared" si="0"/>
        <v>1.6023173167624071E-3</v>
      </c>
      <c r="N25">
        <f t="shared" si="1"/>
        <v>1.6023173167624072</v>
      </c>
      <c r="O25">
        <f t="shared" si="2"/>
        <v>0.35293715576080459</v>
      </c>
      <c r="P25">
        <f t="shared" si="3"/>
        <v>49.694000000000003</v>
      </c>
      <c r="Q25">
        <f t="shared" si="4"/>
        <v>44.937189937385526</v>
      </c>
      <c r="R25">
        <f t="shared" si="5"/>
        <v>4.4853822417676499</v>
      </c>
      <c r="S25">
        <f t="shared" si="6"/>
        <v>4.9601807641506008</v>
      </c>
      <c r="T25">
        <f t="shared" si="7"/>
        <v>0.14718314913482006</v>
      </c>
      <c r="U25">
        <f t="shared" si="8"/>
        <v>3.3961599835737419</v>
      </c>
      <c r="V25">
        <f t="shared" si="9"/>
        <v>0.14372916088585644</v>
      </c>
      <c r="W25">
        <f t="shared" si="10"/>
        <v>9.0134301619855764E-2</v>
      </c>
      <c r="X25">
        <f t="shared" si="11"/>
        <v>297.70998000000003</v>
      </c>
      <c r="Y25">
        <f t="shared" si="12"/>
        <v>16.591083945843856</v>
      </c>
      <c r="Z25">
        <f t="shared" si="13"/>
        <v>15.970499999999999</v>
      </c>
      <c r="AA25">
        <f t="shared" si="14"/>
        <v>1.8212644373581481</v>
      </c>
      <c r="AB25">
        <f t="shared" si="15"/>
        <v>41.111528539204969</v>
      </c>
      <c r="AC25">
        <f t="shared" si="16"/>
        <v>0.722695762123161</v>
      </c>
      <c r="AD25">
        <f t="shared" si="17"/>
        <v>1.7578907615511803</v>
      </c>
      <c r="AE25">
        <f t="shared" si="18"/>
        <v>1.0985686752349872</v>
      </c>
      <c r="AF25">
        <f t="shared" si="19"/>
        <v>-70.662193669222148</v>
      </c>
      <c r="AG25">
        <f t="shared" si="20"/>
        <v>-101.28747745544541</v>
      </c>
      <c r="AH25">
        <f t="shared" si="21"/>
        <v>-5.7357741683693249</v>
      </c>
      <c r="AI25">
        <f t="shared" si="22"/>
        <v>120.02453470696312</v>
      </c>
      <c r="AJ25">
        <v>52</v>
      </c>
      <c r="AK25">
        <v>9</v>
      </c>
      <c r="AL25">
        <f t="shared" si="23"/>
        <v>1</v>
      </c>
      <c r="AM25">
        <f t="shared" si="24"/>
        <v>0</v>
      </c>
      <c r="AN25">
        <f t="shared" si="25"/>
        <v>54654.088599771989</v>
      </c>
      <c r="AO25">
        <f t="shared" si="26"/>
        <v>1800.05</v>
      </c>
      <c r="AP25">
        <f t="shared" si="27"/>
        <v>1517.442</v>
      </c>
      <c r="AQ25">
        <f t="shared" si="28"/>
        <v>0.84299991666898144</v>
      </c>
      <c r="AR25">
        <f t="shared" si="29"/>
        <v>0.16538983917113415</v>
      </c>
      <c r="AS25">
        <v>1689888975.5</v>
      </c>
      <c r="AT25">
        <v>49.694000000000003</v>
      </c>
      <c r="AU25">
        <v>49.988100000000003</v>
      </c>
      <c r="AV25">
        <v>7.2403899999999997</v>
      </c>
      <c r="AW25">
        <v>6.1588599999999998</v>
      </c>
      <c r="AX25">
        <v>51.805599999999998</v>
      </c>
      <c r="AY25">
        <v>7.7904</v>
      </c>
      <c r="AZ25">
        <v>600.08699999999999</v>
      </c>
      <c r="BA25">
        <v>99.716700000000003</v>
      </c>
      <c r="BB25">
        <v>9.7779900000000003E-2</v>
      </c>
      <c r="BC25">
        <v>15.417299999999999</v>
      </c>
      <c r="BD25">
        <v>15.970499999999999</v>
      </c>
      <c r="BE25">
        <v>999.9</v>
      </c>
      <c r="BF25">
        <v>0</v>
      </c>
      <c r="BG25">
        <v>0</v>
      </c>
      <c r="BH25">
        <v>9963.75</v>
      </c>
      <c r="BI25">
        <v>0</v>
      </c>
      <c r="BJ25">
        <v>40.8703</v>
      </c>
      <c r="BK25">
        <v>-0.29417399999999999</v>
      </c>
      <c r="BL25">
        <v>50.056399999999996</v>
      </c>
      <c r="BM25">
        <v>50.297899999999998</v>
      </c>
      <c r="BN25">
        <v>1.0815300000000001</v>
      </c>
      <c r="BO25">
        <v>49.988100000000003</v>
      </c>
      <c r="BP25">
        <v>6.1588599999999998</v>
      </c>
      <c r="BQ25">
        <v>0.72198799999999996</v>
      </c>
      <c r="BR25">
        <v>0.61414100000000005</v>
      </c>
      <c r="BS25">
        <v>2.2594599999999998</v>
      </c>
      <c r="BT25">
        <v>1.1010799999999999E-2</v>
      </c>
      <c r="BU25">
        <v>1800.05</v>
      </c>
      <c r="BV25">
        <v>0.900003</v>
      </c>
      <c r="BW25">
        <v>9.99969E-2</v>
      </c>
      <c r="BX25">
        <v>0</v>
      </c>
      <c r="BY25">
        <v>2.5255999999999998</v>
      </c>
      <c r="BZ25">
        <v>0</v>
      </c>
      <c r="CA25">
        <v>10696.5</v>
      </c>
      <c r="CB25">
        <v>14600.8</v>
      </c>
      <c r="CC25">
        <v>38.436999999999998</v>
      </c>
      <c r="CD25">
        <v>37.311999999999998</v>
      </c>
      <c r="CE25">
        <v>38.436999999999998</v>
      </c>
      <c r="CF25">
        <v>35.811999999999998</v>
      </c>
      <c r="CG25">
        <v>36.936999999999998</v>
      </c>
      <c r="CH25">
        <v>1620.05</v>
      </c>
      <c r="CI25">
        <v>180</v>
      </c>
      <c r="CJ25">
        <v>0</v>
      </c>
      <c r="CK25">
        <v>1689888989.5999999</v>
      </c>
      <c r="CL25">
        <v>0</v>
      </c>
      <c r="CM25">
        <v>1689888970</v>
      </c>
      <c r="CN25" t="s">
        <v>377</v>
      </c>
      <c r="CO25">
        <v>1689888959</v>
      </c>
      <c r="CP25">
        <v>1689888970</v>
      </c>
      <c r="CQ25">
        <v>32</v>
      </c>
      <c r="CR25">
        <v>-0.108</v>
      </c>
      <c r="CS25">
        <v>2E-3</v>
      </c>
      <c r="CT25">
        <v>-2.113</v>
      </c>
      <c r="CU25">
        <v>-0.55000000000000004</v>
      </c>
      <c r="CV25">
        <v>50</v>
      </c>
      <c r="CW25">
        <v>6</v>
      </c>
      <c r="CX25">
        <v>0.3</v>
      </c>
      <c r="CY25">
        <v>0.09</v>
      </c>
      <c r="CZ25">
        <v>-6.0718692651341583E-3</v>
      </c>
      <c r="DA25">
        <v>0.78144747000033865</v>
      </c>
      <c r="DB25">
        <v>9.4778172110602202E-2</v>
      </c>
      <c r="DC25">
        <v>1</v>
      </c>
      <c r="DD25">
        <v>49.9761825</v>
      </c>
      <c r="DE25">
        <v>-7.706904315204359E-2</v>
      </c>
      <c r="DF25">
        <v>2.0335730715910081E-2</v>
      </c>
      <c r="DG25">
        <v>1</v>
      </c>
      <c r="DH25">
        <v>1799.9760000000001</v>
      </c>
      <c r="DI25">
        <v>-0.14247105254716691</v>
      </c>
      <c r="DJ25">
        <v>0.10841586599756491</v>
      </c>
      <c r="DK25">
        <v>-1</v>
      </c>
      <c r="DL25">
        <v>2</v>
      </c>
      <c r="DM25">
        <v>2</v>
      </c>
      <c r="DN25" t="s">
        <v>355</v>
      </c>
      <c r="DO25">
        <v>3.22174</v>
      </c>
      <c r="DP25">
        <v>2.7211599999999998</v>
      </c>
      <c r="DQ25">
        <v>1.50771E-2</v>
      </c>
      <c r="DR25">
        <v>1.4501500000000001E-2</v>
      </c>
      <c r="DS25">
        <v>5.0485500000000003E-2</v>
      </c>
      <c r="DT25">
        <v>4.1722200000000001E-2</v>
      </c>
      <c r="DU25">
        <v>30097.3</v>
      </c>
      <c r="DV25">
        <v>33975.300000000003</v>
      </c>
      <c r="DW25">
        <v>28724</v>
      </c>
      <c r="DX25">
        <v>33019.599999999999</v>
      </c>
      <c r="DY25">
        <v>37949.800000000003</v>
      </c>
      <c r="DZ25">
        <v>42759.5</v>
      </c>
      <c r="EA25">
        <v>42159.8</v>
      </c>
      <c r="EB25">
        <v>47481</v>
      </c>
      <c r="EC25">
        <v>2.29522</v>
      </c>
      <c r="ED25">
        <v>1.9653700000000001</v>
      </c>
      <c r="EE25">
        <v>0.14086799999999999</v>
      </c>
      <c r="EF25">
        <v>0</v>
      </c>
      <c r="EG25">
        <v>13.6197</v>
      </c>
      <c r="EH25">
        <v>999.9</v>
      </c>
      <c r="EI25">
        <v>49</v>
      </c>
      <c r="EJ25">
        <v>17.7</v>
      </c>
      <c r="EK25">
        <v>9.9880600000000008</v>
      </c>
      <c r="EL25">
        <v>63.225999999999999</v>
      </c>
      <c r="EM25">
        <v>21.322099999999999</v>
      </c>
      <c r="EN25">
        <v>1</v>
      </c>
      <c r="EO25">
        <v>-0.87477899999999997</v>
      </c>
      <c r="EP25">
        <v>1.0215099999999999</v>
      </c>
      <c r="EQ25">
        <v>20.2332</v>
      </c>
      <c r="ER25">
        <v>5.2271700000000001</v>
      </c>
      <c r="ES25">
        <v>12.004</v>
      </c>
      <c r="ET25">
        <v>4.9909499999999998</v>
      </c>
      <c r="EU25">
        <v>3.3045499999999999</v>
      </c>
      <c r="EV25">
        <v>7187.5</v>
      </c>
      <c r="EW25">
        <v>9999</v>
      </c>
      <c r="EX25">
        <v>525.9</v>
      </c>
      <c r="EY25">
        <v>72.599999999999994</v>
      </c>
      <c r="EZ25">
        <v>1.85198</v>
      </c>
      <c r="FA25">
        <v>1.86127</v>
      </c>
      <c r="FB25">
        <v>1.86005</v>
      </c>
      <c r="FC25">
        <v>1.8560700000000001</v>
      </c>
      <c r="FD25">
        <v>1.8605</v>
      </c>
      <c r="FE25">
        <v>1.85684</v>
      </c>
      <c r="FF25">
        <v>1.85886</v>
      </c>
      <c r="FG25">
        <v>1.86172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-2.1120000000000001</v>
      </c>
      <c r="FV25">
        <v>-0.55000000000000004</v>
      </c>
      <c r="FW25">
        <v>-1.906704275757547</v>
      </c>
      <c r="FX25">
        <v>-4.0117494158234393E-3</v>
      </c>
      <c r="FY25">
        <v>1.087516141204025E-6</v>
      </c>
      <c r="FZ25">
        <v>-8.657206703991749E-11</v>
      </c>
      <c r="GA25">
        <v>-0.55001649999999991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0.3</v>
      </c>
      <c r="GJ25">
        <v>0.1</v>
      </c>
      <c r="GK25">
        <v>0.25878899999999999</v>
      </c>
      <c r="GL25">
        <v>2.4133300000000002</v>
      </c>
      <c r="GM25">
        <v>1.5942400000000001</v>
      </c>
      <c r="GN25">
        <v>2.33887</v>
      </c>
      <c r="GO25">
        <v>1.40015</v>
      </c>
      <c r="GP25">
        <v>2.2875999999999999</v>
      </c>
      <c r="GQ25">
        <v>21.057700000000001</v>
      </c>
      <c r="GR25">
        <v>14.263400000000001</v>
      </c>
      <c r="GS25">
        <v>18</v>
      </c>
      <c r="GT25">
        <v>598.11900000000003</v>
      </c>
      <c r="GU25">
        <v>420.07400000000001</v>
      </c>
      <c r="GV25">
        <v>12.5487</v>
      </c>
      <c r="GW25">
        <v>15.5185</v>
      </c>
      <c r="GX25">
        <v>30.0001</v>
      </c>
      <c r="GY25">
        <v>15.456</v>
      </c>
      <c r="GZ25">
        <v>15.4193</v>
      </c>
      <c r="HA25">
        <v>5.2079599999999999</v>
      </c>
      <c r="HB25">
        <v>30</v>
      </c>
      <c r="HC25">
        <v>-30</v>
      </c>
      <c r="HD25">
        <v>12.5564</v>
      </c>
      <c r="HE25">
        <v>50</v>
      </c>
      <c r="HF25">
        <v>0</v>
      </c>
      <c r="HG25">
        <v>105.461</v>
      </c>
      <c r="HH25">
        <v>104.714</v>
      </c>
    </row>
    <row r="26" spans="1:216" x14ac:dyDescent="0.2">
      <c r="A26">
        <v>8</v>
      </c>
      <c r="B26">
        <v>1689889064.5</v>
      </c>
      <c r="C26">
        <v>538.40000009536743</v>
      </c>
      <c r="D26" t="s">
        <v>378</v>
      </c>
      <c r="E26" t="s">
        <v>379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1689889064.5</v>
      </c>
      <c r="M26">
        <f t="shared" si="0"/>
        <v>1.6943238724917784E-3</v>
      </c>
      <c r="N26">
        <f t="shared" si="1"/>
        <v>1.6943238724917784</v>
      </c>
      <c r="O26">
        <f t="shared" si="2"/>
        <v>9.3487197405371845</v>
      </c>
      <c r="P26">
        <f t="shared" si="3"/>
        <v>393.18599999999998</v>
      </c>
      <c r="Q26">
        <f t="shared" si="4"/>
        <v>289.48744215263741</v>
      </c>
      <c r="R26">
        <f t="shared" si="5"/>
        <v>28.895517027737462</v>
      </c>
      <c r="S26">
        <f t="shared" si="6"/>
        <v>39.246306069737997</v>
      </c>
      <c r="T26">
        <f t="shared" si="7"/>
        <v>0.15651839121475189</v>
      </c>
      <c r="U26">
        <f t="shared" si="8"/>
        <v>3.3978192347879785</v>
      </c>
      <c r="V26">
        <f t="shared" si="9"/>
        <v>0.15262046860818795</v>
      </c>
      <c r="W26">
        <f t="shared" si="10"/>
        <v>9.5729920470319585E-2</v>
      </c>
      <c r="X26">
        <f t="shared" si="11"/>
        <v>297.69184500000006</v>
      </c>
      <c r="Y26">
        <f t="shared" si="12"/>
        <v>16.6185496509705</v>
      </c>
      <c r="Z26">
        <f t="shared" si="13"/>
        <v>15.9887</v>
      </c>
      <c r="AA26">
        <f t="shared" si="14"/>
        <v>1.8233830503868689</v>
      </c>
      <c r="AB26">
        <f t="shared" si="15"/>
        <v>41.364657931706233</v>
      </c>
      <c r="AC26">
        <f t="shared" si="16"/>
        <v>0.72943933122139004</v>
      </c>
      <c r="AD26">
        <f t="shared" si="17"/>
        <v>1.7634361498303865</v>
      </c>
      <c r="AE26">
        <f t="shared" si="18"/>
        <v>1.0939437191654788</v>
      </c>
      <c r="AF26">
        <f t="shared" si="19"/>
        <v>-74.719682776887424</v>
      </c>
      <c r="AG26">
        <f t="shared" si="20"/>
        <v>-95.67660133501002</v>
      </c>
      <c r="AH26">
        <f t="shared" si="21"/>
        <v>-5.4172853135648174</v>
      </c>
      <c r="AI26">
        <f t="shared" si="22"/>
        <v>121.87827557453778</v>
      </c>
      <c r="AJ26">
        <v>43</v>
      </c>
      <c r="AK26">
        <v>7</v>
      </c>
      <c r="AL26">
        <f t="shared" si="23"/>
        <v>1</v>
      </c>
      <c r="AM26">
        <f t="shared" si="24"/>
        <v>0</v>
      </c>
      <c r="AN26">
        <f t="shared" si="25"/>
        <v>54683.830331936937</v>
      </c>
      <c r="AO26">
        <f t="shared" si="26"/>
        <v>1799.94</v>
      </c>
      <c r="AP26">
        <f t="shared" si="27"/>
        <v>1517.3493000000001</v>
      </c>
      <c r="AQ26">
        <f t="shared" si="28"/>
        <v>0.84299993333111101</v>
      </c>
      <c r="AR26">
        <f t="shared" si="29"/>
        <v>0.16538987132904431</v>
      </c>
      <c r="AS26">
        <v>1689889064.5</v>
      </c>
      <c r="AT26">
        <v>393.18599999999998</v>
      </c>
      <c r="AU26">
        <v>399.995</v>
      </c>
      <c r="AV26">
        <v>7.30783</v>
      </c>
      <c r="AW26">
        <v>6.1642999999999999</v>
      </c>
      <c r="AX26">
        <v>396.45400000000001</v>
      </c>
      <c r="AY26">
        <v>7.8597200000000003</v>
      </c>
      <c r="AZ26">
        <v>600.1</v>
      </c>
      <c r="BA26">
        <v>99.715900000000005</v>
      </c>
      <c r="BB26">
        <v>0.100233</v>
      </c>
      <c r="BC26">
        <v>15.4664</v>
      </c>
      <c r="BD26">
        <v>15.9887</v>
      </c>
      <c r="BE26">
        <v>999.9</v>
      </c>
      <c r="BF26">
        <v>0</v>
      </c>
      <c r="BG26">
        <v>0</v>
      </c>
      <c r="BH26">
        <v>9971.25</v>
      </c>
      <c r="BI26">
        <v>0</v>
      </c>
      <c r="BJ26">
        <v>46.272100000000002</v>
      </c>
      <c r="BK26">
        <v>-6.8089599999999999</v>
      </c>
      <c r="BL26">
        <v>396.08</v>
      </c>
      <c r="BM26">
        <v>402.476</v>
      </c>
      <c r="BN26">
        <v>1.14354</v>
      </c>
      <c r="BO26">
        <v>399.995</v>
      </c>
      <c r="BP26">
        <v>6.1642999999999999</v>
      </c>
      <c r="BQ26">
        <v>0.72870699999999999</v>
      </c>
      <c r="BR26">
        <v>0.61467799999999995</v>
      </c>
      <c r="BS26">
        <v>2.3894700000000002</v>
      </c>
      <c r="BT26">
        <v>2.3054499999999999E-2</v>
      </c>
      <c r="BU26">
        <v>1799.94</v>
      </c>
      <c r="BV26">
        <v>0.90000400000000003</v>
      </c>
      <c r="BW26">
        <v>9.9995799999999996E-2</v>
      </c>
      <c r="BX26">
        <v>0</v>
      </c>
      <c r="BY26">
        <v>2.0114999999999998</v>
      </c>
      <c r="BZ26">
        <v>0</v>
      </c>
      <c r="CA26">
        <v>10780.8</v>
      </c>
      <c r="CB26">
        <v>14599.9</v>
      </c>
      <c r="CC26">
        <v>39.436999999999998</v>
      </c>
      <c r="CD26">
        <v>38.125</v>
      </c>
      <c r="CE26">
        <v>39.125</v>
      </c>
      <c r="CF26">
        <v>37.311999999999998</v>
      </c>
      <c r="CG26">
        <v>37.811999999999998</v>
      </c>
      <c r="CH26">
        <v>1619.95</v>
      </c>
      <c r="CI26">
        <v>179.99</v>
      </c>
      <c r="CJ26">
        <v>0</v>
      </c>
      <c r="CK26">
        <v>1689889079</v>
      </c>
      <c r="CL26">
        <v>0</v>
      </c>
      <c r="CM26">
        <v>1689889037.5</v>
      </c>
      <c r="CN26" t="s">
        <v>380</v>
      </c>
      <c r="CO26">
        <v>1689889037.5</v>
      </c>
      <c r="CP26">
        <v>1689889034</v>
      </c>
      <c r="CQ26">
        <v>33</v>
      </c>
      <c r="CR26">
        <v>6.4000000000000001E-2</v>
      </c>
      <c r="CS26">
        <v>-2E-3</v>
      </c>
      <c r="CT26">
        <v>-3.29</v>
      </c>
      <c r="CU26">
        <v>-0.55200000000000005</v>
      </c>
      <c r="CV26">
        <v>400</v>
      </c>
      <c r="CW26">
        <v>6</v>
      </c>
      <c r="CX26">
        <v>0.14000000000000001</v>
      </c>
      <c r="CY26">
        <v>7.0000000000000007E-2</v>
      </c>
      <c r="CZ26">
        <v>8.5050593227196636</v>
      </c>
      <c r="DA26">
        <v>0.3592273110571127</v>
      </c>
      <c r="DB26">
        <v>5.374522625629026E-2</v>
      </c>
      <c r="DC26">
        <v>1</v>
      </c>
      <c r="DD26">
        <v>400.03824390243898</v>
      </c>
      <c r="DE26">
        <v>-0.35002787456498208</v>
      </c>
      <c r="DF26">
        <v>5.2922299457724503E-2</v>
      </c>
      <c r="DG26">
        <v>1</v>
      </c>
      <c r="DH26">
        <v>1799.9882500000001</v>
      </c>
      <c r="DI26">
        <v>-0.1015635185025119</v>
      </c>
      <c r="DJ26">
        <v>0.1059926294607314</v>
      </c>
      <c r="DK26">
        <v>-1</v>
      </c>
      <c r="DL26">
        <v>2</v>
      </c>
      <c r="DM26">
        <v>2</v>
      </c>
      <c r="DN26" t="s">
        <v>355</v>
      </c>
      <c r="DO26">
        <v>3.2217500000000001</v>
      </c>
      <c r="DP26">
        <v>2.7236799999999999</v>
      </c>
      <c r="DQ26">
        <v>9.4603199999999998E-2</v>
      </c>
      <c r="DR26">
        <v>9.4805500000000001E-2</v>
      </c>
      <c r="DS26">
        <v>5.0846299999999997E-2</v>
      </c>
      <c r="DT26">
        <v>4.1753499999999999E-2</v>
      </c>
      <c r="DU26">
        <v>27662.400000000001</v>
      </c>
      <c r="DV26">
        <v>31200.6</v>
      </c>
      <c r="DW26">
        <v>28723.5</v>
      </c>
      <c r="DX26">
        <v>33018.6</v>
      </c>
      <c r="DY26">
        <v>37935.800000000003</v>
      </c>
      <c r="DZ26">
        <v>42757.7</v>
      </c>
      <c r="EA26">
        <v>42160.1</v>
      </c>
      <c r="EB26">
        <v>47480.2</v>
      </c>
      <c r="EC26">
        <v>2.3122199999999999</v>
      </c>
      <c r="ED26">
        <v>1.9716</v>
      </c>
      <c r="EE26">
        <v>0.13943800000000001</v>
      </c>
      <c r="EF26">
        <v>0</v>
      </c>
      <c r="EG26">
        <v>13.662000000000001</v>
      </c>
      <c r="EH26">
        <v>999.9</v>
      </c>
      <c r="EI26">
        <v>49</v>
      </c>
      <c r="EJ26">
        <v>17.7</v>
      </c>
      <c r="EK26">
        <v>9.9875000000000007</v>
      </c>
      <c r="EL26">
        <v>63.0261</v>
      </c>
      <c r="EM26">
        <v>20.909500000000001</v>
      </c>
      <c r="EN26">
        <v>1</v>
      </c>
      <c r="EO26">
        <v>-0.87300100000000003</v>
      </c>
      <c r="EP26">
        <v>1.21844</v>
      </c>
      <c r="EQ26">
        <v>20.231999999999999</v>
      </c>
      <c r="ER26">
        <v>5.2292699999999996</v>
      </c>
      <c r="ES26">
        <v>12.004</v>
      </c>
      <c r="ET26">
        <v>4.9898999999999996</v>
      </c>
      <c r="EU26">
        <v>3.3050000000000002</v>
      </c>
      <c r="EV26">
        <v>7189.3</v>
      </c>
      <c r="EW26">
        <v>9999</v>
      </c>
      <c r="EX26">
        <v>525.9</v>
      </c>
      <c r="EY26">
        <v>72.599999999999994</v>
      </c>
      <c r="EZ26">
        <v>1.8519600000000001</v>
      </c>
      <c r="FA26">
        <v>1.8612500000000001</v>
      </c>
      <c r="FB26">
        <v>1.8600300000000001</v>
      </c>
      <c r="FC26">
        <v>1.8559699999999999</v>
      </c>
      <c r="FD26">
        <v>1.8604799999999999</v>
      </c>
      <c r="FE26">
        <v>1.8567800000000001</v>
      </c>
      <c r="FF26">
        <v>1.85884</v>
      </c>
      <c r="FG26">
        <v>1.86171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-3.2679999999999998</v>
      </c>
      <c r="FV26">
        <v>-0.55189999999999995</v>
      </c>
      <c r="FW26">
        <v>-1.842907450244627</v>
      </c>
      <c r="FX26">
        <v>-4.0117494158234393E-3</v>
      </c>
      <c r="FY26">
        <v>1.087516141204025E-6</v>
      </c>
      <c r="FZ26">
        <v>-8.657206703991749E-11</v>
      </c>
      <c r="GA26">
        <v>-0.55188799999999993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0.5</v>
      </c>
      <c r="GJ26">
        <v>0.5</v>
      </c>
      <c r="GK26">
        <v>0.98388699999999996</v>
      </c>
      <c r="GL26">
        <v>2.36328</v>
      </c>
      <c r="GM26">
        <v>1.5942400000000001</v>
      </c>
      <c r="GN26">
        <v>2.33887</v>
      </c>
      <c r="GO26">
        <v>1.40015</v>
      </c>
      <c r="GP26">
        <v>2.2546400000000002</v>
      </c>
      <c r="GQ26">
        <v>21.037600000000001</v>
      </c>
      <c r="GR26">
        <v>14.263400000000001</v>
      </c>
      <c r="GS26">
        <v>18</v>
      </c>
      <c r="GT26">
        <v>610.03800000000001</v>
      </c>
      <c r="GU26">
        <v>423.553</v>
      </c>
      <c r="GV26">
        <v>12.469200000000001</v>
      </c>
      <c r="GW26">
        <v>15.530200000000001</v>
      </c>
      <c r="GX26">
        <v>30.0001</v>
      </c>
      <c r="GY26">
        <v>15.4453</v>
      </c>
      <c r="GZ26">
        <v>15.4038</v>
      </c>
      <c r="HA26">
        <v>19.759799999999998</v>
      </c>
      <c r="HB26">
        <v>30</v>
      </c>
      <c r="HC26">
        <v>-30</v>
      </c>
      <c r="HD26">
        <v>12.469799999999999</v>
      </c>
      <c r="HE26">
        <v>400</v>
      </c>
      <c r="HF26">
        <v>0</v>
      </c>
      <c r="HG26">
        <v>105.461</v>
      </c>
      <c r="HH26">
        <v>104.712</v>
      </c>
    </row>
    <row r="27" spans="1:216" x14ac:dyDescent="0.2">
      <c r="A27">
        <v>9</v>
      </c>
      <c r="B27">
        <v>1689889149.5</v>
      </c>
      <c r="C27">
        <v>623.40000009536743</v>
      </c>
      <c r="D27" t="s">
        <v>381</v>
      </c>
      <c r="E27" t="s">
        <v>382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1689889149.5</v>
      </c>
      <c r="M27">
        <f t="shared" si="0"/>
        <v>1.7028422345710225E-3</v>
      </c>
      <c r="N27">
        <f t="shared" si="1"/>
        <v>1.7028422345710226</v>
      </c>
      <c r="O27">
        <f t="shared" si="2"/>
        <v>9.4520937604803361</v>
      </c>
      <c r="P27">
        <f t="shared" si="3"/>
        <v>393.15199999999999</v>
      </c>
      <c r="Q27">
        <f t="shared" si="4"/>
        <v>288.77913708726061</v>
      </c>
      <c r="R27">
        <f t="shared" si="5"/>
        <v>28.824865298900178</v>
      </c>
      <c r="S27">
        <f t="shared" si="6"/>
        <v>39.242978410067195</v>
      </c>
      <c r="T27">
        <f t="shared" si="7"/>
        <v>0.15716698357629508</v>
      </c>
      <c r="U27">
        <f t="shared" si="8"/>
        <v>3.4070449464293566</v>
      </c>
      <c r="V27">
        <f t="shared" si="9"/>
        <v>0.15324748143156891</v>
      </c>
      <c r="W27">
        <f t="shared" si="10"/>
        <v>9.6123686283462031E-2</v>
      </c>
      <c r="X27">
        <f t="shared" si="11"/>
        <v>297.66529199999997</v>
      </c>
      <c r="Y27">
        <f t="shared" si="12"/>
        <v>16.647901264704458</v>
      </c>
      <c r="Z27">
        <f t="shared" si="13"/>
        <v>16.0092</v>
      </c>
      <c r="AA27">
        <f t="shared" si="14"/>
        <v>1.8257719916779653</v>
      </c>
      <c r="AB27">
        <f t="shared" si="15"/>
        <v>41.353102346316987</v>
      </c>
      <c r="AC27">
        <f t="shared" si="16"/>
        <v>0.73084597318710087</v>
      </c>
      <c r="AD27">
        <f t="shared" si="17"/>
        <v>1.7673304582242348</v>
      </c>
      <c r="AE27">
        <f t="shared" si="18"/>
        <v>1.0949260184908645</v>
      </c>
      <c r="AF27">
        <f t="shared" si="19"/>
        <v>-75.095342544582095</v>
      </c>
      <c r="AG27">
        <f t="shared" si="20"/>
        <v>-93.383220676025701</v>
      </c>
      <c r="AH27">
        <f t="shared" si="21"/>
        <v>-5.2746186847887078</v>
      </c>
      <c r="AI27">
        <f t="shared" si="22"/>
        <v>123.91211009460346</v>
      </c>
      <c r="AJ27">
        <v>43</v>
      </c>
      <c r="AK27">
        <v>7</v>
      </c>
      <c r="AL27">
        <f t="shared" si="23"/>
        <v>1</v>
      </c>
      <c r="AM27">
        <f t="shared" si="24"/>
        <v>0</v>
      </c>
      <c r="AN27">
        <f t="shared" si="25"/>
        <v>54894.615500487045</v>
      </c>
      <c r="AO27">
        <f t="shared" si="26"/>
        <v>1799.77</v>
      </c>
      <c r="AP27">
        <f t="shared" si="27"/>
        <v>1517.2067999999997</v>
      </c>
      <c r="AQ27">
        <f t="shared" si="28"/>
        <v>0.84300038338232097</v>
      </c>
      <c r="AR27">
        <f t="shared" si="29"/>
        <v>0.16539073992787967</v>
      </c>
      <c r="AS27">
        <v>1689889149.5</v>
      </c>
      <c r="AT27">
        <v>393.15199999999999</v>
      </c>
      <c r="AU27">
        <v>400.03500000000003</v>
      </c>
      <c r="AV27">
        <v>7.3219099999999999</v>
      </c>
      <c r="AW27">
        <v>6.1723999999999997</v>
      </c>
      <c r="AX27">
        <v>396.44600000000003</v>
      </c>
      <c r="AY27">
        <v>7.8718500000000002</v>
      </c>
      <c r="AZ27">
        <v>599.971</v>
      </c>
      <c r="BA27">
        <v>99.716499999999996</v>
      </c>
      <c r="BB27">
        <v>9.9801100000000004E-2</v>
      </c>
      <c r="BC27">
        <v>15.5008</v>
      </c>
      <c r="BD27">
        <v>16.0092</v>
      </c>
      <c r="BE27">
        <v>999.9</v>
      </c>
      <c r="BF27">
        <v>0</v>
      </c>
      <c r="BG27">
        <v>0</v>
      </c>
      <c r="BH27">
        <v>10012.5</v>
      </c>
      <c r="BI27">
        <v>0</v>
      </c>
      <c r="BJ27">
        <v>53.572899999999997</v>
      </c>
      <c r="BK27">
        <v>-6.8833599999999997</v>
      </c>
      <c r="BL27">
        <v>396.05200000000002</v>
      </c>
      <c r="BM27">
        <v>402.52</v>
      </c>
      <c r="BN27">
        <v>1.14951</v>
      </c>
      <c r="BO27">
        <v>400.03500000000003</v>
      </c>
      <c r="BP27">
        <v>6.1723999999999997</v>
      </c>
      <c r="BQ27">
        <v>0.73011499999999996</v>
      </c>
      <c r="BR27">
        <v>0.61548999999999998</v>
      </c>
      <c r="BS27">
        <v>2.4165899999999998</v>
      </c>
      <c r="BT27">
        <v>4.1231900000000002E-2</v>
      </c>
      <c r="BU27">
        <v>1799.77</v>
      </c>
      <c r="BV27">
        <v>0.89998900000000004</v>
      </c>
      <c r="BW27">
        <v>0.100011</v>
      </c>
      <c r="BX27">
        <v>0</v>
      </c>
      <c r="BY27">
        <v>2.5249999999999999</v>
      </c>
      <c r="BZ27">
        <v>0</v>
      </c>
      <c r="CA27">
        <v>10927.3</v>
      </c>
      <c r="CB27">
        <v>14598.5</v>
      </c>
      <c r="CC27">
        <v>40.186999999999998</v>
      </c>
      <c r="CD27">
        <v>38.625</v>
      </c>
      <c r="CE27">
        <v>39.686999999999998</v>
      </c>
      <c r="CF27">
        <v>38.311999999999998</v>
      </c>
      <c r="CG27">
        <v>38.5</v>
      </c>
      <c r="CH27">
        <v>1619.77</v>
      </c>
      <c r="CI27">
        <v>180</v>
      </c>
      <c r="CJ27">
        <v>0</v>
      </c>
      <c r="CK27">
        <v>1689889163.5999999</v>
      </c>
      <c r="CL27">
        <v>0</v>
      </c>
      <c r="CM27">
        <v>1689889121.5</v>
      </c>
      <c r="CN27" t="s">
        <v>383</v>
      </c>
      <c r="CO27">
        <v>1689889112</v>
      </c>
      <c r="CP27">
        <v>1689889121.5</v>
      </c>
      <c r="CQ27">
        <v>34</v>
      </c>
      <c r="CR27">
        <v>-2.5999999999999999E-2</v>
      </c>
      <c r="CS27">
        <v>2E-3</v>
      </c>
      <c r="CT27">
        <v>-3.3159999999999998</v>
      </c>
      <c r="CU27">
        <v>-0.55000000000000004</v>
      </c>
      <c r="CV27">
        <v>400</v>
      </c>
      <c r="CW27">
        <v>6</v>
      </c>
      <c r="CX27">
        <v>0.3</v>
      </c>
      <c r="CY27">
        <v>0.08</v>
      </c>
      <c r="CZ27">
        <v>8.5315534780312188</v>
      </c>
      <c r="DA27">
        <v>0.1899694155219368</v>
      </c>
      <c r="DB27">
        <v>4.8176785042767283E-2</v>
      </c>
      <c r="DC27">
        <v>1</v>
      </c>
      <c r="DD27">
        <v>399.98443902439033</v>
      </c>
      <c r="DE27">
        <v>-8.0843205574405247E-2</v>
      </c>
      <c r="DF27">
        <v>2.460324069521292E-2</v>
      </c>
      <c r="DG27">
        <v>1</v>
      </c>
      <c r="DH27">
        <v>1799.9775</v>
      </c>
      <c r="DI27">
        <v>-6.4073518870584031E-2</v>
      </c>
      <c r="DJ27">
        <v>0.13328071878559211</v>
      </c>
      <c r="DK27">
        <v>-1</v>
      </c>
      <c r="DL27">
        <v>2</v>
      </c>
      <c r="DM27">
        <v>2</v>
      </c>
      <c r="DN27" t="s">
        <v>355</v>
      </c>
      <c r="DO27">
        <v>3.2214299999999998</v>
      </c>
      <c r="DP27">
        <v>2.7235999999999998</v>
      </c>
      <c r="DQ27">
        <v>9.4599100000000005E-2</v>
      </c>
      <c r="DR27">
        <v>9.48103E-2</v>
      </c>
      <c r="DS27">
        <v>5.0906899999999998E-2</v>
      </c>
      <c r="DT27">
        <v>4.17965E-2</v>
      </c>
      <c r="DU27">
        <v>27662.5</v>
      </c>
      <c r="DV27">
        <v>31199.599999999999</v>
      </c>
      <c r="DW27">
        <v>28723.7</v>
      </c>
      <c r="DX27">
        <v>33017.800000000003</v>
      </c>
      <c r="DY27">
        <v>37933.300000000003</v>
      </c>
      <c r="DZ27">
        <v>42754.6</v>
      </c>
      <c r="EA27">
        <v>42160.1</v>
      </c>
      <c r="EB27">
        <v>47478.9</v>
      </c>
      <c r="EC27">
        <v>2.3119999999999998</v>
      </c>
      <c r="ED27">
        <v>1.9718</v>
      </c>
      <c r="EE27">
        <v>0.13949300000000001</v>
      </c>
      <c r="EF27">
        <v>0</v>
      </c>
      <c r="EG27">
        <v>13.6816</v>
      </c>
      <c r="EH27">
        <v>999.9</v>
      </c>
      <c r="EI27">
        <v>49.1</v>
      </c>
      <c r="EJ27">
        <v>17.7</v>
      </c>
      <c r="EK27">
        <v>10.0091</v>
      </c>
      <c r="EL27">
        <v>62.806100000000001</v>
      </c>
      <c r="EM27">
        <v>21.318100000000001</v>
      </c>
      <c r="EN27">
        <v>1</v>
      </c>
      <c r="EO27">
        <v>-0.87152200000000002</v>
      </c>
      <c r="EP27">
        <v>1.2855300000000001</v>
      </c>
      <c r="EQ27">
        <v>20.2315</v>
      </c>
      <c r="ER27">
        <v>5.22912</v>
      </c>
      <c r="ES27">
        <v>12.004</v>
      </c>
      <c r="ET27">
        <v>4.9901999999999997</v>
      </c>
      <c r="EU27">
        <v>3.3050000000000002</v>
      </c>
      <c r="EV27">
        <v>7191</v>
      </c>
      <c r="EW27">
        <v>9999</v>
      </c>
      <c r="EX27">
        <v>525.9</v>
      </c>
      <c r="EY27">
        <v>72.599999999999994</v>
      </c>
      <c r="EZ27">
        <v>1.8519699999999999</v>
      </c>
      <c r="FA27">
        <v>1.8612200000000001</v>
      </c>
      <c r="FB27">
        <v>1.86005</v>
      </c>
      <c r="FC27">
        <v>1.85602</v>
      </c>
      <c r="FD27">
        <v>1.8604400000000001</v>
      </c>
      <c r="FE27">
        <v>1.8568</v>
      </c>
      <c r="FF27">
        <v>1.8588499999999999</v>
      </c>
      <c r="FG27">
        <v>1.86172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-3.294</v>
      </c>
      <c r="FV27">
        <v>-0.54990000000000006</v>
      </c>
      <c r="FW27">
        <v>-1.868929638522713</v>
      </c>
      <c r="FX27">
        <v>-4.0117494158234393E-3</v>
      </c>
      <c r="FY27">
        <v>1.087516141204025E-6</v>
      </c>
      <c r="FZ27">
        <v>-8.657206703991749E-11</v>
      </c>
      <c r="GA27">
        <v>-0.54994190476190408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0.6</v>
      </c>
      <c r="GJ27">
        <v>0.5</v>
      </c>
      <c r="GK27">
        <v>0.98388699999999996</v>
      </c>
      <c r="GL27">
        <v>2.36938</v>
      </c>
      <c r="GM27">
        <v>1.5942400000000001</v>
      </c>
      <c r="GN27">
        <v>2.34009</v>
      </c>
      <c r="GO27">
        <v>1.40015</v>
      </c>
      <c r="GP27">
        <v>2.2241200000000001</v>
      </c>
      <c r="GQ27">
        <v>21.037600000000001</v>
      </c>
      <c r="GR27">
        <v>14.2371</v>
      </c>
      <c r="GS27">
        <v>18</v>
      </c>
      <c r="GT27">
        <v>610.07399999999996</v>
      </c>
      <c r="GU27">
        <v>423.8</v>
      </c>
      <c r="GV27">
        <v>12.478199999999999</v>
      </c>
      <c r="GW27">
        <v>15.551299999999999</v>
      </c>
      <c r="GX27">
        <v>30.0002</v>
      </c>
      <c r="GY27">
        <v>15.4595</v>
      </c>
      <c r="GZ27">
        <v>15.416499999999999</v>
      </c>
      <c r="HA27">
        <v>19.755199999999999</v>
      </c>
      <c r="HB27">
        <v>30</v>
      </c>
      <c r="HC27">
        <v>-30</v>
      </c>
      <c r="HD27">
        <v>12.463800000000001</v>
      </c>
      <c r="HE27">
        <v>400</v>
      </c>
      <c r="HF27">
        <v>0</v>
      </c>
      <c r="HG27">
        <v>105.461</v>
      </c>
      <c r="HH27">
        <v>104.709</v>
      </c>
    </row>
    <row r="28" spans="1:216" x14ac:dyDescent="0.2">
      <c r="A28">
        <v>10</v>
      </c>
      <c r="B28">
        <v>1689889227.5</v>
      </c>
      <c r="C28">
        <v>701.40000009536743</v>
      </c>
      <c r="D28" t="s">
        <v>384</v>
      </c>
      <c r="E28" t="s">
        <v>385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1689889227.5</v>
      </c>
      <c r="M28">
        <f t="shared" si="0"/>
        <v>1.7003230266134444E-3</v>
      </c>
      <c r="N28">
        <f t="shared" si="1"/>
        <v>1.7003230266134444</v>
      </c>
      <c r="O28">
        <f t="shared" si="2"/>
        <v>9.6967233628385845</v>
      </c>
      <c r="P28">
        <f t="shared" si="3"/>
        <v>392.96800000000002</v>
      </c>
      <c r="Q28">
        <f t="shared" si="4"/>
        <v>286.35100467335405</v>
      </c>
      <c r="R28">
        <f t="shared" si="5"/>
        <v>28.582033755973836</v>
      </c>
      <c r="S28">
        <f t="shared" si="6"/>
        <v>39.223974973756</v>
      </c>
      <c r="T28">
        <f t="shared" si="7"/>
        <v>0.15757447793657003</v>
      </c>
      <c r="U28">
        <f t="shared" si="8"/>
        <v>3.4044830468150371</v>
      </c>
      <c r="V28">
        <f t="shared" si="9"/>
        <v>0.15363201458684364</v>
      </c>
      <c r="W28">
        <f t="shared" si="10"/>
        <v>9.6366008105857132E-2</v>
      </c>
      <c r="X28">
        <f t="shared" si="11"/>
        <v>297.70998000000003</v>
      </c>
      <c r="Y28">
        <f t="shared" si="12"/>
        <v>16.640827416899278</v>
      </c>
      <c r="Z28">
        <f t="shared" si="13"/>
        <v>15.981199999999999</v>
      </c>
      <c r="AA28">
        <f t="shared" si="14"/>
        <v>1.8225097335502758</v>
      </c>
      <c r="AB28">
        <f t="shared" si="15"/>
        <v>41.438456173873831</v>
      </c>
      <c r="AC28">
        <f t="shared" si="16"/>
        <v>0.73194603550747506</v>
      </c>
      <c r="AD28">
        <f t="shared" si="17"/>
        <v>1.766344847492058</v>
      </c>
      <c r="AE28">
        <f t="shared" si="18"/>
        <v>1.0905636980428008</v>
      </c>
      <c r="AF28">
        <f t="shared" si="19"/>
        <v>-74.984245473652905</v>
      </c>
      <c r="AG28">
        <f t="shared" si="20"/>
        <v>-89.770631868729083</v>
      </c>
      <c r="AH28">
        <f t="shared" si="21"/>
        <v>-5.0734147317162019</v>
      </c>
      <c r="AI28">
        <f t="shared" si="22"/>
        <v>127.88168792590187</v>
      </c>
      <c r="AJ28">
        <v>43</v>
      </c>
      <c r="AK28">
        <v>7</v>
      </c>
      <c r="AL28">
        <f t="shared" si="23"/>
        <v>1</v>
      </c>
      <c r="AM28">
        <f t="shared" si="24"/>
        <v>0</v>
      </c>
      <c r="AN28">
        <f t="shared" si="25"/>
        <v>54835.866853592437</v>
      </c>
      <c r="AO28">
        <f t="shared" si="26"/>
        <v>1800.05</v>
      </c>
      <c r="AP28">
        <f t="shared" si="27"/>
        <v>1517.442</v>
      </c>
      <c r="AQ28">
        <f t="shared" si="28"/>
        <v>0.84299991666898144</v>
      </c>
      <c r="AR28">
        <f t="shared" si="29"/>
        <v>0.16538983917113415</v>
      </c>
      <c r="AS28">
        <v>1689889227.5</v>
      </c>
      <c r="AT28">
        <v>392.96800000000002</v>
      </c>
      <c r="AU28">
        <v>400.01600000000002</v>
      </c>
      <c r="AV28">
        <v>7.3330500000000001</v>
      </c>
      <c r="AW28">
        <v>6.1853300000000004</v>
      </c>
      <c r="AX28">
        <v>396.3</v>
      </c>
      <c r="AY28">
        <v>7.88469</v>
      </c>
      <c r="AZ28">
        <v>600.01099999999997</v>
      </c>
      <c r="BA28">
        <v>99.714699999999993</v>
      </c>
      <c r="BB28">
        <v>9.9979499999999999E-2</v>
      </c>
      <c r="BC28">
        <v>15.492100000000001</v>
      </c>
      <c r="BD28">
        <v>15.981199999999999</v>
      </c>
      <c r="BE28">
        <v>999.9</v>
      </c>
      <c r="BF28">
        <v>0</v>
      </c>
      <c r="BG28">
        <v>0</v>
      </c>
      <c r="BH28">
        <v>10001.200000000001</v>
      </c>
      <c r="BI28">
        <v>0</v>
      </c>
      <c r="BJ28">
        <v>55.110700000000001</v>
      </c>
      <c r="BK28">
        <v>-7.048</v>
      </c>
      <c r="BL28">
        <v>395.87099999999998</v>
      </c>
      <c r="BM28">
        <v>402.505</v>
      </c>
      <c r="BN28">
        <v>1.1477200000000001</v>
      </c>
      <c r="BO28">
        <v>400.01600000000002</v>
      </c>
      <c r="BP28">
        <v>6.1853300000000004</v>
      </c>
      <c r="BQ28">
        <v>0.73121199999999997</v>
      </c>
      <c r="BR28">
        <v>0.61676799999999998</v>
      </c>
      <c r="BS28">
        <v>2.4376799999999998</v>
      </c>
      <c r="BT28">
        <v>6.9804699999999997E-2</v>
      </c>
      <c r="BU28">
        <v>1800.05</v>
      </c>
      <c r="BV28">
        <v>0.90000500000000005</v>
      </c>
      <c r="BW28">
        <v>9.9994700000000006E-2</v>
      </c>
      <c r="BX28">
        <v>0</v>
      </c>
      <c r="BY28">
        <v>2.8811</v>
      </c>
      <c r="BZ28">
        <v>0</v>
      </c>
      <c r="CA28">
        <v>10981.7</v>
      </c>
      <c r="CB28">
        <v>14600.8</v>
      </c>
      <c r="CC28">
        <v>40.875</v>
      </c>
      <c r="CD28">
        <v>39</v>
      </c>
      <c r="CE28">
        <v>40.25</v>
      </c>
      <c r="CF28">
        <v>39</v>
      </c>
      <c r="CG28">
        <v>39.125</v>
      </c>
      <c r="CH28">
        <v>1620.05</v>
      </c>
      <c r="CI28">
        <v>180</v>
      </c>
      <c r="CJ28">
        <v>0</v>
      </c>
      <c r="CK28">
        <v>1689889241.5999999</v>
      </c>
      <c r="CL28">
        <v>0</v>
      </c>
      <c r="CM28">
        <v>1689889201</v>
      </c>
      <c r="CN28" t="s">
        <v>386</v>
      </c>
      <c r="CO28">
        <v>1689889198.5</v>
      </c>
      <c r="CP28">
        <v>1689889201</v>
      </c>
      <c r="CQ28">
        <v>35</v>
      </c>
      <c r="CR28">
        <v>-3.9E-2</v>
      </c>
      <c r="CS28">
        <v>-2E-3</v>
      </c>
      <c r="CT28">
        <v>-3.355</v>
      </c>
      <c r="CU28">
        <v>-0.55200000000000005</v>
      </c>
      <c r="CV28">
        <v>400</v>
      </c>
      <c r="CW28">
        <v>6</v>
      </c>
      <c r="CX28">
        <v>0.35</v>
      </c>
      <c r="CY28">
        <v>0.09</v>
      </c>
      <c r="CZ28">
        <v>8.7417865723077792</v>
      </c>
      <c r="DA28">
        <v>0.40818524549775098</v>
      </c>
      <c r="DB28">
        <v>9.1934774923847135E-2</v>
      </c>
      <c r="DC28">
        <v>1</v>
      </c>
      <c r="DD28">
        <v>399.99534146341472</v>
      </c>
      <c r="DE28">
        <v>-0.15940766550493149</v>
      </c>
      <c r="DF28">
        <v>2.7089382094258731E-2</v>
      </c>
      <c r="DG28">
        <v>1</v>
      </c>
      <c r="DH28">
        <v>1799.997804878049</v>
      </c>
      <c r="DI28">
        <v>-0.1899323215813491</v>
      </c>
      <c r="DJ28">
        <v>0.14719345483730381</v>
      </c>
      <c r="DK28">
        <v>-1</v>
      </c>
      <c r="DL28">
        <v>2</v>
      </c>
      <c r="DM28">
        <v>2</v>
      </c>
      <c r="DN28" t="s">
        <v>355</v>
      </c>
      <c r="DO28">
        <v>3.2214900000000002</v>
      </c>
      <c r="DP28">
        <v>2.7236899999999999</v>
      </c>
      <c r="DQ28">
        <v>9.4567600000000002E-2</v>
      </c>
      <c r="DR28">
        <v>9.48021E-2</v>
      </c>
      <c r="DS28">
        <v>5.0969899999999999E-2</v>
      </c>
      <c r="DT28">
        <v>4.1864800000000001E-2</v>
      </c>
      <c r="DU28">
        <v>27661.8</v>
      </c>
      <c r="DV28">
        <v>31198.7</v>
      </c>
      <c r="DW28">
        <v>28722</v>
      </c>
      <c r="DX28">
        <v>33016.6</v>
      </c>
      <c r="DY28">
        <v>37928.800000000003</v>
      </c>
      <c r="DZ28">
        <v>42749.7</v>
      </c>
      <c r="EA28">
        <v>42158</v>
      </c>
      <c r="EB28">
        <v>47476.9</v>
      </c>
      <c r="EC28">
        <v>2.3119200000000002</v>
      </c>
      <c r="ED28">
        <v>1.9713700000000001</v>
      </c>
      <c r="EE28">
        <v>0.13716500000000001</v>
      </c>
      <c r="EF28">
        <v>0</v>
      </c>
      <c r="EG28">
        <v>13.692399999999999</v>
      </c>
      <c r="EH28">
        <v>999.9</v>
      </c>
      <c r="EI28">
        <v>49.2</v>
      </c>
      <c r="EJ28">
        <v>17.7</v>
      </c>
      <c r="EK28">
        <v>10.029</v>
      </c>
      <c r="EL28">
        <v>62.866100000000003</v>
      </c>
      <c r="EM28">
        <v>21.298100000000002</v>
      </c>
      <c r="EN28">
        <v>1</v>
      </c>
      <c r="EO28">
        <v>-0.870668</v>
      </c>
      <c r="EP28">
        <v>1.0712200000000001</v>
      </c>
      <c r="EQ28">
        <v>20.232600000000001</v>
      </c>
      <c r="ER28">
        <v>5.2307699999999997</v>
      </c>
      <c r="ES28">
        <v>12.004</v>
      </c>
      <c r="ET28">
        <v>4.9909999999999997</v>
      </c>
      <c r="EU28">
        <v>3.3050000000000002</v>
      </c>
      <c r="EV28">
        <v>7192.8</v>
      </c>
      <c r="EW28">
        <v>9999</v>
      </c>
      <c r="EX28">
        <v>525.9</v>
      </c>
      <c r="EY28">
        <v>72.599999999999994</v>
      </c>
      <c r="EZ28">
        <v>1.85205</v>
      </c>
      <c r="FA28">
        <v>1.86127</v>
      </c>
      <c r="FB28">
        <v>1.86005</v>
      </c>
      <c r="FC28">
        <v>1.8560700000000001</v>
      </c>
      <c r="FD28">
        <v>1.8605</v>
      </c>
      <c r="FE28">
        <v>1.85684</v>
      </c>
      <c r="FF28">
        <v>1.85894</v>
      </c>
      <c r="FG28">
        <v>1.86172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-3.3319999999999999</v>
      </c>
      <c r="FV28">
        <v>-0.55159999999999998</v>
      </c>
      <c r="FW28">
        <v>-1.9080936044261361</v>
      </c>
      <c r="FX28">
        <v>-4.0117494158234393E-3</v>
      </c>
      <c r="FY28">
        <v>1.087516141204025E-6</v>
      </c>
      <c r="FZ28">
        <v>-8.657206703991749E-11</v>
      </c>
      <c r="GA28">
        <v>-0.55164800000000014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0.4</v>
      </c>
      <c r="GK28">
        <v>0.98388699999999996</v>
      </c>
      <c r="GL28">
        <v>2.36694</v>
      </c>
      <c r="GM28">
        <v>1.5942400000000001</v>
      </c>
      <c r="GN28">
        <v>2.34009</v>
      </c>
      <c r="GO28">
        <v>1.40015</v>
      </c>
      <c r="GP28">
        <v>2.2729499999999998</v>
      </c>
      <c r="GQ28">
        <v>21.057700000000001</v>
      </c>
      <c r="GR28">
        <v>14.228300000000001</v>
      </c>
      <c r="GS28">
        <v>18</v>
      </c>
      <c r="GT28">
        <v>610.21799999999996</v>
      </c>
      <c r="GU28">
        <v>423.68</v>
      </c>
      <c r="GV28">
        <v>12.3467</v>
      </c>
      <c r="GW28">
        <v>15.569100000000001</v>
      </c>
      <c r="GX28">
        <v>29.9999</v>
      </c>
      <c r="GY28">
        <v>15.473599999999999</v>
      </c>
      <c r="GZ28">
        <v>15.4292</v>
      </c>
      <c r="HA28">
        <v>19.754000000000001</v>
      </c>
      <c r="HB28">
        <v>30</v>
      </c>
      <c r="HC28">
        <v>-30</v>
      </c>
      <c r="HD28">
        <v>12.389099999999999</v>
      </c>
      <c r="HE28">
        <v>400</v>
      </c>
      <c r="HF28">
        <v>0</v>
      </c>
      <c r="HG28">
        <v>105.456</v>
      </c>
      <c r="HH28">
        <v>104.705</v>
      </c>
    </row>
    <row r="29" spans="1:216" x14ac:dyDescent="0.2">
      <c r="A29">
        <v>11</v>
      </c>
      <c r="B29">
        <v>1689889314</v>
      </c>
      <c r="C29">
        <v>787.90000009536743</v>
      </c>
      <c r="D29" t="s">
        <v>387</v>
      </c>
      <c r="E29" t="s">
        <v>388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1689889314</v>
      </c>
      <c r="M29">
        <f t="shared" si="0"/>
        <v>1.7036179802181583E-3</v>
      </c>
      <c r="N29">
        <f t="shared" si="1"/>
        <v>1.7036179802181584</v>
      </c>
      <c r="O29">
        <f t="shared" si="2"/>
        <v>11.599721521787073</v>
      </c>
      <c r="P29">
        <f t="shared" si="3"/>
        <v>466.58800000000002</v>
      </c>
      <c r="Q29">
        <f t="shared" si="4"/>
        <v>339.17989003478704</v>
      </c>
      <c r="R29">
        <f t="shared" si="5"/>
        <v>33.855222747288089</v>
      </c>
      <c r="S29">
        <f t="shared" si="6"/>
        <v>46.572456490835997</v>
      </c>
      <c r="T29">
        <f t="shared" si="7"/>
        <v>0.15768877830762462</v>
      </c>
      <c r="U29">
        <f t="shared" si="8"/>
        <v>3.3987693010544286</v>
      </c>
      <c r="V29">
        <f t="shared" si="9"/>
        <v>0.1537342125798013</v>
      </c>
      <c r="W29">
        <f t="shared" si="10"/>
        <v>9.643092467045053E-2</v>
      </c>
      <c r="X29">
        <f t="shared" si="11"/>
        <v>297.70620899999994</v>
      </c>
      <c r="Y29">
        <f t="shared" si="12"/>
        <v>16.671666196486864</v>
      </c>
      <c r="Z29">
        <f t="shared" si="13"/>
        <v>16.010000000000002</v>
      </c>
      <c r="AA29">
        <f t="shared" si="14"/>
        <v>1.8258652743507784</v>
      </c>
      <c r="AB29">
        <f t="shared" si="15"/>
        <v>41.472103941060645</v>
      </c>
      <c r="AC29">
        <f t="shared" si="16"/>
        <v>0.73394130158993998</v>
      </c>
      <c r="AD29">
        <f t="shared" si="17"/>
        <v>1.7697228542660945</v>
      </c>
      <c r="AE29">
        <f t="shared" si="18"/>
        <v>1.0919239727608385</v>
      </c>
      <c r="AF29">
        <f t="shared" si="19"/>
        <v>-75.129552927620779</v>
      </c>
      <c r="AG29">
        <f t="shared" si="20"/>
        <v>-89.43673531757787</v>
      </c>
      <c r="AH29">
        <f t="shared" si="21"/>
        <v>-5.0645832526464352</v>
      </c>
      <c r="AI29">
        <f t="shared" si="22"/>
        <v>128.07533750215484</v>
      </c>
      <c r="AJ29">
        <v>43</v>
      </c>
      <c r="AK29">
        <v>7</v>
      </c>
      <c r="AL29">
        <f t="shared" si="23"/>
        <v>1</v>
      </c>
      <c r="AM29">
        <f t="shared" si="24"/>
        <v>0</v>
      </c>
      <c r="AN29">
        <f t="shared" si="25"/>
        <v>54695.650055867482</v>
      </c>
      <c r="AO29">
        <f t="shared" si="26"/>
        <v>1800.03</v>
      </c>
      <c r="AP29">
        <f t="shared" si="27"/>
        <v>1517.4248999999998</v>
      </c>
      <c r="AQ29">
        <f t="shared" si="28"/>
        <v>0.84299978333694425</v>
      </c>
      <c r="AR29">
        <f t="shared" si="29"/>
        <v>0.16538958184030264</v>
      </c>
      <c r="AS29">
        <v>1689889314</v>
      </c>
      <c r="AT29">
        <v>466.58800000000002</v>
      </c>
      <c r="AU29">
        <v>475.01499999999999</v>
      </c>
      <c r="AV29">
        <v>7.3530199999999999</v>
      </c>
      <c r="AW29">
        <v>6.2032600000000002</v>
      </c>
      <c r="AX29">
        <v>470.05500000000001</v>
      </c>
      <c r="AY29">
        <v>7.9046000000000003</v>
      </c>
      <c r="AZ29">
        <v>600.09500000000003</v>
      </c>
      <c r="BA29">
        <v>99.714699999999993</v>
      </c>
      <c r="BB29">
        <v>0.100247</v>
      </c>
      <c r="BC29">
        <v>15.5219</v>
      </c>
      <c r="BD29">
        <v>16.010000000000002</v>
      </c>
      <c r="BE29">
        <v>999.9</v>
      </c>
      <c r="BF29">
        <v>0</v>
      </c>
      <c r="BG29">
        <v>0</v>
      </c>
      <c r="BH29">
        <v>9975.6200000000008</v>
      </c>
      <c r="BI29">
        <v>0</v>
      </c>
      <c r="BJ29">
        <v>59.335900000000002</v>
      </c>
      <c r="BK29">
        <v>-8.4265399999999993</v>
      </c>
      <c r="BL29">
        <v>470.04399999999998</v>
      </c>
      <c r="BM29">
        <v>477.98</v>
      </c>
      <c r="BN29">
        <v>1.1497599999999999</v>
      </c>
      <c r="BO29">
        <v>475.01499999999999</v>
      </c>
      <c r="BP29">
        <v>6.2032600000000002</v>
      </c>
      <c r="BQ29">
        <v>0.73320399999999997</v>
      </c>
      <c r="BR29">
        <v>0.61855599999999999</v>
      </c>
      <c r="BS29">
        <v>2.4758900000000001</v>
      </c>
      <c r="BT29">
        <v>0.109679</v>
      </c>
      <c r="BU29">
        <v>1800.03</v>
      </c>
      <c r="BV29">
        <v>0.90000599999999997</v>
      </c>
      <c r="BW29">
        <v>9.9994200000000005E-2</v>
      </c>
      <c r="BX29">
        <v>0</v>
      </c>
      <c r="BY29">
        <v>2.1168</v>
      </c>
      <c r="BZ29">
        <v>0</v>
      </c>
      <c r="CA29">
        <v>11111.7</v>
      </c>
      <c r="CB29">
        <v>14600.6</v>
      </c>
      <c r="CC29">
        <v>41.5</v>
      </c>
      <c r="CD29">
        <v>39.311999999999998</v>
      </c>
      <c r="CE29">
        <v>40.811999999999998</v>
      </c>
      <c r="CF29">
        <v>39.561999999999998</v>
      </c>
      <c r="CG29">
        <v>39.686999999999998</v>
      </c>
      <c r="CH29">
        <v>1620.04</v>
      </c>
      <c r="CI29">
        <v>179.99</v>
      </c>
      <c r="CJ29">
        <v>0</v>
      </c>
      <c r="CK29">
        <v>1689889328</v>
      </c>
      <c r="CL29">
        <v>0</v>
      </c>
      <c r="CM29">
        <v>1689889287</v>
      </c>
      <c r="CN29" t="s">
        <v>389</v>
      </c>
      <c r="CO29">
        <v>1689889287</v>
      </c>
      <c r="CP29">
        <v>1689889284.5</v>
      </c>
      <c r="CQ29">
        <v>36</v>
      </c>
      <c r="CR29">
        <v>9.6000000000000002E-2</v>
      </c>
      <c r="CS29">
        <v>0</v>
      </c>
      <c r="CT29">
        <v>-3.4929999999999999</v>
      </c>
      <c r="CU29">
        <v>-0.55200000000000005</v>
      </c>
      <c r="CV29">
        <v>475</v>
      </c>
      <c r="CW29">
        <v>6</v>
      </c>
      <c r="CX29">
        <v>0.27</v>
      </c>
      <c r="CY29">
        <v>0.09</v>
      </c>
      <c r="CZ29">
        <v>10.43260631283021</v>
      </c>
      <c r="DA29">
        <v>0.16304405821124629</v>
      </c>
      <c r="DB29">
        <v>6.8739800912293286E-2</v>
      </c>
      <c r="DC29">
        <v>1</v>
      </c>
      <c r="DD29">
        <v>475.00247500000012</v>
      </c>
      <c r="DE29">
        <v>-8.0611632270625816E-2</v>
      </c>
      <c r="DF29">
        <v>3.2700143348309341E-2</v>
      </c>
      <c r="DG29">
        <v>1</v>
      </c>
      <c r="DH29">
        <v>1800.0012195121949</v>
      </c>
      <c r="DI29">
        <v>-0.1776258883147584</v>
      </c>
      <c r="DJ29">
        <v>0.13870824130036771</v>
      </c>
      <c r="DK29">
        <v>-1</v>
      </c>
      <c r="DL29">
        <v>2</v>
      </c>
      <c r="DM29">
        <v>2</v>
      </c>
      <c r="DN29" t="s">
        <v>355</v>
      </c>
      <c r="DO29">
        <v>3.2216399999999998</v>
      </c>
      <c r="DP29">
        <v>2.7237300000000002</v>
      </c>
      <c r="DQ29">
        <v>0.107373</v>
      </c>
      <c r="DR29">
        <v>0.107691</v>
      </c>
      <c r="DS29">
        <v>5.10689E-2</v>
      </c>
      <c r="DT29">
        <v>4.1960299999999999E-2</v>
      </c>
      <c r="DU29">
        <v>27269.5</v>
      </c>
      <c r="DV29">
        <v>30753</v>
      </c>
      <c r="DW29">
        <v>28720.9</v>
      </c>
      <c r="DX29">
        <v>33015.199999999997</v>
      </c>
      <c r="DY29">
        <v>37923.599999999999</v>
      </c>
      <c r="DZ29">
        <v>42743.3</v>
      </c>
      <c r="EA29">
        <v>42156.6</v>
      </c>
      <c r="EB29">
        <v>47474.5</v>
      </c>
      <c r="EC29">
        <v>2.3112200000000001</v>
      </c>
      <c r="ED29">
        <v>1.9710799999999999</v>
      </c>
      <c r="EE29">
        <v>0.13794699999999999</v>
      </c>
      <c r="EF29">
        <v>0</v>
      </c>
      <c r="EG29">
        <v>13.708299999999999</v>
      </c>
      <c r="EH29">
        <v>999.9</v>
      </c>
      <c r="EI29">
        <v>49.3</v>
      </c>
      <c r="EJ29">
        <v>17.7</v>
      </c>
      <c r="EK29">
        <v>10.0489</v>
      </c>
      <c r="EL29">
        <v>63.046100000000003</v>
      </c>
      <c r="EM29">
        <v>20.8734</v>
      </c>
      <c r="EN29">
        <v>1</v>
      </c>
      <c r="EO29">
        <v>-0.86785800000000002</v>
      </c>
      <c r="EP29">
        <v>1.4611700000000001</v>
      </c>
      <c r="EQ29">
        <v>20.229600000000001</v>
      </c>
      <c r="ER29">
        <v>5.23062</v>
      </c>
      <c r="ES29">
        <v>12.004</v>
      </c>
      <c r="ET29">
        <v>4.99085</v>
      </c>
      <c r="EU29">
        <v>3.3050000000000002</v>
      </c>
      <c r="EV29">
        <v>7194.5</v>
      </c>
      <c r="EW29">
        <v>9999</v>
      </c>
      <c r="EX29">
        <v>525.9</v>
      </c>
      <c r="EY29">
        <v>72.7</v>
      </c>
      <c r="EZ29">
        <v>1.8520399999999999</v>
      </c>
      <c r="FA29">
        <v>1.86127</v>
      </c>
      <c r="FB29">
        <v>1.86005</v>
      </c>
      <c r="FC29">
        <v>1.8560700000000001</v>
      </c>
      <c r="FD29">
        <v>1.8605</v>
      </c>
      <c r="FE29">
        <v>1.85684</v>
      </c>
      <c r="FF29">
        <v>1.8589</v>
      </c>
      <c r="FG29">
        <v>1.86172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-3.4670000000000001</v>
      </c>
      <c r="FV29">
        <v>-0.55159999999999998</v>
      </c>
      <c r="FW29">
        <v>-1.8121221286950859</v>
      </c>
      <c r="FX29">
        <v>-4.0117494158234393E-3</v>
      </c>
      <c r="FY29">
        <v>1.087516141204025E-6</v>
      </c>
      <c r="FZ29">
        <v>-8.657206703991749E-11</v>
      </c>
      <c r="GA29">
        <v>-0.55157952380952313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0.5</v>
      </c>
      <c r="GJ29">
        <v>0.5</v>
      </c>
      <c r="GK29">
        <v>1.1279300000000001</v>
      </c>
      <c r="GL29">
        <v>2.3535200000000001</v>
      </c>
      <c r="GM29">
        <v>1.5942400000000001</v>
      </c>
      <c r="GN29">
        <v>2.34009</v>
      </c>
      <c r="GO29">
        <v>1.40015</v>
      </c>
      <c r="GP29">
        <v>2.34253</v>
      </c>
      <c r="GQ29">
        <v>21.097799999999999</v>
      </c>
      <c r="GR29">
        <v>14.2196</v>
      </c>
      <c r="GS29">
        <v>18</v>
      </c>
      <c r="GT29">
        <v>610.01099999999997</v>
      </c>
      <c r="GU29">
        <v>423.70400000000001</v>
      </c>
      <c r="GV29">
        <v>12.27</v>
      </c>
      <c r="GW29">
        <v>15.5953</v>
      </c>
      <c r="GX29">
        <v>30.0002</v>
      </c>
      <c r="GY29">
        <v>15.494999999999999</v>
      </c>
      <c r="GZ29">
        <v>15.449</v>
      </c>
      <c r="HA29">
        <v>22.626799999999999</v>
      </c>
      <c r="HB29">
        <v>30</v>
      </c>
      <c r="HC29">
        <v>-30</v>
      </c>
      <c r="HD29">
        <v>12.2636</v>
      </c>
      <c r="HE29">
        <v>475</v>
      </c>
      <c r="HF29">
        <v>0</v>
      </c>
      <c r="HG29">
        <v>105.452</v>
      </c>
      <c r="HH29">
        <v>104.7</v>
      </c>
    </row>
    <row r="30" spans="1:216" x14ac:dyDescent="0.2">
      <c r="A30">
        <v>12</v>
      </c>
      <c r="B30">
        <v>1689889398.5</v>
      </c>
      <c r="C30">
        <v>872.40000009536743</v>
      </c>
      <c r="D30" t="s">
        <v>390</v>
      </c>
      <c r="E30" t="s">
        <v>391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1689889398.5</v>
      </c>
      <c r="M30">
        <f t="shared" si="0"/>
        <v>1.7053750411825754E-3</v>
      </c>
      <c r="N30">
        <f t="shared" si="1"/>
        <v>1.7053750411825754</v>
      </c>
      <c r="O30">
        <f t="shared" si="2"/>
        <v>13.467532749499931</v>
      </c>
      <c r="P30">
        <f t="shared" si="3"/>
        <v>565.15599999999995</v>
      </c>
      <c r="Q30">
        <f t="shared" si="4"/>
        <v>417.09787379151152</v>
      </c>
      <c r="R30">
        <f t="shared" si="5"/>
        <v>41.633157573841146</v>
      </c>
      <c r="S30">
        <f t="shared" si="6"/>
        <v>56.41176874846159</v>
      </c>
      <c r="T30">
        <f t="shared" si="7"/>
        <v>0.1579930742598229</v>
      </c>
      <c r="U30">
        <f t="shared" si="8"/>
        <v>3.4070427064555737</v>
      </c>
      <c r="V30">
        <f t="shared" si="9"/>
        <v>0.15403281758636489</v>
      </c>
      <c r="W30">
        <f t="shared" si="10"/>
        <v>9.6618056273322345E-2</v>
      </c>
      <c r="X30">
        <f t="shared" si="11"/>
        <v>297.752634</v>
      </c>
      <c r="Y30">
        <f t="shared" si="12"/>
        <v>16.687351265629527</v>
      </c>
      <c r="Z30">
        <f t="shared" si="13"/>
        <v>16.0124</v>
      </c>
      <c r="AA30">
        <f t="shared" si="14"/>
        <v>1.8261451474809327</v>
      </c>
      <c r="AB30">
        <f t="shared" si="15"/>
        <v>41.494430643527856</v>
      </c>
      <c r="AC30">
        <f t="shared" si="16"/>
        <v>0.73520777981894592</v>
      </c>
      <c r="AD30">
        <f t="shared" si="17"/>
        <v>1.7718227926417418</v>
      </c>
      <c r="AE30">
        <f t="shared" si="18"/>
        <v>1.0909373676619869</v>
      </c>
      <c r="AF30">
        <f t="shared" si="19"/>
        <v>-75.20703931615158</v>
      </c>
      <c r="AG30">
        <f t="shared" si="20"/>
        <v>-86.697189576284245</v>
      </c>
      <c r="AH30">
        <f t="shared" si="21"/>
        <v>-4.8980592451974312</v>
      </c>
      <c r="AI30">
        <f t="shared" si="22"/>
        <v>130.95034586236676</v>
      </c>
      <c r="AJ30">
        <v>43</v>
      </c>
      <c r="AK30">
        <v>7</v>
      </c>
      <c r="AL30">
        <f t="shared" si="23"/>
        <v>1</v>
      </c>
      <c r="AM30">
        <f t="shared" si="24"/>
        <v>0</v>
      </c>
      <c r="AN30">
        <f t="shared" si="25"/>
        <v>54887.026584202737</v>
      </c>
      <c r="AO30">
        <f t="shared" si="26"/>
        <v>1800.31</v>
      </c>
      <c r="AP30">
        <f t="shared" si="27"/>
        <v>1517.6610000000001</v>
      </c>
      <c r="AQ30">
        <f t="shared" si="28"/>
        <v>0.84299981669823532</v>
      </c>
      <c r="AR30">
        <f t="shared" si="29"/>
        <v>0.16538964622759414</v>
      </c>
      <c r="AS30">
        <v>1689889398.5</v>
      </c>
      <c r="AT30">
        <v>565.15599999999995</v>
      </c>
      <c r="AU30">
        <v>574.96799999999996</v>
      </c>
      <c r="AV30">
        <v>7.3656100000000002</v>
      </c>
      <c r="AW30">
        <v>6.2146499999999998</v>
      </c>
      <c r="AX30">
        <v>569.10599999999999</v>
      </c>
      <c r="AY30">
        <v>7.9184700000000001</v>
      </c>
      <c r="AZ30">
        <v>600.08000000000004</v>
      </c>
      <c r="BA30">
        <v>99.716399999999993</v>
      </c>
      <c r="BB30">
        <v>9.9878599999999998E-2</v>
      </c>
      <c r="BC30">
        <v>15.5404</v>
      </c>
      <c r="BD30">
        <v>16.0124</v>
      </c>
      <c r="BE30">
        <v>999.9</v>
      </c>
      <c r="BF30">
        <v>0</v>
      </c>
      <c r="BG30">
        <v>0</v>
      </c>
      <c r="BH30">
        <v>10012.5</v>
      </c>
      <c r="BI30">
        <v>0</v>
      </c>
      <c r="BJ30">
        <v>64.968500000000006</v>
      </c>
      <c r="BK30">
        <v>-9.8120700000000003</v>
      </c>
      <c r="BL30">
        <v>569.34900000000005</v>
      </c>
      <c r="BM30">
        <v>578.56399999999996</v>
      </c>
      <c r="BN30">
        <v>1.15096</v>
      </c>
      <c r="BO30">
        <v>574.96799999999996</v>
      </c>
      <c r="BP30">
        <v>6.2146499999999998</v>
      </c>
      <c r="BQ30">
        <v>0.73447300000000004</v>
      </c>
      <c r="BR30">
        <v>0.619703</v>
      </c>
      <c r="BS30">
        <v>2.5001899999999999</v>
      </c>
      <c r="BT30">
        <v>0.13522200000000001</v>
      </c>
      <c r="BU30">
        <v>1800.31</v>
      </c>
      <c r="BV30">
        <v>0.90000599999999997</v>
      </c>
      <c r="BW30">
        <v>9.9994E-2</v>
      </c>
      <c r="BX30">
        <v>0</v>
      </c>
      <c r="BY30">
        <v>2.1959</v>
      </c>
      <c r="BZ30">
        <v>0</v>
      </c>
      <c r="CA30">
        <v>11273.4</v>
      </c>
      <c r="CB30">
        <v>14602.9</v>
      </c>
      <c r="CC30">
        <v>41.936999999999998</v>
      </c>
      <c r="CD30">
        <v>39.561999999999998</v>
      </c>
      <c r="CE30">
        <v>41.125</v>
      </c>
      <c r="CF30">
        <v>39.686999999999998</v>
      </c>
      <c r="CG30">
        <v>40</v>
      </c>
      <c r="CH30">
        <v>1620.29</v>
      </c>
      <c r="CI30">
        <v>180.02</v>
      </c>
      <c r="CJ30">
        <v>0</v>
      </c>
      <c r="CK30">
        <v>1689889412.5999999</v>
      </c>
      <c r="CL30">
        <v>0</v>
      </c>
      <c r="CM30">
        <v>1689889372</v>
      </c>
      <c r="CN30" t="s">
        <v>392</v>
      </c>
      <c r="CO30">
        <v>1689889366.5</v>
      </c>
      <c r="CP30">
        <v>1689889372</v>
      </c>
      <c r="CQ30">
        <v>37</v>
      </c>
      <c r="CR30">
        <v>-0.191</v>
      </c>
      <c r="CS30">
        <v>-1E-3</v>
      </c>
      <c r="CT30">
        <v>-3.9790000000000001</v>
      </c>
      <c r="CU30">
        <v>-0.55300000000000005</v>
      </c>
      <c r="CV30">
        <v>575</v>
      </c>
      <c r="CW30">
        <v>6</v>
      </c>
      <c r="CX30">
        <v>0.31</v>
      </c>
      <c r="CY30">
        <v>7.0000000000000007E-2</v>
      </c>
      <c r="CZ30">
        <v>12.187644362368051</v>
      </c>
      <c r="DA30">
        <v>0.2443386488038764</v>
      </c>
      <c r="DB30">
        <v>0.1180450568535342</v>
      </c>
      <c r="DC30">
        <v>1</v>
      </c>
      <c r="DD30">
        <v>575.01070731707318</v>
      </c>
      <c r="DE30">
        <v>-0.24336585365848379</v>
      </c>
      <c r="DF30">
        <v>6.1033874601732221E-2</v>
      </c>
      <c r="DG30">
        <v>1</v>
      </c>
      <c r="DH30">
        <v>1799.9902500000001</v>
      </c>
      <c r="DI30">
        <v>9.1334343464105142E-2</v>
      </c>
      <c r="DJ30">
        <v>0.14232862501974439</v>
      </c>
      <c r="DK30">
        <v>-1</v>
      </c>
      <c r="DL30">
        <v>2</v>
      </c>
      <c r="DM30">
        <v>2</v>
      </c>
      <c r="DN30" t="s">
        <v>355</v>
      </c>
      <c r="DO30">
        <v>3.2215699999999998</v>
      </c>
      <c r="DP30">
        <v>2.7236799999999999</v>
      </c>
      <c r="DQ30">
        <v>0.12311999999999999</v>
      </c>
      <c r="DR30">
        <v>0.123414</v>
      </c>
      <c r="DS30">
        <v>5.1138099999999999E-2</v>
      </c>
      <c r="DT30">
        <v>4.2021099999999999E-2</v>
      </c>
      <c r="DU30">
        <v>26787.200000000001</v>
      </c>
      <c r="DV30">
        <v>30210.7</v>
      </c>
      <c r="DW30">
        <v>28719.4</v>
      </c>
      <c r="DX30">
        <v>33014.400000000001</v>
      </c>
      <c r="DY30">
        <v>37918.9</v>
      </c>
      <c r="DZ30">
        <v>42739.6</v>
      </c>
      <c r="EA30">
        <v>42154.6</v>
      </c>
      <c r="EB30">
        <v>47473.3</v>
      </c>
      <c r="EC30">
        <v>2.3113000000000001</v>
      </c>
      <c r="ED30">
        <v>1.9713700000000001</v>
      </c>
      <c r="EE30">
        <v>0.13776099999999999</v>
      </c>
      <c r="EF30">
        <v>0</v>
      </c>
      <c r="EG30">
        <v>13.713800000000001</v>
      </c>
      <c r="EH30">
        <v>999.9</v>
      </c>
      <c r="EI30">
        <v>49.3</v>
      </c>
      <c r="EJ30">
        <v>17.7</v>
      </c>
      <c r="EK30">
        <v>10.049200000000001</v>
      </c>
      <c r="EL30">
        <v>62.536099999999998</v>
      </c>
      <c r="EM30">
        <v>21.149799999999999</v>
      </c>
      <c r="EN30">
        <v>1</v>
      </c>
      <c r="EO30">
        <v>-0.86572700000000002</v>
      </c>
      <c r="EP30">
        <v>1.56515</v>
      </c>
      <c r="EQ30">
        <v>20.2271</v>
      </c>
      <c r="ER30">
        <v>5.2307699999999997</v>
      </c>
      <c r="ES30">
        <v>12.004</v>
      </c>
      <c r="ET30">
        <v>4.9909499999999998</v>
      </c>
      <c r="EU30">
        <v>3.3050000000000002</v>
      </c>
      <c r="EV30">
        <v>7196.3</v>
      </c>
      <c r="EW30">
        <v>9999</v>
      </c>
      <c r="EX30">
        <v>525.9</v>
      </c>
      <c r="EY30">
        <v>72.7</v>
      </c>
      <c r="EZ30">
        <v>1.85202</v>
      </c>
      <c r="FA30">
        <v>1.86127</v>
      </c>
      <c r="FB30">
        <v>1.86005</v>
      </c>
      <c r="FC30">
        <v>1.8560700000000001</v>
      </c>
      <c r="FD30">
        <v>1.86049</v>
      </c>
      <c r="FE30">
        <v>1.85684</v>
      </c>
      <c r="FF30">
        <v>1.8589199999999999</v>
      </c>
      <c r="FG30">
        <v>1.86172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-3.95</v>
      </c>
      <c r="FV30">
        <v>-0.55289999999999995</v>
      </c>
      <c r="FW30">
        <v>-2.0033464441584812</v>
      </c>
      <c r="FX30">
        <v>-4.0117494158234393E-3</v>
      </c>
      <c r="FY30">
        <v>1.087516141204025E-6</v>
      </c>
      <c r="FZ30">
        <v>-8.657206703991749E-11</v>
      </c>
      <c r="GA30">
        <v>-0.55285714285714249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0.4</v>
      </c>
      <c r="GK30">
        <v>1.3147</v>
      </c>
      <c r="GL30">
        <v>2.3559600000000001</v>
      </c>
      <c r="GM30">
        <v>1.5942400000000001</v>
      </c>
      <c r="GN30">
        <v>2.33887</v>
      </c>
      <c r="GO30">
        <v>1.40015</v>
      </c>
      <c r="GP30">
        <v>2.2961399999999998</v>
      </c>
      <c r="GQ30">
        <v>21.138000000000002</v>
      </c>
      <c r="GR30">
        <v>14.2021</v>
      </c>
      <c r="GS30">
        <v>18</v>
      </c>
      <c r="GT30">
        <v>610.33000000000004</v>
      </c>
      <c r="GU30">
        <v>424.05500000000001</v>
      </c>
      <c r="GV30">
        <v>12.2044</v>
      </c>
      <c r="GW30">
        <v>15.6191</v>
      </c>
      <c r="GX30">
        <v>30.0001</v>
      </c>
      <c r="GY30">
        <v>15.513999999999999</v>
      </c>
      <c r="GZ30">
        <v>15.466100000000001</v>
      </c>
      <c r="HA30">
        <v>26.367699999999999</v>
      </c>
      <c r="HB30">
        <v>30</v>
      </c>
      <c r="HC30">
        <v>-30</v>
      </c>
      <c r="HD30">
        <v>12.1905</v>
      </c>
      <c r="HE30">
        <v>575</v>
      </c>
      <c r="HF30">
        <v>0</v>
      </c>
      <c r="HG30">
        <v>105.447</v>
      </c>
      <c r="HH30">
        <v>104.69799999999999</v>
      </c>
    </row>
    <row r="31" spans="1:216" x14ac:dyDescent="0.2">
      <c r="A31">
        <v>13</v>
      </c>
      <c r="B31">
        <v>1689889484.5</v>
      </c>
      <c r="C31">
        <v>958.40000009536743</v>
      </c>
      <c r="D31" t="s">
        <v>393</v>
      </c>
      <c r="E31" t="s">
        <v>394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1689889484.5</v>
      </c>
      <c r="M31">
        <f t="shared" si="0"/>
        <v>1.7015433348954541E-3</v>
      </c>
      <c r="N31">
        <f t="shared" si="1"/>
        <v>1.7015433348954541</v>
      </c>
      <c r="O31">
        <f t="shared" si="2"/>
        <v>14.954627240673291</v>
      </c>
      <c r="P31">
        <f t="shared" si="3"/>
        <v>664.05600000000004</v>
      </c>
      <c r="Q31">
        <f t="shared" si="4"/>
        <v>499.65530525309623</v>
      </c>
      <c r="R31">
        <f t="shared" si="5"/>
        <v>49.873099140494261</v>
      </c>
      <c r="S31">
        <f t="shared" si="6"/>
        <v>66.282756081343209</v>
      </c>
      <c r="T31">
        <f t="shared" si="7"/>
        <v>0.15860265087569106</v>
      </c>
      <c r="U31">
        <f t="shared" si="8"/>
        <v>3.413415633105426</v>
      </c>
      <c r="V31">
        <f t="shared" si="9"/>
        <v>0.15461944035965847</v>
      </c>
      <c r="W31">
        <f t="shared" si="10"/>
        <v>9.6986693838600813E-2</v>
      </c>
      <c r="X31">
        <f t="shared" si="11"/>
        <v>297.71848110032158</v>
      </c>
      <c r="Y31">
        <f t="shared" si="12"/>
        <v>16.626755166420647</v>
      </c>
      <c r="Z31">
        <f t="shared" si="13"/>
        <v>15.9673</v>
      </c>
      <c r="AA31">
        <f t="shared" si="14"/>
        <v>1.8208921575068966</v>
      </c>
      <c r="AB31">
        <f t="shared" si="15"/>
        <v>41.727280881666694</v>
      </c>
      <c r="AC31">
        <f t="shared" si="16"/>
        <v>0.73652796952562105</v>
      </c>
      <c r="AD31">
        <f t="shared" si="17"/>
        <v>1.7650993641649488</v>
      </c>
      <c r="AE31">
        <f t="shared" si="18"/>
        <v>1.0843641879812755</v>
      </c>
      <c r="AF31">
        <f t="shared" si="19"/>
        <v>-75.038061068889519</v>
      </c>
      <c r="AG31">
        <f t="shared" si="20"/>
        <v>-89.472499728144584</v>
      </c>
      <c r="AH31">
        <f t="shared" si="21"/>
        <v>-5.0426807448305535</v>
      </c>
      <c r="AI31">
        <f t="shared" si="22"/>
        <v>128.16523955845693</v>
      </c>
      <c r="AJ31">
        <v>43</v>
      </c>
      <c r="AK31">
        <v>7</v>
      </c>
      <c r="AL31">
        <f t="shared" si="23"/>
        <v>1</v>
      </c>
      <c r="AM31">
        <f t="shared" si="24"/>
        <v>0</v>
      </c>
      <c r="AN31">
        <f t="shared" si="25"/>
        <v>55048.521029450625</v>
      </c>
      <c r="AO31">
        <f t="shared" si="26"/>
        <v>1800.1</v>
      </c>
      <c r="AP31">
        <f t="shared" si="27"/>
        <v>1517.4842700001664</v>
      </c>
      <c r="AQ31">
        <f t="shared" si="28"/>
        <v>0.84299998333435167</v>
      </c>
      <c r="AR31">
        <f t="shared" si="29"/>
        <v>0.16538996783529894</v>
      </c>
      <c r="AS31">
        <v>1689889484.5</v>
      </c>
      <c r="AT31">
        <v>664.05600000000004</v>
      </c>
      <c r="AU31">
        <v>674.99300000000005</v>
      </c>
      <c r="AV31">
        <v>7.3789300000000004</v>
      </c>
      <c r="AW31">
        <v>6.2304700000000004</v>
      </c>
      <c r="AX31">
        <v>668.38</v>
      </c>
      <c r="AY31">
        <v>7.9318499999999998</v>
      </c>
      <c r="AZ31">
        <v>600.02700000000004</v>
      </c>
      <c r="BA31">
        <v>99.715299999999999</v>
      </c>
      <c r="BB31">
        <v>9.9709699999999998E-2</v>
      </c>
      <c r="BC31">
        <v>15.4811</v>
      </c>
      <c r="BD31">
        <v>15.9673</v>
      </c>
      <c r="BE31">
        <v>999.9</v>
      </c>
      <c r="BF31">
        <v>0</v>
      </c>
      <c r="BG31">
        <v>0</v>
      </c>
      <c r="BH31">
        <v>10041.200000000001</v>
      </c>
      <c r="BI31">
        <v>0</v>
      </c>
      <c r="BJ31">
        <v>69.899699999999996</v>
      </c>
      <c r="BK31">
        <v>-10.9366</v>
      </c>
      <c r="BL31">
        <v>668.99300000000005</v>
      </c>
      <c r="BM31">
        <v>679.22500000000002</v>
      </c>
      <c r="BN31">
        <v>1.14845</v>
      </c>
      <c r="BO31">
        <v>674.99300000000005</v>
      </c>
      <c r="BP31">
        <v>6.2304700000000004</v>
      </c>
      <c r="BQ31">
        <v>0.735792</v>
      </c>
      <c r="BR31">
        <v>0.62127299999999996</v>
      </c>
      <c r="BS31">
        <v>2.5254099999999999</v>
      </c>
      <c r="BT31">
        <v>0.170102</v>
      </c>
      <c r="BU31">
        <v>1800.1</v>
      </c>
      <c r="BV31">
        <v>0.900003</v>
      </c>
      <c r="BW31">
        <v>9.99974E-2</v>
      </c>
      <c r="BX31">
        <v>0</v>
      </c>
      <c r="BY31">
        <v>2.2139000000000002</v>
      </c>
      <c r="BZ31">
        <v>0</v>
      </c>
      <c r="CA31">
        <v>11408.7</v>
      </c>
      <c r="CB31">
        <v>14601.2</v>
      </c>
      <c r="CC31">
        <v>38.186999999999998</v>
      </c>
      <c r="CD31">
        <v>37</v>
      </c>
      <c r="CE31">
        <v>38.186999999999998</v>
      </c>
      <c r="CF31">
        <v>35.186999999999998</v>
      </c>
      <c r="CG31">
        <v>36.625</v>
      </c>
      <c r="CH31">
        <v>1620.1</v>
      </c>
      <c r="CI31">
        <v>180.01</v>
      </c>
      <c r="CJ31">
        <v>0</v>
      </c>
      <c r="CK31">
        <v>1689889499</v>
      </c>
      <c r="CL31">
        <v>0</v>
      </c>
      <c r="CM31">
        <v>1689889457.5</v>
      </c>
      <c r="CN31" t="s">
        <v>395</v>
      </c>
      <c r="CO31">
        <v>1689889450</v>
      </c>
      <c r="CP31">
        <v>1689889457.5</v>
      </c>
      <c r="CQ31">
        <v>38</v>
      </c>
      <c r="CR31">
        <v>-9.9000000000000005E-2</v>
      </c>
      <c r="CS31">
        <v>0</v>
      </c>
      <c r="CT31">
        <v>-4.3540000000000001</v>
      </c>
      <c r="CU31">
        <v>-0.55300000000000005</v>
      </c>
      <c r="CV31">
        <v>675</v>
      </c>
      <c r="CW31">
        <v>6</v>
      </c>
      <c r="CX31">
        <v>0.28999999999999998</v>
      </c>
      <c r="CY31">
        <v>0.08</v>
      </c>
      <c r="CZ31">
        <v>13.50271123014465</v>
      </c>
      <c r="DA31">
        <v>0.31354949244638092</v>
      </c>
      <c r="DB31">
        <v>7.5377043865647281E-2</v>
      </c>
      <c r="DC31">
        <v>1</v>
      </c>
      <c r="DD31">
        <v>675.00578048780483</v>
      </c>
      <c r="DE31">
        <v>-0.1203763066192953</v>
      </c>
      <c r="DF31">
        <v>4.2934159573692322E-2</v>
      </c>
      <c r="DG31">
        <v>1</v>
      </c>
      <c r="DH31">
        <v>1800.047</v>
      </c>
      <c r="DI31">
        <v>4.7129624218330227E-3</v>
      </c>
      <c r="DJ31">
        <v>9.7575611707014315E-2</v>
      </c>
      <c r="DK31">
        <v>-1</v>
      </c>
      <c r="DL31">
        <v>2</v>
      </c>
      <c r="DM31">
        <v>2</v>
      </c>
      <c r="DN31" t="s">
        <v>355</v>
      </c>
      <c r="DO31">
        <v>3.2214100000000001</v>
      </c>
      <c r="DP31">
        <v>2.72376</v>
      </c>
      <c r="DQ31">
        <v>0.13756499999999999</v>
      </c>
      <c r="DR31">
        <v>0.13781499999999999</v>
      </c>
      <c r="DS31">
        <v>5.1202600000000001E-2</v>
      </c>
      <c r="DT31">
        <v>4.21039E-2</v>
      </c>
      <c r="DU31">
        <v>26345.9</v>
      </c>
      <c r="DV31">
        <v>29712.7</v>
      </c>
      <c r="DW31">
        <v>28718.9</v>
      </c>
      <c r="DX31">
        <v>33011.9</v>
      </c>
      <c r="DY31">
        <v>37915.199999999997</v>
      </c>
      <c r="DZ31">
        <v>42732.6</v>
      </c>
      <c r="EA31">
        <v>42153.4</v>
      </c>
      <c r="EB31">
        <v>47469.7</v>
      </c>
      <c r="EC31">
        <v>2.3108</v>
      </c>
      <c r="ED31">
        <v>1.9714499999999999</v>
      </c>
      <c r="EE31">
        <v>0.13506000000000001</v>
      </c>
      <c r="EF31">
        <v>0</v>
      </c>
      <c r="EG31">
        <v>13.713699999999999</v>
      </c>
      <c r="EH31">
        <v>999.9</v>
      </c>
      <c r="EI31">
        <v>49.4</v>
      </c>
      <c r="EJ31">
        <v>17.7</v>
      </c>
      <c r="EK31">
        <v>10.068300000000001</v>
      </c>
      <c r="EL31">
        <v>62.665999999999997</v>
      </c>
      <c r="EM31">
        <v>21.298100000000002</v>
      </c>
      <c r="EN31">
        <v>1</v>
      </c>
      <c r="EO31">
        <v>-0.86402999999999996</v>
      </c>
      <c r="EP31">
        <v>1.3284800000000001</v>
      </c>
      <c r="EQ31">
        <v>20.229099999999999</v>
      </c>
      <c r="ER31">
        <v>5.2310699999999999</v>
      </c>
      <c r="ES31">
        <v>12.004</v>
      </c>
      <c r="ET31">
        <v>4.9907000000000004</v>
      </c>
      <c r="EU31">
        <v>3.3050000000000002</v>
      </c>
      <c r="EV31">
        <v>7198.1</v>
      </c>
      <c r="EW31">
        <v>9999</v>
      </c>
      <c r="EX31">
        <v>525.9</v>
      </c>
      <c r="EY31">
        <v>72.7</v>
      </c>
      <c r="EZ31">
        <v>1.8520300000000001</v>
      </c>
      <c r="FA31">
        <v>1.86127</v>
      </c>
      <c r="FB31">
        <v>1.86005</v>
      </c>
      <c r="FC31">
        <v>1.8560700000000001</v>
      </c>
      <c r="FD31">
        <v>1.8605</v>
      </c>
      <c r="FE31">
        <v>1.85684</v>
      </c>
      <c r="FF31">
        <v>1.8588499999999999</v>
      </c>
      <c r="FG31">
        <v>1.86172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-4.3239999999999998</v>
      </c>
      <c r="FV31">
        <v>-0.55289999999999995</v>
      </c>
      <c r="FW31">
        <v>-2.102722878714367</v>
      </c>
      <c r="FX31">
        <v>-4.0117494158234393E-3</v>
      </c>
      <c r="FY31">
        <v>1.087516141204025E-6</v>
      </c>
      <c r="FZ31">
        <v>-8.657206703991749E-11</v>
      </c>
      <c r="GA31">
        <v>-0.55292142857142679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0.6</v>
      </c>
      <c r="GJ31">
        <v>0.5</v>
      </c>
      <c r="GK31">
        <v>1.49658</v>
      </c>
      <c r="GL31">
        <v>2.3559600000000001</v>
      </c>
      <c r="GM31">
        <v>1.5942400000000001</v>
      </c>
      <c r="GN31">
        <v>2.33887</v>
      </c>
      <c r="GO31">
        <v>1.40015</v>
      </c>
      <c r="GP31">
        <v>2.2961399999999998</v>
      </c>
      <c r="GQ31">
        <v>21.178100000000001</v>
      </c>
      <c r="GR31">
        <v>14.193300000000001</v>
      </c>
      <c r="GS31">
        <v>18</v>
      </c>
      <c r="GT31">
        <v>610.31100000000004</v>
      </c>
      <c r="GU31">
        <v>424.346</v>
      </c>
      <c r="GV31">
        <v>12.301399999999999</v>
      </c>
      <c r="GW31">
        <v>15.6473</v>
      </c>
      <c r="GX31">
        <v>30.000299999999999</v>
      </c>
      <c r="GY31">
        <v>15.538600000000001</v>
      </c>
      <c r="GZ31">
        <v>15.4903</v>
      </c>
      <c r="HA31">
        <v>30.006499999999999</v>
      </c>
      <c r="HB31">
        <v>30</v>
      </c>
      <c r="HC31">
        <v>-30</v>
      </c>
      <c r="HD31">
        <v>12.313800000000001</v>
      </c>
      <c r="HE31">
        <v>675</v>
      </c>
      <c r="HF31">
        <v>0</v>
      </c>
      <c r="HG31">
        <v>105.444</v>
      </c>
      <c r="HH31">
        <v>104.69</v>
      </c>
    </row>
    <row r="32" spans="1:216" x14ac:dyDescent="0.2">
      <c r="A32">
        <v>14</v>
      </c>
      <c r="B32">
        <v>1689889567</v>
      </c>
      <c r="C32">
        <v>1040.900000095367</v>
      </c>
      <c r="D32" t="s">
        <v>396</v>
      </c>
      <c r="E32" t="s">
        <v>397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1689889567</v>
      </c>
      <c r="M32">
        <f t="shared" si="0"/>
        <v>1.6947560890480723E-3</v>
      </c>
      <c r="N32">
        <f t="shared" si="1"/>
        <v>1.6947560890480722</v>
      </c>
      <c r="O32">
        <f t="shared" si="2"/>
        <v>16.341276920977158</v>
      </c>
      <c r="P32">
        <f t="shared" si="3"/>
        <v>788.09900000000005</v>
      </c>
      <c r="Q32">
        <f t="shared" si="4"/>
        <v>606.53659833150095</v>
      </c>
      <c r="R32">
        <f t="shared" si="5"/>
        <v>60.542093369945682</v>
      </c>
      <c r="S32">
        <f t="shared" si="6"/>
        <v>78.664936912320201</v>
      </c>
      <c r="T32">
        <f t="shared" si="7"/>
        <v>0.1578134553571659</v>
      </c>
      <c r="U32">
        <f t="shared" si="8"/>
        <v>3.4103853784703491</v>
      </c>
      <c r="V32">
        <f t="shared" si="9"/>
        <v>0.1538658455130652</v>
      </c>
      <c r="W32">
        <f t="shared" si="10"/>
        <v>9.6512605837352411E-2</v>
      </c>
      <c r="X32">
        <f t="shared" si="11"/>
        <v>297.70301699999999</v>
      </c>
      <c r="Y32">
        <f t="shared" si="12"/>
        <v>16.598100283893736</v>
      </c>
      <c r="Z32">
        <f t="shared" si="13"/>
        <v>15.984400000000001</v>
      </c>
      <c r="AA32">
        <f t="shared" si="14"/>
        <v>1.8228823037974047</v>
      </c>
      <c r="AB32">
        <f t="shared" si="15"/>
        <v>41.869112105894182</v>
      </c>
      <c r="AC32">
        <f t="shared" si="16"/>
        <v>0.73755883275296397</v>
      </c>
      <c r="AD32">
        <f t="shared" si="17"/>
        <v>1.7615822157574084</v>
      </c>
      <c r="AE32">
        <f t="shared" si="18"/>
        <v>1.0853234710444406</v>
      </c>
      <c r="AF32">
        <f t="shared" si="19"/>
        <v>-74.738743527019992</v>
      </c>
      <c r="AG32">
        <f t="shared" si="20"/>
        <v>-98.255156222475833</v>
      </c>
      <c r="AH32">
        <f t="shared" si="21"/>
        <v>-5.5421904336509309</v>
      </c>
      <c r="AI32">
        <f t="shared" si="22"/>
        <v>119.16692681685321</v>
      </c>
      <c r="AJ32">
        <v>43</v>
      </c>
      <c r="AK32">
        <v>7</v>
      </c>
      <c r="AL32">
        <f t="shared" si="23"/>
        <v>1</v>
      </c>
      <c r="AM32">
        <f t="shared" si="24"/>
        <v>0</v>
      </c>
      <c r="AN32">
        <f t="shared" si="25"/>
        <v>54983.022598172232</v>
      </c>
      <c r="AO32">
        <f t="shared" si="26"/>
        <v>1800.01</v>
      </c>
      <c r="AP32">
        <f t="shared" si="27"/>
        <v>1517.4080999999999</v>
      </c>
      <c r="AQ32">
        <f t="shared" si="28"/>
        <v>0.84299981666768509</v>
      </c>
      <c r="AR32">
        <f t="shared" si="29"/>
        <v>0.16538964616863239</v>
      </c>
      <c r="AS32">
        <v>1689889567</v>
      </c>
      <c r="AT32">
        <v>788.09900000000005</v>
      </c>
      <c r="AU32">
        <v>800.11900000000003</v>
      </c>
      <c r="AV32">
        <v>7.3891799999999996</v>
      </c>
      <c r="AW32">
        <v>6.2452899999999998</v>
      </c>
      <c r="AX32">
        <v>792.71500000000003</v>
      </c>
      <c r="AY32">
        <v>7.9428000000000001</v>
      </c>
      <c r="AZ32">
        <v>600.01499999999999</v>
      </c>
      <c r="BA32">
        <v>99.716300000000004</v>
      </c>
      <c r="BB32">
        <v>9.9759799999999996E-2</v>
      </c>
      <c r="BC32">
        <v>15.45</v>
      </c>
      <c r="BD32">
        <v>15.984400000000001</v>
      </c>
      <c r="BE32">
        <v>999.9</v>
      </c>
      <c r="BF32">
        <v>0</v>
      </c>
      <c r="BG32">
        <v>0</v>
      </c>
      <c r="BH32">
        <v>10027.5</v>
      </c>
      <c r="BI32">
        <v>0</v>
      </c>
      <c r="BJ32">
        <v>71.053799999999995</v>
      </c>
      <c r="BK32">
        <v>-12.0197</v>
      </c>
      <c r="BL32">
        <v>793.96600000000001</v>
      </c>
      <c r="BM32">
        <v>805.14700000000005</v>
      </c>
      <c r="BN32">
        <v>1.1438900000000001</v>
      </c>
      <c r="BO32">
        <v>800.11900000000003</v>
      </c>
      <c r="BP32">
        <v>6.2452899999999998</v>
      </c>
      <c r="BQ32">
        <v>0.73682199999999998</v>
      </c>
      <c r="BR32">
        <v>0.62275800000000003</v>
      </c>
      <c r="BS32">
        <v>2.5450900000000001</v>
      </c>
      <c r="BT32">
        <v>0.203015</v>
      </c>
      <c r="BU32">
        <v>1800.01</v>
      </c>
      <c r="BV32">
        <v>0.90000400000000003</v>
      </c>
      <c r="BW32">
        <v>9.9996299999999996E-2</v>
      </c>
      <c r="BX32">
        <v>0</v>
      </c>
      <c r="BY32">
        <v>3.1414</v>
      </c>
      <c r="BZ32">
        <v>0</v>
      </c>
      <c r="CA32">
        <v>11531.7</v>
      </c>
      <c r="CB32">
        <v>14600.5</v>
      </c>
      <c r="CC32">
        <v>38.811999999999998</v>
      </c>
      <c r="CD32">
        <v>37.625</v>
      </c>
      <c r="CE32">
        <v>38.75</v>
      </c>
      <c r="CF32">
        <v>36.311999999999998</v>
      </c>
      <c r="CG32">
        <v>37.25</v>
      </c>
      <c r="CH32">
        <v>1620.02</v>
      </c>
      <c r="CI32">
        <v>179.99</v>
      </c>
      <c r="CJ32">
        <v>0</v>
      </c>
      <c r="CK32">
        <v>1689889581.2</v>
      </c>
      <c r="CL32">
        <v>0</v>
      </c>
      <c r="CM32">
        <v>1689889540</v>
      </c>
      <c r="CN32" t="s">
        <v>398</v>
      </c>
      <c r="CO32">
        <v>1689889534</v>
      </c>
      <c r="CP32">
        <v>1689889540</v>
      </c>
      <c r="CQ32">
        <v>39</v>
      </c>
      <c r="CR32">
        <v>2.7E-2</v>
      </c>
      <c r="CS32">
        <v>-1E-3</v>
      </c>
      <c r="CT32">
        <v>-4.6459999999999999</v>
      </c>
      <c r="CU32">
        <v>-0.55400000000000005</v>
      </c>
      <c r="CV32">
        <v>800</v>
      </c>
      <c r="CW32">
        <v>6</v>
      </c>
      <c r="CX32">
        <v>0.32</v>
      </c>
      <c r="CY32">
        <v>0.08</v>
      </c>
      <c r="CZ32">
        <v>14.628730179119501</v>
      </c>
      <c r="DA32">
        <v>0.57400200770307919</v>
      </c>
      <c r="DB32">
        <v>0.1204131296256095</v>
      </c>
      <c r="DC32">
        <v>1</v>
      </c>
      <c r="DD32">
        <v>799.99930000000006</v>
      </c>
      <c r="DE32">
        <v>-8.348217636194355E-2</v>
      </c>
      <c r="DF32">
        <v>3.6041087663941762E-2</v>
      </c>
      <c r="DG32">
        <v>1</v>
      </c>
      <c r="DH32">
        <v>1799.9812195121949</v>
      </c>
      <c r="DI32">
        <v>0.2440499277606733</v>
      </c>
      <c r="DJ32">
        <v>0.11704064588853839</v>
      </c>
      <c r="DK32">
        <v>-1</v>
      </c>
      <c r="DL32">
        <v>2</v>
      </c>
      <c r="DM32">
        <v>2</v>
      </c>
      <c r="DN32" t="s">
        <v>355</v>
      </c>
      <c r="DO32">
        <v>3.22133</v>
      </c>
      <c r="DP32">
        <v>2.7236899999999999</v>
      </c>
      <c r="DQ32">
        <v>0.15418200000000001</v>
      </c>
      <c r="DR32">
        <v>0.154365</v>
      </c>
      <c r="DS32">
        <v>5.1254899999999999E-2</v>
      </c>
      <c r="DT32">
        <v>4.2181499999999997E-2</v>
      </c>
      <c r="DU32">
        <v>25838.6</v>
      </c>
      <c r="DV32">
        <v>29142</v>
      </c>
      <c r="DW32">
        <v>28718.3</v>
      </c>
      <c r="DX32">
        <v>33010.400000000001</v>
      </c>
      <c r="DY32">
        <v>37911.699999999997</v>
      </c>
      <c r="DZ32">
        <v>42726.9</v>
      </c>
      <c r="EA32">
        <v>42151.7</v>
      </c>
      <c r="EB32">
        <v>47467.199999999997</v>
      </c>
      <c r="EC32">
        <v>2.3101500000000001</v>
      </c>
      <c r="ED32">
        <v>1.9715</v>
      </c>
      <c r="EE32">
        <v>0.13452</v>
      </c>
      <c r="EF32">
        <v>0</v>
      </c>
      <c r="EG32">
        <v>13.7399</v>
      </c>
      <c r="EH32">
        <v>999.9</v>
      </c>
      <c r="EI32">
        <v>49.4</v>
      </c>
      <c r="EJ32">
        <v>17.7</v>
      </c>
      <c r="EK32">
        <v>10.069699999999999</v>
      </c>
      <c r="EL32">
        <v>62.466099999999997</v>
      </c>
      <c r="EM32">
        <v>21.262</v>
      </c>
      <c r="EN32">
        <v>1</v>
      </c>
      <c r="EO32">
        <v>-0.86137200000000003</v>
      </c>
      <c r="EP32">
        <v>1.16805</v>
      </c>
      <c r="EQ32">
        <v>20.232199999999999</v>
      </c>
      <c r="ER32">
        <v>5.2307699999999997</v>
      </c>
      <c r="ES32">
        <v>12.004</v>
      </c>
      <c r="ET32">
        <v>4.9908000000000001</v>
      </c>
      <c r="EU32">
        <v>3.3050000000000002</v>
      </c>
      <c r="EV32">
        <v>7199.9</v>
      </c>
      <c r="EW32">
        <v>9999</v>
      </c>
      <c r="EX32">
        <v>525.9</v>
      </c>
      <c r="EY32">
        <v>72.7</v>
      </c>
      <c r="EZ32">
        <v>1.85202</v>
      </c>
      <c r="FA32">
        <v>1.86127</v>
      </c>
      <c r="FB32">
        <v>1.86005</v>
      </c>
      <c r="FC32">
        <v>1.8560700000000001</v>
      </c>
      <c r="FD32">
        <v>1.8605</v>
      </c>
      <c r="FE32">
        <v>1.85684</v>
      </c>
      <c r="FF32">
        <v>1.85887</v>
      </c>
      <c r="FG32">
        <v>1.86172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-4.6159999999999997</v>
      </c>
      <c r="FV32">
        <v>-0.55359999999999998</v>
      </c>
      <c r="FW32">
        <v>-2.0761603674410098</v>
      </c>
      <c r="FX32">
        <v>-4.0117494158234393E-3</v>
      </c>
      <c r="FY32">
        <v>1.087516141204025E-6</v>
      </c>
      <c r="FZ32">
        <v>-8.657206703991749E-11</v>
      </c>
      <c r="GA32">
        <v>-0.55362000000000045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0.6</v>
      </c>
      <c r="GJ32">
        <v>0.5</v>
      </c>
      <c r="GK32">
        <v>1.71753</v>
      </c>
      <c r="GL32">
        <v>2.3535200000000001</v>
      </c>
      <c r="GM32">
        <v>1.5942400000000001</v>
      </c>
      <c r="GN32">
        <v>2.34009</v>
      </c>
      <c r="GO32">
        <v>1.40015</v>
      </c>
      <c r="GP32">
        <v>2.2595200000000002</v>
      </c>
      <c r="GQ32">
        <v>21.1982</v>
      </c>
      <c r="GR32">
        <v>14.1846</v>
      </c>
      <c r="GS32">
        <v>18</v>
      </c>
      <c r="GT32">
        <v>610.26800000000003</v>
      </c>
      <c r="GU32">
        <v>424.678</v>
      </c>
      <c r="GV32">
        <v>12.5756</v>
      </c>
      <c r="GW32">
        <v>15.6812</v>
      </c>
      <c r="GX32">
        <v>30.0002</v>
      </c>
      <c r="GY32">
        <v>15.569000000000001</v>
      </c>
      <c r="GZ32">
        <v>15.5199</v>
      </c>
      <c r="HA32">
        <v>34.4407</v>
      </c>
      <c r="HB32">
        <v>30</v>
      </c>
      <c r="HC32">
        <v>-30</v>
      </c>
      <c r="HD32">
        <v>12.585800000000001</v>
      </c>
      <c r="HE32">
        <v>800</v>
      </c>
      <c r="HF32">
        <v>0</v>
      </c>
      <c r="HG32">
        <v>105.441</v>
      </c>
      <c r="HH32">
        <v>104.684</v>
      </c>
    </row>
    <row r="33" spans="1:216" x14ac:dyDescent="0.2">
      <c r="A33">
        <v>15</v>
      </c>
      <c r="B33">
        <v>1689889650.5</v>
      </c>
      <c r="C33">
        <v>1124.400000095367</v>
      </c>
      <c r="D33" t="s">
        <v>399</v>
      </c>
      <c r="E33" t="s">
        <v>400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1689889650.5</v>
      </c>
      <c r="M33">
        <f t="shared" si="0"/>
        <v>1.6861745459847779E-3</v>
      </c>
      <c r="N33">
        <f t="shared" si="1"/>
        <v>1.6861745459847779</v>
      </c>
      <c r="O33">
        <f t="shared" si="2"/>
        <v>17.251631816431665</v>
      </c>
      <c r="P33">
        <f t="shared" si="3"/>
        <v>987.24699999999996</v>
      </c>
      <c r="Q33">
        <f t="shared" si="4"/>
        <v>791.54810165582887</v>
      </c>
      <c r="R33">
        <f t="shared" si="5"/>
        <v>79.008721018928753</v>
      </c>
      <c r="S33">
        <f t="shared" si="6"/>
        <v>98.542492410258902</v>
      </c>
      <c r="T33">
        <f t="shared" si="7"/>
        <v>0.15664485694190242</v>
      </c>
      <c r="U33">
        <f t="shared" si="8"/>
        <v>3.4170582057262662</v>
      </c>
      <c r="V33">
        <f t="shared" si="9"/>
        <v>0.15276211191614802</v>
      </c>
      <c r="W33">
        <f t="shared" si="10"/>
        <v>9.581715322138093E-2</v>
      </c>
      <c r="X33">
        <f t="shared" si="11"/>
        <v>297.696774</v>
      </c>
      <c r="Y33">
        <f t="shared" si="12"/>
        <v>16.629370483927069</v>
      </c>
      <c r="Z33">
        <f t="shared" si="13"/>
        <v>16.010400000000001</v>
      </c>
      <c r="AA33">
        <f t="shared" si="14"/>
        <v>1.8259119172566178</v>
      </c>
      <c r="AB33">
        <f t="shared" si="15"/>
        <v>41.827158470565543</v>
      </c>
      <c r="AC33">
        <f t="shared" si="16"/>
        <v>0.73830984620422502</v>
      </c>
      <c r="AD33">
        <f t="shared" si="17"/>
        <v>1.7651446409485019</v>
      </c>
      <c r="AE33">
        <f t="shared" si="18"/>
        <v>1.0876020710523928</v>
      </c>
      <c r="AF33">
        <f t="shared" si="19"/>
        <v>-74.360297477928711</v>
      </c>
      <c r="AG33">
        <f t="shared" si="20"/>
        <v>-97.434191766984867</v>
      </c>
      <c r="AH33">
        <f t="shared" si="21"/>
        <v>-5.4867893481113397</v>
      </c>
      <c r="AI33">
        <f t="shared" si="22"/>
        <v>120.41549540697505</v>
      </c>
      <c r="AJ33">
        <v>43</v>
      </c>
      <c r="AK33">
        <v>7</v>
      </c>
      <c r="AL33">
        <f t="shared" si="23"/>
        <v>1</v>
      </c>
      <c r="AM33">
        <f t="shared" si="24"/>
        <v>0</v>
      </c>
      <c r="AN33">
        <f t="shared" si="25"/>
        <v>55134.376051178406</v>
      </c>
      <c r="AO33">
        <f t="shared" si="26"/>
        <v>1799.96</v>
      </c>
      <c r="AP33">
        <f t="shared" si="27"/>
        <v>1517.367</v>
      </c>
      <c r="AQ33">
        <f t="shared" si="28"/>
        <v>0.84300040000888909</v>
      </c>
      <c r="AR33">
        <f t="shared" si="29"/>
        <v>0.16539077201715593</v>
      </c>
      <c r="AS33">
        <v>1689889650.5</v>
      </c>
      <c r="AT33">
        <v>987.24699999999996</v>
      </c>
      <c r="AU33">
        <v>1000.11</v>
      </c>
      <c r="AV33">
        <v>7.3967499999999999</v>
      </c>
      <c r="AW33">
        <v>6.2586399999999998</v>
      </c>
      <c r="AX33">
        <v>992.23400000000004</v>
      </c>
      <c r="AY33">
        <v>7.9477000000000002</v>
      </c>
      <c r="AZ33">
        <v>600.00400000000002</v>
      </c>
      <c r="BA33">
        <v>99.715900000000005</v>
      </c>
      <c r="BB33">
        <v>9.9538699999999994E-2</v>
      </c>
      <c r="BC33">
        <v>15.4815</v>
      </c>
      <c r="BD33">
        <v>16.010400000000001</v>
      </c>
      <c r="BE33">
        <v>999.9</v>
      </c>
      <c r="BF33">
        <v>0</v>
      </c>
      <c r="BG33">
        <v>0</v>
      </c>
      <c r="BH33">
        <v>10057.5</v>
      </c>
      <c r="BI33">
        <v>0</v>
      </c>
      <c r="BJ33">
        <v>54.947299999999998</v>
      </c>
      <c r="BK33">
        <v>-12.8651</v>
      </c>
      <c r="BL33">
        <v>994.60400000000004</v>
      </c>
      <c r="BM33">
        <v>1006.41</v>
      </c>
      <c r="BN33">
        <v>1.13811</v>
      </c>
      <c r="BO33">
        <v>1000.11</v>
      </c>
      <c r="BP33">
        <v>6.2586399999999998</v>
      </c>
      <c r="BQ33">
        <v>0.73757399999999995</v>
      </c>
      <c r="BR33">
        <v>0.62408600000000003</v>
      </c>
      <c r="BS33">
        <v>2.5594199999999998</v>
      </c>
      <c r="BT33">
        <v>0.2324</v>
      </c>
      <c r="BU33">
        <v>1799.96</v>
      </c>
      <c r="BV33">
        <v>0.89998800000000001</v>
      </c>
      <c r="BW33">
        <v>0.100012</v>
      </c>
      <c r="BX33">
        <v>0</v>
      </c>
      <c r="BY33">
        <v>2.6204000000000001</v>
      </c>
      <c r="BZ33">
        <v>0</v>
      </c>
      <c r="CA33">
        <v>11289.4</v>
      </c>
      <c r="CB33">
        <v>14600</v>
      </c>
      <c r="CC33">
        <v>39.686999999999998</v>
      </c>
      <c r="CD33">
        <v>38.186999999999998</v>
      </c>
      <c r="CE33">
        <v>39.311999999999998</v>
      </c>
      <c r="CF33">
        <v>37.5</v>
      </c>
      <c r="CG33">
        <v>38</v>
      </c>
      <c r="CH33">
        <v>1619.94</v>
      </c>
      <c r="CI33">
        <v>180.02</v>
      </c>
      <c r="CJ33">
        <v>0</v>
      </c>
      <c r="CK33">
        <v>1689889664.5999999</v>
      </c>
      <c r="CL33">
        <v>0</v>
      </c>
      <c r="CM33">
        <v>1689889622.5</v>
      </c>
      <c r="CN33" t="s">
        <v>401</v>
      </c>
      <c r="CO33">
        <v>1689889622.5</v>
      </c>
      <c r="CP33">
        <v>1689889622.5</v>
      </c>
      <c r="CQ33">
        <v>40</v>
      </c>
      <c r="CR33">
        <v>8.5000000000000006E-2</v>
      </c>
      <c r="CS33">
        <v>3.0000000000000001E-3</v>
      </c>
      <c r="CT33">
        <v>-5.0140000000000002</v>
      </c>
      <c r="CU33">
        <v>-0.55100000000000005</v>
      </c>
      <c r="CV33">
        <v>1000</v>
      </c>
      <c r="CW33">
        <v>6</v>
      </c>
      <c r="CX33">
        <v>0.21</v>
      </c>
      <c r="CY33">
        <v>0.05</v>
      </c>
      <c r="CZ33">
        <v>15.516609440247519</v>
      </c>
      <c r="DA33">
        <v>0.71394856733192336</v>
      </c>
      <c r="DB33">
        <v>9.5975227656206447E-2</v>
      </c>
      <c r="DC33">
        <v>1</v>
      </c>
      <c r="DD33">
        <v>999.99380487804876</v>
      </c>
      <c r="DE33">
        <v>0.15200696864158991</v>
      </c>
      <c r="DF33">
        <v>6.2227442582434712E-2</v>
      </c>
      <c r="DG33">
        <v>1</v>
      </c>
      <c r="DH33">
        <v>1799.9890243902439</v>
      </c>
      <c r="DI33">
        <v>-0.1489143952169924</v>
      </c>
      <c r="DJ33">
        <v>0.1041529100573203</v>
      </c>
      <c r="DK33">
        <v>-1</v>
      </c>
      <c r="DL33">
        <v>2</v>
      </c>
      <c r="DM33">
        <v>2</v>
      </c>
      <c r="DN33" t="s">
        <v>355</v>
      </c>
      <c r="DO33">
        <v>3.22126</v>
      </c>
      <c r="DP33">
        <v>2.7237399999999998</v>
      </c>
      <c r="DQ33">
        <v>0.17821799999999999</v>
      </c>
      <c r="DR33">
        <v>0.17822099999999999</v>
      </c>
      <c r="DS33">
        <v>5.1275500000000002E-2</v>
      </c>
      <c r="DT33">
        <v>4.22504E-2</v>
      </c>
      <c r="DU33">
        <v>25104.9</v>
      </c>
      <c r="DV33">
        <v>28321.8</v>
      </c>
      <c r="DW33">
        <v>28716.799999999999</v>
      </c>
      <c r="DX33">
        <v>33010</v>
      </c>
      <c r="DY33">
        <v>37908.800000000003</v>
      </c>
      <c r="DZ33">
        <v>42723.1</v>
      </c>
      <c r="EA33">
        <v>42149.4</v>
      </c>
      <c r="EB33">
        <v>47466.400000000001</v>
      </c>
      <c r="EC33">
        <v>2.3096999999999999</v>
      </c>
      <c r="ED33">
        <v>1.9721500000000001</v>
      </c>
      <c r="EE33">
        <v>0.13450200000000001</v>
      </c>
      <c r="EF33">
        <v>0</v>
      </c>
      <c r="EG33">
        <v>13.766299999999999</v>
      </c>
      <c r="EH33">
        <v>999.9</v>
      </c>
      <c r="EI33">
        <v>49.5</v>
      </c>
      <c r="EJ33">
        <v>17.7</v>
      </c>
      <c r="EK33">
        <v>10.0891</v>
      </c>
      <c r="EL33">
        <v>62.716099999999997</v>
      </c>
      <c r="EM33">
        <v>20.9054</v>
      </c>
      <c r="EN33">
        <v>1</v>
      </c>
      <c r="EO33">
        <v>-0.85873500000000003</v>
      </c>
      <c r="EP33">
        <v>1.3684400000000001</v>
      </c>
      <c r="EQ33">
        <v>20.230399999999999</v>
      </c>
      <c r="ER33">
        <v>5.2292699999999996</v>
      </c>
      <c r="ES33">
        <v>12.004</v>
      </c>
      <c r="ET33">
        <v>4.9910500000000004</v>
      </c>
      <c r="EU33">
        <v>3.3050000000000002</v>
      </c>
      <c r="EV33">
        <v>7201.6</v>
      </c>
      <c r="EW33">
        <v>9999</v>
      </c>
      <c r="EX33">
        <v>525.9</v>
      </c>
      <c r="EY33">
        <v>72.8</v>
      </c>
      <c r="EZ33">
        <v>1.8521000000000001</v>
      </c>
      <c r="FA33">
        <v>1.86127</v>
      </c>
      <c r="FB33">
        <v>1.86006</v>
      </c>
      <c r="FC33">
        <v>1.85608</v>
      </c>
      <c r="FD33">
        <v>1.8605</v>
      </c>
      <c r="FE33">
        <v>1.85684</v>
      </c>
      <c r="FF33">
        <v>1.85893</v>
      </c>
      <c r="FG33">
        <v>1.86172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-4.9870000000000001</v>
      </c>
      <c r="FV33">
        <v>-0.55100000000000005</v>
      </c>
      <c r="FW33">
        <v>-1.992037909602971</v>
      </c>
      <c r="FX33">
        <v>-4.0117494158234393E-3</v>
      </c>
      <c r="FY33">
        <v>1.087516141204025E-6</v>
      </c>
      <c r="FZ33">
        <v>-8.657206703991749E-11</v>
      </c>
      <c r="GA33">
        <v>-0.5509555000000006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0.5</v>
      </c>
      <c r="GK33">
        <v>2.0617700000000001</v>
      </c>
      <c r="GL33">
        <v>2.34375</v>
      </c>
      <c r="GM33">
        <v>1.5942400000000001</v>
      </c>
      <c r="GN33">
        <v>2.34009</v>
      </c>
      <c r="GO33">
        <v>1.40015</v>
      </c>
      <c r="GP33">
        <v>2.2424300000000001</v>
      </c>
      <c r="GQ33">
        <v>21.258400000000002</v>
      </c>
      <c r="GR33">
        <v>14.175800000000001</v>
      </c>
      <c r="GS33">
        <v>18</v>
      </c>
      <c r="GT33">
        <v>610.35699999999997</v>
      </c>
      <c r="GU33">
        <v>425.36099999999999</v>
      </c>
      <c r="GV33">
        <v>12.420500000000001</v>
      </c>
      <c r="GW33">
        <v>15.712199999999999</v>
      </c>
      <c r="GX33">
        <v>30.000299999999999</v>
      </c>
      <c r="GY33">
        <v>15.598800000000001</v>
      </c>
      <c r="GZ33">
        <v>15.549200000000001</v>
      </c>
      <c r="HA33">
        <v>41.326099999999997</v>
      </c>
      <c r="HB33">
        <v>30</v>
      </c>
      <c r="HC33">
        <v>-30</v>
      </c>
      <c r="HD33">
        <v>12.4163</v>
      </c>
      <c r="HE33">
        <v>1000</v>
      </c>
      <c r="HF33">
        <v>0</v>
      </c>
      <c r="HG33">
        <v>105.435</v>
      </c>
      <c r="HH33">
        <v>104.68300000000001</v>
      </c>
    </row>
    <row r="34" spans="1:216" x14ac:dyDescent="0.2">
      <c r="A34">
        <v>16</v>
      </c>
      <c r="B34">
        <v>1689889747</v>
      </c>
      <c r="C34">
        <v>1220.900000095367</v>
      </c>
      <c r="D34" t="s">
        <v>402</v>
      </c>
      <c r="E34" t="s">
        <v>403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1689889747</v>
      </c>
      <c r="M34">
        <f t="shared" si="0"/>
        <v>1.6708724893031333E-3</v>
      </c>
      <c r="N34">
        <f t="shared" si="1"/>
        <v>1.6708724893031333</v>
      </c>
      <c r="O34">
        <f t="shared" si="2"/>
        <v>17.270683724373686</v>
      </c>
      <c r="P34">
        <f t="shared" si="3"/>
        <v>1386.64</v>
      </c>
      <c r="Q34">
        <f t="shared" si="4"/>
        <v>1182.6177859127997</v>
      </c>
      <c r="R34">
        <f t="shared" si="5"/>
        <v>118.04378015040484</v>
      </c>
      <c r="S34">
        <f t="shared" si="6"/>
        <v>138.40839302228002</v>
      </c>
      <c r="T34">
        <f t="shared" si="7"/>
        <v>0.15557738885416508</v>
      </c>
      <c r="U34">
        <f t="shared" si="8"/>
        <v>3.4063421324526</v>
      </c>
      <c r="V34">
        <f t="shared" si="9"/>
        <v>0.15173495457750832</v>
      </c>
      <c r="W34">
        <f t="shared" si="10"/>
        <v>9.517166984708568E-2</v>
      </c>
      <c r="X34">
        <f t="shared" si="11"/>
        <v>297.70461299999999</v>
      </c>
      <c r="Y34">
        <f t="shared" si="12"/>
        <v>16.653896814483055</v>
      </c>
      <c r="Z34">
        <f t="shared" si="13"/>
        <v>15.993499999999999</v>
      </c>
      <c r="AA34">
        <f t="shared" si="14"/>
        <v>1.8239421659990973</v>
      </c>
      <c r="AB34">
        <f t="shared" si="15"/>
        <v>41.813627043540983</v>
      </c>
      <c r="AC34">
        <f t="shared" si="16"/>
        <v>0.73890442143750501</v>
      </c>
      <c r="AD34">
        <f t="shared" si="17"/>
        <v>1.7671378296555711</v>
      </c>
      <c r="AE34">
        <f t="shared" si="18"/>
        <v>1.0850377445615922</v>
      </c>
      <c r="AF34">
        <f t="shared" si="19"/>
        <v>-73.685476778268182</v>
      </c>
      <c r="AG34">
        <f t="shared" si="20"/>
        <v>-90.792959306941285</v>
      </c>
      <c r="AH34">
        <f t="shared" si="21"/>
        <v>-5.1289057117383177</v>
      </c>
      <c r="AI34">
        <f t="shared" si="22"/>
        <v>128.09727120305223</v>
      </c>
      <c r="AJ34">
        <v>43</v>
      </c>
      <c r="AK34">
        <v>7</v>
      </c>
      <c r="AL34">
        <f t="shared" si="23"/>
        <v>1</v>
      </c>
      <c r="AM34">
        <f t="shared" si="24"/>
        <v>0</v>
      </c>
      <c r="AN34">
        <f t="shared" si="25"/>
        <v>54878.366666044974</v>
      </c>
      <c r="AO34">
        <f t="shared" si="26"/>
        <v>1800.02</v>
      </c>
      <c r="AP34">
        <f t="shared" si="27"/>
        <v>1517.4165</v>
      </c>
      <c r="AQ34">
        <f t="shared" si="28"/>
        <v>0.84299980000222219</v>
      </c>
      <c r="AR34">
        <f t="shared" si="29"/>
        <v>0.16538961400428884</v>
      </c>
      <c r="AS34">
        <v>1689889747</v>
      </c>
      <c r="AT34">
        <v>1386.64</v>
      </c>
      <c r="AU34">
        <v>1399.96</v>
      </c>
      <c r="AV34">
        <v>7.4026899999999998</v>
      </c>
      <c r="AW34">
        <v>6.2748699999999999</v>
      </c>
      <c r="AX34">
        <v>1392.62</v>
      </c>
      <c r="AY34">
        <v>7.9536600000000002</v>
      </c>
      <c r="AZ34">
        <v>599.98</v>
      </c>
      <c r="BA34">
        <v>99.715999999999994</v>
      </c>
      <c r="BB34">
        <v>9.9664500000000003E-2</v>
      </c>
      <c r="BC34">
        <v>15.4991</v>
      </c>
      <c r="BD34">
        <v>15.993499999999999</v>
      </c>
      <c r="BE34">
        <v>999.9</v>
      </c>
      <c r="BF34">
        <v>0</v>
      </c>
      <c r="BG34">
        <v>0</v>
      </c>
      <c r="BH34">
        <v>10009.4</v>
      </c>
      <c r="BI34">
        <v>0</v>
      </c>
      <c r="BJ34">
        <v>65.813900000000004</v>
      </c>
      <c r="BK34">
        <v>-13.319699999999999</v>
      </c>
      <c r="BL34">
        <v>1396.98</v>
      </c>
      <c r="BM34">
        <v>1408.8</v>
      </c>
      <c r="BN34">
        <v>1.12782</v>
      </c>
      <c r="BO34">
        <v>1399.96</v>
      </c>
      <c r="BP34">
        <v>6.2748699999999999</v>
      </c>
      <c r="BQ34">
        <v>0.73816700000000002</v>
      </c>
      <c r="BR34">
        <v>0.62570499999999996</v>
      </c>
      <c r="BS34">
        <v>2.5707300000000002</v>
      </c>
      <c r="BT34">
        <v>0.268152</v>
      </c>
      <c r="BU34">
        <v>1800.02</v>
      </c>
      <c r="BV34">
        <v>0.90000500000000005</v>
      </c>
      <c r="BW34">
        <v>9.9994899999999998E-2</v>
      </c>
      <c r="BX34">
        <v>0</v>
      </c>
      <c r="BY34">
        <v>2.7930000000000001</v>
      </c>
      <c r="BZ34">
        <v>0</v>
      </c>
      <c r="CA34">
        <v>11539.9</v>
      </c>
      <c r="CB34">
        <v>14600.5</v>
      </c>
      <c r="CC34">
        <v>40.5</v>
      </c>
      <c r="CD34">
        <v>38.686999999999998</v>
      </c>
      <c r="CE34">
        <v>40</v>
      </c>
      <c r="CF34">
        <v>38.561999999999998</v>
      </c>
      <c r="CG34">
        <v>38.811999999999998</v>
      </c>
      <c r="CH34">
        <v>1620.03</v>
      </c>
      <c r="CI34">
        <v>179.99</v>
      </c>
      <c r="CJ34">
        <v>0</v>
      </c>
      <c r="CK34">
        <v>1689889761.2</v>
      </c>
      <c r="CL34">
        <v>0</v>
      </c>
      <c r="CM34">
        <v>1689889714.5</v>
      </c>
      <c r="CN34" t="s">
        <v>404</v>
      </c>
      <c r="CO34">
        <v>1689889714.5</v>
      </c>
      <c r="CP34">
        <v>1689889704</v>
      </c>
      <c r="CQ34">
        <v>41</v>
      </c>
      <c r="CR34">
        <v>-0.27300000000000002</v>
      </c>
      <c r="CS34">
        <v>0</v>
      </c>
      <c r="CT34">
        <v>-5.9980000000000002</v>
      </c>
      <c r="CU34">
        <v>-0.55100000000000005</v>
      </c>
      <c r="CV34">
        <v>1401</v>
      </c>
      <c r="CW34">
        <v>6</v>
      </c>
      <c r="CX34">
        <v>0.25</v>
      </c>
      <c r="CY34">
        <v>7.0000000000000007E-2</v>
      </c>
      <c r="CZ34">
        <v>15.664988375407921</v>
      </c>
      <c r="DA34">
        <v>1.555917333399806</v>
      </c>
      <c r="DB34">
        <v>0.19572678846043379</v>
      </c>
      <c r="DC34">
        <v>1</v>
      </c>
      <c r="DD34">
        <v>1400.0127500000001</v>
      </c>
      <c r="DE34">
        <v>4.8292682926974931E-2</v>
      </c>
      <c r="DF34">
        <v>4.4101445554499262E-2</v>
      </c>
      <c r="DG34">
        <v>1</v>
      </c>
      <c r="DH34">
        <v>1799.9782499999999</v>
      </c>
      <c r="DI34">
        <v>3.9359627256531082E-2</v>
      </c>
      <c r="DJ34">
        <v>0.13809213409896701</v>
      </c>
      <c r="DK34">
        <v>-1</v>
      </c>
      <c r="DL34">
        <v>2</v>
      </c>
      <c r="DM34">
        <v>2</v>
      </c>
      <c r="DN34" t="s">
        <v>355</v>
      </c>
      <c r="DO34">
        <v>3.2211500000000002</v>
      </c>
      <c r="DP34">
        <v>2.7234400000000001</v>
      </c>
      <c r="DQ34">
        <v>0.219557</v>
      </c>
      <c r="DR34">
        <v>0.21914400000000001</v>
      </c>
      <c r="DS34">
        <v>5.1300999999999999E-2</v>
      </c>
      <c r="DT34">
        <v>4.23346E-2</v>
      </c>
      <c r="DU34">
        <v>23844.9</v>
      </c>
      <c r="DV34">
        <v>26916.6</v>
      </c>
      <c r="DW34">
        <v>28714.3</v>
      </c>
      <c r="DX34">
        <v>33008.9</v>
      </c>
      <c r="DY34">
        <v>37904.5</v>
      </c>
      <c r="DZ34">
        <v>42717.7</v>
      </c>
      <c r="EA34">
        <v>42145.599999999999</v>
      </c>
      <c r="EB34">
        <v>47464.4</v>
      </c>
      <c r="EC34">
        <v>2.3092800000000002</v>
      </c>
      <c r="ED34">
        <v>1.9730000000000001</v>
      </c>
      <c r="EE34">
        <v>0.132993</v>
      </c>
      <c r="EF34">
        <v>0</v>
      </c>
      <c r="EG34">
        <v>13.7745</v>
      </c>
      <c r="EH34">
        <v>999.9</v>
      </c>
      <c r="EI34">
        <v>49.5</v>
      </c>
      <c r="EJ34">
        <v>17.7</v>
      </c>
      <c r="EK34">
        <v>10.0905</v>
      </c>
      <c r="EL34">
        <v>62.7361</v>
      </c>
      <c r="EM34">
        <v>20.897400000000001</v>
      </c>
      <c r="EN34">
        <v>1</v>
      </c>
      <c r="EO34">
        <v>-0.85605200000000004</v>
      </c>
      <c r="EP34">
        <v>1.2282299999999999</v>
      </c>
      <c r="EQ34">
        <v>20.230899999999998</v>
      </c>
      <c r="ER34">
        <v>5.2261300000000004</v>
      </c>
      <c r="ES34">
        <v>12.004</v>
      </c>
      <c r="ET34">
        <v>4.9892500000000002</v>
      </c>
      <c r="EU34">
        <v>3.3042500000000001</v>
      </c>
      <c r="EV34">
        <v>7203.6</v>
      </c>
      <c r="EW34">
        <v>9999</v>
      </c>
      <c r="EX34">
        <v>525.9</v>
      </c>
      <c r="EY34">
        <v>72.8</v>
      </c>
      <c r="EZ34">
        <v>1.8520300000000001</v>
      </c>
      <c r="FA34">
        <v>1.86127</v>
      </c>
      <c r="FB34">
        <v>1.86005</v>
      </c>
      <c r="FC34">
        <v>1.85608</v>
      </c>
      <c r="FD34">
        <v>1.8604799999999999</v>
      </c>
      <c r="FE34">
        <v>1.85684</v>
      </c>
      <c r="FF34">
        <v>1.85887</v>
      </c>
      <c r="FG34">
        <v>1.86172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-5.98</v>
      </c>
      <c r="FV34">
        <v>-0.55100000000000005</v>
      </c>
      <c r="FW34">
        <v>-2.2651167925722371</v>
      </c>
      <c r="FX34">
        <v>-4.0117494158234393E-3</v>
      </c>
      <c r="FY34">
        <v>1.087516141204025E-6</v>
      </c>
      <c r="FZ34">
        <v>-8.657206703991749E-11</v>
      </c>
      <c r="GA34">
        <v>-0.55096800000000012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0.7</v>
      </c>
      <c r="GK34">
        <v>2.7160600000000001</v>
      </c>
      <c r="GL34">
        <v>2.34131</v>
      </c>
      <c r="GM34">
        <v>1.5942400000000001</v>
      </c>
      <c r="GN34">
        <v>2.34009</v>
      </c>
      <c r="GO34">
        <v>1.40015</v>
      </c>
      <c r="GP34">
        <v>2.2473100000000001</v>
      </c>
      <c r="GQ34">
        <v>21.2986</v>
      </c>
      <c r="GR34">
        <v>14.1671</v>
      </c>
      <c r="GS34">
        <v>18</v>
      </c>
      <c r="GT34">
        <v>610.54899999999998</v>
      </c>
      <c r="GU34">
        <v>426.21899999999999</v>
      </c>
      <c r="GV34">
        <v>12.2951</v>
      </c>
      <c r="GW34">
        <v>15.750400000000001</v>
      </c>
      <c r="GX34">
        <v>30</v>
      </c>
      <c r="GY34">
        <v>15.6347</v>
      </c>
      <c r="GZ34">
        <v>15.5839</v>
      </c>
      <c r="HA34">
        <v>54.414299999999997</v>
      </c>
      <c r="HB34">
        <v>30</v>
      </c>
      <c r="HC34">
        <v>-30</v>
      </c>
      <c r="HD34">
        <v>12.3363</v>
      </c>
      <c r="HE34">
        <v>1400</v>
      </c>
      <c r="HF34">
        <v>0</v>
      </c>
      <c r="HG34">
        <v>105.426</v>
      </c>
      <c r="HH34">
        <v>104.679</v>
      </c>
    </row>
    <row r="35" spans="1:216" x14ac:dyDescent="0.2">
      <c r="A35">
        <v>17</v>
      </c>
      <c r="B35">
        <v>1689889832</v>
      </c>
      <c r="C35">
        <v>1305.900000095367</v>
      </c>
      <c r="D35" t="s">
        <v>405</v>
      </c>
      <c r="E35" t="s">
        <v>406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1689889832</v>
      </c>
      <c r="M35">
        <f t="shared" si="0"/>
        <v>1.6505202014885699E-3</v>
      </c>
      <c r="N35">
        <f t="shared" si="1"/>
        <v>1.6505202014885698</v>
      </c>
      <c r="O35">
        <f t="shared" si="2"/>
        <v>17.454538887129246</v>
      </c>
      <c r="P35">
        <f t="shared" si="3"/>
        <v>1786.12</v>
      </c>
      <c r="Q35">
        <f t="shared" si="4"/>
        <v>1570.7249387949021</v>
      </c>
      <c r="R35">
        <f t="shared" si="5"/>
        <v>156.7829323077483</v>
      </c>
      <c r="S35">
        <f t="shared" si="6"/>
        <v>178.28273056411996</v>
      </c>
      <c r="T35">
        <f t="shared" si="7"/>
        <v>0.1534511937746591</v>
      </c>
      <c r="U35">
        <f t="shared" si="8"/>
        <v>3.4031190241216249</v>
      </c>
      <c r="V35">
        <f t="shared" si="9"/>
        <v>0.14970825869164947</v>
      </c>
      <c r="W35">
        <f t="shared" si="10"/>
        <v>9.3896345470261849E-2</v>
      </c>
      <c r="X35">
        <f t="shared" si="11"/>
        <v>297.69663299999996</v>
      </c>
      <c r="Y35">
        <f t="shared" si="12"/>
        <v>16.682307132743393</v>
      </c>
      <c r="Z35">
        <f t="shared" si="13"/>
        <v>16.007999999999999</v>
      </c>
      <c r="AA35">
        <f t="shared" si="14"/>
        <v>1.8256320755156068</v>
      </c>
      <c r="AB35">
        <f t="shared" si="15"/>
        <v>41.775612815961146</v>
      </c>
      <c r="AC35">
        <f t="shared" si="16"/>
        <v>0.73931256751377994</v>
      </c>
      <c r="AD35">
        <f t="shared" si="17"/>
        <v>1.7697228542660945</v>
      </c>
      <c r="AE35">
        <f t="shared" si="18"/>
        <v>1.0863195080018269</v>
      </c>
      <c r="AF35">
        <f t="shared" si="19"/>
        <v>-72.787940885645938</v>
      </c>
      <c r="AG35">
        <f t="shared" si="20"/>
        <v>-89.184257969906895</v>
      </c>
      <c r="AH35">
        <f t="shared" si="21"/>
        <v>-5.0437785866117126</v>
      </c>
      <c r="AI35">
        <f t="shared" si="22"/>
        <v>130.68065555783542</v>
      </c>
      <c r="AJ35">
        <v>43</v>
      </c>
      <c r="AK35">
        <v>7</v>
      </c>
      <c r="AL35">
        <f t="shared" si="23"/>
        <v>1</v>
      </c>
      <c r="AM35">
        <f t="shared" si="24"/>
        <v>0</v>
      </c>
      <c r="AN35">
        <f t="shared" si="25"/>
        <v>54798.094392400963</v>
      </c>
      <c r="AO35">
        <f t="shared" si="26"/>
        <v>1799.97</v>
      </c>
      <c r="AP35">
        <f t="shared" si="27"/>
        <v>1517.3744999999999</v>
      </c>
      <c r="AQ35">
        <f t="shared" si="28"/>
        <v>0.84299988333138876</v>
      </c>
      <c r="AR35">
        <f t="shared" si="29"/>
        <v>0.16538977482958048</v>
      </c>
      <c r="AS35">
        <v>1689889832</v>
      </c>
      <c r="AT35">
        <v>1786.12</v>
      </c>
      <c r="AU35">
        <v>1799.99</v>
      </c>
      <c r="AV35">
        <v>7.4067800000000004</v>
      </c>
      <c r="AW35">
        <v>6.2930400000000004</v>
      </c>
      <c r="AX35">
        <v>1792.11</v>
      </c>
      <c r="AY35">
        <v>7.9581</v>
      </c>
      <c r="AZ35">
        <v>600.16200000000003</v>
      </c>
      <c r="BA35">
        <v>99.715599999999995</v>
      </c>
      <c r="BB35">
        <v>0.100051</v>
      </c>
      <c r="BC35">
        <v>15.5219</v>
      </c>
      <c r="BD35">
        <v>16.007999999999999</v>
      </c>
      <c r="BE35">
        <v>999.9</v>
      </c>
      <c r="BF35">
        <v>0</v>
      </c>
      <c r="BG35">
        <v>0</v>
      </c>
      <c r="BH35">
        <v>9995</v>
      </c>
      <c r="BI35">
        <v>0</v>
      </c>
      <c r="BJ35">
        <v>71.701300000000003</v>
      </c>
      <c r="BK35">
        <v>-13.870699999999999</v>
      </c>
      <c r="BL35">
        <v>1799.45</v>
      </c>
      <c r="BM35">
        <v>1811.39</v>
      </c>
      <c r="BN35">
        <v>1.11375</v>
      </c>
      <c r="BO35">
        <v>1799.99</v>
      </c>
      <c r="BP35">
        <v>6.2930400000000004</v>
      </c>
      <c r="BQ35">
        <v>0.73857200000000001</v>
      </c>
      <c r="BR35">
        <v>0.62751400000000002</v>
      </c>
      <c r="BS35">
        <v>2.5784400000000001</v>
      </c>
      <c r="BT35">
        <v>0.30798599999999998</v>
      </c>
      <c r="BU35">
        <v>1799.97</v>
      </c>
      <c r="BV35">
        <v>0.90000599999999997</v>
      </c>
      <c r="BW35">
        <v>9.99945E-2</v>
      </c>
      <c r="BX35">
        <v>0</v>
      </c>
      <c r="BY35">
        <v>2.1421999999999999</v>
      </c>
      <c r="BZ35">
        <v>0</v>
      </c>
      <c r="CA35">
        <v>11543.1</v>
      </c>
      <c r="CB35">
        <v>14600.1</v>
      </c>
      <c r="CC35">
        <v>41.186999999999998</v>
      </c>
      <c r="CD35">
        <v>39.061999999999998</v>
      </c>
      <c r="CE35">
        <v>40.561999999999998</v>
      </c>
      <c r="CF35">
        <v>39.311999999999998</v>
      </c>
      <c r="CG35">
        <v>39.436999999999998</v>
      </c>
      <c r="CH35">
        <v>1619.98</v>
      </c>
      <c r="CI35">
        <v>179.99</v>
      </c>
      <c r="CJ35">
        <v>0</v>
      </c>
      <c r="CK35">
        <v>1689889846.4000001</v>
      </c>
      <c r="CL35">
        <v>0</v>
      </c>
      <c r="CM35">
        <v>1689889804.5</v>
      </c>
      <c r="CN35" t="s">
        <v>407</v>
      </c>
      <c r="CO35">
        <v>1689889804.5</v>
      </c>
      <c r="CP35">
        <v>1689889803</v>
      </c>
      <c r="CQ35">
        <v>42</v>
      </c>
      <c r="CR35">
        <v>0.47199999999999998</v>
      </c>
      <c r="CS35">
        <v>0</v>
      </c>
      <c r="CT35">
        <v>-6.0019999999999998</v>
      </c>
      <c r="CU35">
        <v>-0.55100000000000005</v>
      </c>
      <c r="CV35">
        <v>1801</v>
      </c>
      <c r="CW35">
        <v>6</v>
      </c>
      <c r="CX35">
        <v>0.12</v>
      </c>
      <c r="CY35">
        <v>0.1</v>
      </c>
      <c r="CZ35">
        <v>15.562124811089641</v>
      </c>
      <c r="DA35">
        <v>0.62242203079630543</v>
      </c>
      <c r="DB35">
        <v>8.5567350379888246E-2</v>
      </c>
      <c r="DC35">
        <v>1</v>
      </c>
      <c r="DD35">
        <v>1800.0362500000001</v>
      </c>
      <c r="DE35">
        <v>-0.57151969981344808</v>
      </c>
      <c r="DF35">
        <v>7.80284403278525E-2</v>
      </c>
      <c r="DG35">
        <v>1</v>
      </c>
      <c r="DH35">
        <v>1799.9763414634151</v>
      </c>
      <c r="DI35">
        <v>0.14808799412071011</v>
      </c>
      <c r="DJ35">
        <v>0.11381962832911691</v>
      </c>
      <c r="DK35">
        <v>-1</v>
      </c>
      <c r="DL35">
        <v>2</v>
      </c>
      <c r="DM35">
        <v>2</v>
      </c>
      <c r="DN35" t="s">
        <v>355</v>
      </c>
      <c r="DO35">
        <v>3.2214999999999998</v>
      </c>
      <c r="DP35">
        <v>2.7237</v>
      </c>
      <c r="DQ35">
        <v>0.25430399999999997</v>
      </c>
      <c r="DR35">
        <v>0.25365799999999999</v>
      </c>
      <c r="DS35">
        <v>5.1318200000000001E-2</v>
      </c>
      <c r="DT35">
        <v>4.2428599999999997E-2</v>
      </c>
      <c r="DU35">
        <v>22789.200000000001</v>
      </c>
      <c r="DV35">
        <v>25732.7</v>
      </c>
      <c r="DW35">
        <v>28714.1</v>
      </c>
      <c r="DX35">
        <v>33007</v>
      </c>
      <c r="DY35">
        <v>37903.599999999999</v>
      </c>
      <c r="DZ35">
        <v>42711.1</v>
      </c>
      <c r="EA35">
        <v>42145.3</v>
      </c>
      <c r="EB35">
        <v>47461.599999999999</v>
      </c>
      <c r="EC35">
        <v>2.3089499999999998</v>
      </c>
      <c r="ED35">
        <v>1.9737800000000001</v>
      </c>
      <c r="EE35">
        <v>0.13325400000000001</v>
      </c>
      <c r="EF35">
        <v>0</v>
      </c>
      <c r="EG35">
        <v>13.784700000000001</v>
      </c>
      <c r="EH35">
        <v>999.9</v>
      </c>
      <c r="EI35">
        <v>49.6</v>
      </c>
      <c r="EJ35">
        <v>17.7</v>
      </c>
      <c r="EK35">
        <v>10.1112</v>
      </c>
      <c r="EL35">
        <v>63.0261</v>
      </c>
      <c r="EM35">
        <v>20.597000000000001</v>
      </c>
      <c r="EN35">
        <v>1</v>
      </c>
      <c r="EO35">
        <v>-0.85285100000000003</v>
      </c>
      <c r="EP35">
        <v>1.63337</v>
      </c>
      <c r="EQ35">
        <v>20.227900000000002</v>
      </c>
      <c r="ER35">
        <v>5.22987</v>
      </c>
      <c r="ES35">
        <v>12.004</v>
      </c>
      <c r="ET35">
        <v>4.9912999999999998</v>
      </c>
      <c r="EU35">
        <v>3.3050000000000002</v>
      </c>
      <c r="EV35">
        <v>7205.3</v>
      </c>
      <c r="EW35">
        <v>9999</v>
      </c>
      <c r="EX35">
        <v>525.9</v>
      </c>
      <c r="EY35">
        <v>72.8</v>
      </c>
      <c r="EZ35">
        <v>1.85206</v>
      </c>
      <c r="FA35">
        <v>1.86127</v>
      </c>
      <c r="FB35">
        <v>1.86005</v>
      </c>
      <c r="FC35">
        <v>1.85608</v>
      </c>
      <c r="FD35">
        <v>1.8605</v>
      </c>
      <c r="FE35">
        <v>1.85683</v>
      </c>
      <c r="FF35">
        <v>1.8589100000000001</v>
      </c>
      <c r="FG35">
        <v>1.86172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-5.99</v>
      </c>
      <c r="FV35">
        <v>-0.55130000000000001</v>
      </c>
      <c r="FW35">
        <v>-1.7928673088428839</v>
      </c>
      <c r="FX35">
        <v>-4.0117494158234393E-3</v>
      </c>
      <c r="FY35">
        <v>1.087516141204025E-6</v>
      </c>
      <c r="FZ35">
        <v>-8.657206703991749E-11</v>
      </c>
      <c r="GA35">
        <v>-0.55131476190476025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0.5</v>
      </c>
      <c r="GK35">
        <v>3.3264200000000002</v>
      </c>
      <c r="GL35">
        <v>2.3303199999999999</v>
      </c>
      <c r="GM35">
        <v>1.5942400000000001</v>
      </c>
      <c r="GN35">
        <v>2.33887</v>
      </c>
      <c r="GO35">
        <v>1.40015</v>
      </c>
      <c r="GP35">
        <v>2.3132299999999999</v>
      </c>
      <c r="GQ35">
        <v>21.2986</v>
      </c>
      <c r="GR35">
        <v>14.158300000000001</v>
      </c>
      <c r="GS35">
        <v>18</v>
      </c>
      <c r="GT35">
        <v>610.827</v>
      </c>
      <c r="GU35">
        <v>427.05900000000003</v>
      </c>
      <c r="GV35">
        <v>12.178599999999999</v>
      </c>
      <c r="GW35">
        <v>15.79</v>
      </c>
      <c r="GX35">
        <v>30.0001</v>
      </c>
      <c r="GY35">
        <v>15.6716</v>
      </c>
      <c r="GZ35">
        <v>15.6212</v>
      </c>
      <c r="HA35">
        <v>66.635599999999997</v>
      </c>
      <c r="HB35">
        <v>30</v>
      </c>
      <c r="HC35">
        <v>-30</v>
      </c>
      <c r="HD35">
        <v>12.177199999999999</v>
      </c>
      <c r="HE35">
        <v>1800</v>
      </c>
      <c r="HF35">
        <v>0</v>
      </c>
      <c r="HG35">
        <v>105.425</v>
      </c>
      <c r="HH35">
        <v>104.673</v>
      </c>
    </row>
    <row r="36" spans="1:216" x14ac:dyDescent="0.2">
      <c r="A36">
        <v>18</v>
      </c>
      <c r="B36">
        <v>1689889928</v>
      </c>
      <c r="C36">
        <v>1401.900000095367</v>
      </c>
      <c r="D36" t="s">
        <v>408</v>
      </c>
      <c r="E36" t="s">
        <v>409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1689889928</v>
      </c>
      <c r="M36">
        <f t="shared" si="0"/>
        <v>1.6152553638494019E-3</v>
      </c>
      <c r="N36">
        <f t="shared" si="1"/>
        <v>1.6152553638494018</v>
      </c>
      <c r="O36">
        <f t="shared" si="2"/>
        <v>9.3272491125580288</v>
      </c>
      <c r="P36">
        <f t="shared" si="3"/>
        <v>393.166</v>
      </c>
      <c r="Q36">
        <f t="shared" si="4"/>
        <v>285.82509748764625</v>
      </c>
      <c r="R36">
        <f t="shared" si="5"/>
        <v>28.529877343663053</v>
      </c>
      <c r="S36">
        <f t="shared" si="6"/>
        <v>39.244201626427994</v>
      </c>
      <c r="T36">
        <f t="shared" si="7"/>
        <v>0.15029688504256886</v>
      </c>
      <c r="U36">
        <f t="shared" si="8"/>
        <v>3.3969740475057346</v>
      </c>
      <c r="V36">
        <f t="shared" si="9"/>
        <v>0.14669797475020804</v>
      </c>
      <c r="W36">
        <f t="shared" si="10"/>
        <v>9.2002404372675289E-2</v>
      </c>
      <c r="X36">
        <f t="shared" si="11"/>
        <v>297.68169</v>
      </c>
      <c r="Y36">
        <f t="shared" si="12"/>
        <v>16.6584763659788</v>
      </c>
      <c r="Z36">
        <f t="shared" si="13"/>
        <v>15.9948</v>
      </c>
      <c r="AA36">
        <f t="shared" si="14"/>
        <v>1.8240936190506998</v>
      </c>
      <c r="AB36">
        <f t="shared" si="15"/>
        <v>41.857455067444818</v>
      </c>
      <c r="AC36">
        <f t="shared" si="16"/>
        <v>0.73915738982017998</v>
      </c>
      <c r="AD36">
        <f t="shared" si="17"/>
        <v>1.765891855176521</v>
      </c>
      <c r="AE36">
        <f t="shared" si="18"/>
        <v>1.0849362292305198</v>
      </c>
      <c r="AF36">
        <f t="shared" si="19"/>
        <v>-71.232761545758621</v>
      </c>
      <c r="AG36">
        <f t="shared" si="20"/>
        <v>-92.795854779053826</v>
      </c>
      <c r="AH36">
        <f t="shared" si="21"/>
        <v>-5.256241236497349</v>
      </c>
      <c r="AI36">
        <f t="shared" si="22"/>
        <v>128.39683243869018</v>
      </c>
      <c r="AJ36">
        <v>43</v>
      </c>
      <c r="AK36">
        <v>7</v>
      </c>
      <c r="AL36">
        <f t="shared" si="23"/>
        <v>1</v>
      </c>
      <c r="AM36">
        <f t="shared" si="24"/>
        <v>0</v>
      </c>
      <c r="AN36">
        <f t="shared" si="25"/>
        <v>54659.813732047995</v>
      </c>
      <c r="AO36">
        <f t="shared" si="26"/>
        <v>1799.88</v>
      </c>
      <c r="AP36">
        <f t="shared" si="27"/>
        <v>1517.2985999999999</v>
      </c>
      <c r="AQ36">
        <f t="shared" si="28"/>
        <v>0.84299986665777704</v>
      </c>
      <c r="AR36">
        <f t="shared" si="29"/>
        <v>0.16538974264950995</v>
      </c>
      <c r="AS36">
        <v>1689889928</v>
      </c>
      <c r="AT36">
        <v>393.166</v>
      </c>
      <c r="AU36">
        <v>399.94</v>
      </c>
      <c r="AV36">
        <v>7.4052100000000003</v>
      </c>
      <c r="AW36">
        <v>6.3150300000000001</v>
      </c>
      <c r="AX36">
        <v>396.81900000000002</v>
      </c>
      <c r="AY36">
        <v>7.9578300000000004</v>
      </c>
      <c r="AZ36">
        <v>600.03300000000002</v>
      </c>
      <c r="BA36">
        <v>99.715599999999995</v>
      </c>
      <c r="BB36">
        <v>0.100258</v>
      </c>
      <c r="BC36">
        <v>15.488099999999999</v>
      </c>
      <c r="BD36">
        <v>15.9948</v>
      </c>
      <c r="BE36">
        <v>999.9</v>
      </c>
      <c r="BF36">
        <v>0</v>
      </c>
      <c r="BG36">
        <v>0</v>
      </c>
      <c r="BH36">
        <v>9967.5</v>
      </c>
      <c r="BI36">
        <v>0</v>
      </c>
      <c r="BJ36">
        <v>67.492599999999996</v>
      </c>
      <c r="BK36">
        <v>-6.7740799999999997</v>
      </c>
      <c r="BL36">
        <v>396.09899999999999</v>
      </c>
      <c r="BM36">
        <v>402.48200000000003</v>
      </c>
      <c r="BN36">
        <v>1.0901799999999999</v>
      </c>
      <c r="BO36">
        <v>399.94</v>
      </c>
      <c r="BP36">
        <v>6.3150300000000001</v>
      </c>
      <c r="BQ36">
        <v>0.73841500000000004</v>
      </c>
      <c r="BR36">
        <v>0.62970700000000002</v>
      </c>
      <c r="BS36">
        <v>2.57545</v>
      </c>
      <c r="BT36">
        <v>0.35615799999999997</v>
      </c>
      <c r="BU36">
        <v>1799.88</v>
      </c>
      <c r="BV36">
        <v>0.90000599999999997</v>
      </c>
      <c r="BW36">
        <v>9.9994E-2</v>
      </c>
      <c r="BX36">
        <v>0</v>
      </c>
      <c r="BY36">
        <v>2.4900000000000002</v>
      </c>
      <c r="BZ36">
        <v>0</v>
      </c>
      <c r="CA36">
        <v>11131.7</v>
      </c>
      <c r="CB36">
        <v>14599.4</v>
      </c>
      <c r="CC36">
        <v>41.875</v>
      </c>
      <c r="CD36">
        <v>39.436999999999998</v>
      </c>
      <c r="CE36">
        <v>41.125</v>
      </c>
      <c r="CF36">
        <v>39.936999999999998</v>
      </c>
      <c r="CG36">
        <v>40.061999999999998</v>
      </c>
      <c r="CH36">
        <v>1619.9</v>
      </c>
      <c r="CI36">
        <v>179.98</v>
      </c>
      <c r="CJ36">
        <v>0</v>
      </c>
      <c r="CK36">
        <v>1689889942.4000001</v>
      </c>
      <c r="CL36">
        <v>0</v>
      </c>
      <c r="CM36">
        <v>1689889896.5</v>
      </c>
      <c r="CN36" t="s">
        <v>410</v>
      </c>
      <c r="CO36">
        <v>1689889896.5</v>
      </c>
      <c r="CP36">
        <v>1689889891.5</v>
      </c>
      <c r="CQ36">
        <v>43</v>
      </c>
      <c r="CR36">
        <v>-0.434</v>
      </c>
      <c r="CS36">
        <v>-1E-3</v>
      </c>
      <c r="CT36">
        <v>-3.6709999999999998</v>
      </c>
      <c r="CU36">
        <v>-0.55300000000000005</v>
      </c>
      <c r="CV36">
        <v>399</v>
      </c>
      <c r="CW36">
        <v>6</v>
      </c>
      <c r="CX36">
        <v>0.46</v>
      </c>
      <c r="CY36">
        <v>0.09</v>
      </c>
      <c r="CZ36">
        <v>8.7032119612690213</v>
      </c>
      <c r="DA36">
        <v>-1.741602088935716</v>
      </c>
      <c r="DB36">
        <v>0.18276463192504269</v>
      </c>
      <c r="DC36">
        <v>1</v>
      </c>
      <c r="DD36">
        <v>399.93970000000002</v>
      </c>
      <c r="DE36">
        <v>0.32875046904161681</v>
      </c>
      <c r="DF36">
        <v>3.9959479476090312E-2</v>
      </c>
      <c r="DG36">
        <v>1</v>
      </c>
      <c r="DH36">
        <v>1799.972195121951</v>
      </c>
      <c r="DI36">
        <v>5.3711967204575918E-2</v>
      </c>
      <c r="DJ36">
        <v>7.0866146416401335E-2</v>
      </c>
      <c r="DK36">
        <v>-1</v>
      </c>
      <c r="DL36">
        <v>2</v>
      </c>
      <c r="DM36">
        <v>2</v>
      </c>
      <c r="DN36" t="s">
        <v>355</v>
      </c>
      <c r="DO36">
        <v>3.22112</v>
      </c>
      <c r="DP36">
        <v>2.7236699999999998</v>
      </c>
      <c r="DQ36">
        <v>9.4601599999999994E-2</v>
      </c>
      <c r="DR36">
        <v>9.4730800000000004E-2</v>
      </c>
      <c r="DS36">
        <v>5.1310000000000001E-2</v>
      </c>
      <c r="DT36">
        <v>4.2542000000000003E-2</v>
      </c>
      <c r="DU36">
        <v>27649.1</v>
      </c>
      <c r="DV36">
        <v>31188.400000000001</v>
      </c>
      <c r="DW36">
        <v>28710.9</v>
      </c>
      <c r="DX36">
        <v>33004.300000000003</v>
      </c>
      <c r="DY36">
        <v>37899.599999999999</v>
      </c>
      <c r="DZ36">
        <v>42702.1</v>
      </c>
      <c r="EA36">
        <v>42141.5</v>
      </c>
      <c r="EB36">
        <v>47458.3</v>
      </c>
      <c r="EC36">
        <v>2.3081299999999998</v>
      </c>
      <c r="ED36">
        <v>1.9676</v>
      </c>
      <c r="EE36">
        <v>0.13217300000000001</v>
      </c>
      <c r="EF36">
        <v>0</v>
      </c>
      <c r="EG36">
        <v>13.7895</v>
      </c>
      <c r="EH36">
        <v>999.9</v>
      </c>
      <c r="EI36">
        <v>49.8</v>
      </c>
      <c r="EJ36">
        <v>17.7</v>
      </c>
      <c r="EK36">
        <v>10.150499999999999</v>
      </c>
      <c r="EL36">
        <v>63.146099999999997</v>
      </c>
      <c r="EM36">
        <v>21.197900000000001</v>
      </c>
      <c r="EN36">
        <v>1</v>
      </c>
      <c r="EO36">
        <v>-0.84906000000000004</v>
      </c>
      <c r="EP36">
        <v>1.6365099999999999</v>
      </c>
      <c r="EQ36">
        <v>20.227699999999999</v>
      </c>
      <c r="ER36">
        <v>5.22837</v>
      </c>
      <c r="ES36">
        <v>12.004</v>
      </c>
      <c r="ET36">
        <v>4.9896500000000001</v>
      </c>
      <c r="EU36">
        <v>3.3047800000000001</v>
      </c>
      <c r="EV36">
        <v>7207.5</v>
      </c>
      <c r="EW36">
        <v>9999</v>
      </c>
      <c r="EX36">
        <v>525.9</v>
      </c>
      <c r="EY36">
        <v>72.8</v>
      </c>
      <c r="EZ36">
        <v>1.85198</v>
      </c>
      <c r="FA36">
        <v>1.86127</v>
      </c>
      <c r="FB36">
        <v>1.86005</v>
      </c>
      <c r="FC36">
        <v>1.85608</v>
      </c>
      <c r="FD36">
        <v>1.8605</v>
      </c>
      <c r="FE36">
        <v>1.85683</v>
      </c>
      <c r="FF36">
        <v>1.8588499999999999</v>
      </c>
      <c r="FG36">
        <v>1.86172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-3.653</v>
      </c>
      <c r="FV36">
        <v>-0.55259999999999998</v>
      </c>
      <c r="FW36">
        <v>-2.2270219822145592</v>
      </c>
      <c r="FX36">
        <v>-4.0117494158234393E-3</v>
      </c>
      <c r="FY36">
        <v>1.087516141204025E-6</v>
      </c>
      <c r="FZ36">
        <v>-8.657206703991749E-11</v>
      </c>
      <c r="GA36">
        <v>-0.55261949999999871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0.5</v>
      </c>
      <c r="GJ36">
        <v>0.6</v>
      </c>
      <c r="GK36">
        <v>0.98266600000000004</v>
      </c>
      <c r="GL36">
        <v>2.34253</v>
      </c>
      <c r="GM36">
        <v>1.5942400000000001</v>
      </c>
      <c r="GN36">
        <v>2.34009</v>
      </c>
      <c r="GO36">
        <v>1.40015</v>
      </c>
      <c r="GP36">
        <v>2.3168899999999999</v>
      </c>
      <c r="GQ36">
        <v>21.3187</v>
      </c>
      <c r="GR36">
        <v>14.1408</v>
      </c>
      <c r="GS36">
        <v>18</v>
      </c>
      <c r="GT36">
        <v>610.90899999999999</v>
      </c>
      <c r="GU36">
        <v>423.90100000000001</v>
      </c>
      <c r="GV36">
        <v>12.117800000000001</v>
      </c>
      <c r="GW36">
        <v>15.843999999999999</v>
      </c>
      <c r="GX36">
        <v>30.000299999999999</v>
      </c>
      <c r="GY36">
        <v>15.7204</v>
      </c>
      <c r="GZ36">
        <v>15.6698</v>
      </c>
      <c r="HA36">
        <v>19.7179</v>
      </c>
      <c r="HB36">
        <v>30</v>
      </c>
      <c r="HC36">
        <v>-30</v>
      </c>
      <c r="HD36">
        <v>12.1012</v>
      </c>
      <c r="HE36">
        <v>400</v>
      </c>
      <c r="HF36">
        <v>0</v>
      </c>
      <c r="HG36">
        <v>105.41500000000001</v>
      </c>
      <c r="HH36">
        <v>104.66500000000001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2023-07-20T21:53:23Z</dcterms:created>
  <dcterms:modified xsi:type="dcterms:W3CDTF">2023-07-25T18:21:53Z</dcterms:modified>
</cp:coreProperties>
</file>