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56A66357-D0A2-184E-8E3A-4B10EC0445D4}" xr6:coauthVersionLast="47" xr6:coauthVersionMax="47" xr10:uidLastSave="{00000000-0000-0000-0000-000000000000}"/>
  <bookViews>
    <workbookView xWindow="240" yWindow="760" windowWidth="18800" windowHeight="12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X35" i="1" s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X26" i="1" s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F26" i="1" l="1"/>
  <c r="AF30" i="1"/>
  <c r="AF22" i="1"/>
  <c r="Y26" i="1"/>
  <c r="Z26" i="1" s="1"/>
  <c r="V26" i="1" s="1"/>
  <c r="T26" i="1" s="1"/>
  <c r="W26" i="1" s="1"/>
  <c r="Q26" i="1" s="1"/>
  <c r="R26" i="1" s="1"/>
  <c r="S33" i="1"/>
  <c r="AM33" i="1"/>
  <c r="O33" i="1"/>
  <c r="P33" i="1"/>
  <c r="N33" i="1"/>
  <c r="M33" i="1" s="1"/>
  <c r="S29" i="1"/>
  <c r="AM29" i="1"/>
  <c r="O29" i="1"/>
  <c r="P29" i="1"/>
  <c r="N29" i="1"/>
  <c r="M29" i="1" s="1"/>
  <c r="AM25" i="1"/>
  <c r="S25" i="1"/>
  <c r="N25" i="1"/>
  <c r="M25" i="1" s="1"/>
  <c r="O25" i="1"/>
  <c r="P25" i="1"/>
  <c r="AM21" i="1"/>
  <c r="S21" i="1"/>
  <c r="P21" i="1"/>
  <c r="O21" i="1"/>
  <c r="N21" i="1"/>
  <c r="M21" i="1" s="1"/>
  <c r="AF34" i="1"/>
  <c r="X34" i="1"/>
  <c r="AM20" i="1"/>
  <c r="AM24" i="1"/>
  <c r="N20" i="1"/>
  <c r="M20" i="1" s="1"/>
  <c r="N24" i="1"/>
  <c r="M24" i="1" s="1"/>
  <c r="X25" i="1"/>
  <c r="N28" i="1"/>
  <c r="M28" i="1" s="1"/>
  <c r="X29" i="1"/>
  <c r="N32" i="1"/>
  <c r="M32" i="1" s="1"/>
  <c r="X33" i="1"/>
  <c r="N36" i="1"/>
  <c r="M36" i="1" s="1"/>
  <c r="AP26" i="1"/>
  <c r="X30" i="1"/>
  <c r="AM28" i="1"/>
  <c r="X21" i="1"/>
  <c r="AM19" i="1"/>
  <c r="O20" i="1"/>
  <c r="AM23" i="1"/>
  <c r="O24" i="1"/>
  <c r="AM27" i="1"/>
  <c r="O28" i="1"/>
  <c r="AM31" i="1"/>
  <c r="O32" i="1"/>
  <c r="AM35" i="1"/>
  <c r="O36" i="1"/>
  <c r="X22" i="1"/>
  <c r="AM32" i="1"/>
  <c r="AM36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Y35" i="1" s="1"/>
  <c r="Z35" i="1" s="1"/>
  <c r="X36" i="1"/>
  <c r="O19" i="1"/>
  <c r="AM22" i="1"/>
  <c r="O23" i="1"/>
  <c r="AM26" i="1"/>
  <c r="O27" i="1"/>
  <c r="AM30" i="1"/>
  <c r="O31" i="1"/>
  <c r="AM34" i="1"/>
  <c r="O35" i="1"/>
  <c r="X19" i="1"/>
  <c r="X23" i="1"/>
  <c r="X27" i="1"/>
  <c r="X31" i="1"/>
  <c r="AG35" i="1" l="1"/>
  <c r="AH35" i="1"/>
  <c r="AA35" i="1"/>
  <c r="AE35" i="1" s="1"/>
  <c r="Y21" i="1"/>
  <c r="Z21" i="1" s="1"/>
  <c r="Y25" i="1"/>
  <c r="Z25" i="1" s="1"/>
  <c r="AF36" i="1"/>
  <c r="AF28" i="1"/>
  <c r="Y20" i="1"/>
  <c r="Z20" i="1" s="1"/>
  <c r="AF25" i="1"/>
  <c r="V25" i="1"/>
  <c r="T25" i="1" s="1"/>
  <c r="W25" i="1" s="1"/>
  <c r="Q25" i="1" s="1"/>
  <c r="R25" i="1" s="1"/>
  <c r="Y30" i="1"/>
  <c r="Z30" i="1" s="1"/>
  <c r="AF23" i="1"/>
  <c r="Y36" i="1"/>
  <c r="Z36" i="1" s="1"/>
  <c r="AF19" i="1"/>
  <c r="V19" i="1"/>
  <c r="T19" i="1" s="1"/>
  <c r="W19" i="1" s="1"/>
  <c r="Q19" i="1" s="1"/>
  <c r="R19" i="1" s="1"/>
  <c r="AF24" i="1"/>
  <c r="Y32" i="1"/>
  <c r="Z32" i="1" s="1"/>
  <c r="AF20" i="1"/>
  <c r="V20" i="1"/>
  <c r="T20" i="1" s="1"/>
  <c r="W20" i="1" s="1"/>
  <c r="Q20" i="1" s="1"/>
  <c r="R20" i="1" s="1"/>
  <c r="V33" i="1"/>
  <c r="T33" i="1" s="1"/>
  <c r="W33" i="1" s="1"/>
  <c r="Q33" i="1" s="1"/>
  <c r="R33" i="1" s="1"/>
  <c r="AF33" i="1"/>
  <c r="Y31" i="1"/>
  <c r="Z31" i="1" s="1"/>
  <c r="V31" i="1" s="1"/>
  <c r="T31" i="1" s="1"/>
  <c r="W31" i="1" s="1"/>
  <c r="Q31" i="1" s="1"/>
  <c r="R31" i="1" s="1"/>
  <c r="AF31" i="1"/>
  <c r="Y27" i="1"/>
  <c r="Z27" i="1" s="1"/>
  <c r="Y28" i="1"/>
  <c r="Z28" i="1" s="1"/>
  <c r="Y23" i="1"/>
  <c r="Z23" i="1" s="1"/>
  <c r="AF27" i="1"/>
  <c r="AF32" i="1"/>
  <c r="V32" i="1"/>
  <c r="T32" i="1" s="1"/>
  <c r="W32" i="1" s="1"/>
  <c r="Q32" i="1" s="1"/>
  <c r="R32" i="1" s="1"/>
  <c r="Y34" i="1"/>
  <c r="Z34" i="1" s="1"/>
  <c r="V29" i="1"/>
  <c r="T29" i="1" s="1"/>
  <c r="W29" i="1" s="1"/>
  <c r="Q29" i="1" s="1"/>
  <c r="R29" i="1" s="1"/>
  <c r="AF29" i="1"/>
  <c r="AA26" i="1"/>
  <c r="AE26" i="1" s="1"/>
  <c r="AG26" i="1"/>
  <c r="AH26" i="1"/>
  <c r="AI26" i="1" s="1"/>
  <c r="AF35" i="1"/>
  <c r="V35" i="1"/>
  <c r="T35" i="1" s="1"/>
  <c r="W35" i="1" s="1"/>
  <c r="Q35" i="1" s="1"/>
  <c r="R35" i="1" s="1"/>
  <c r="AF21" i="1"/>
  <c r="V21" i="1"/>
  <c r="T21" i="1" s="1"/>
  <c r="W21" i="1" s="1"/>
  <c r="Q21" i="1" s="1"/>
  <c r="R21" i="1" s="1"/>
  <c r="Y22" i="1"/>
  <c r="Z22" i="1" s="1"/>
  <c r="Y33" i="1"/>
  <c r="Z33" i="1" s="1"/>
  <c r="Y19" i="1"/>
  <c r="Z19" i="1" s="1"/>
  <c r="Y24" i="1"/>
  <c r="Z24" i="1" s="1"/>
  <c r="Y29" i="1"/>
  <c r="Z29" i="1" s="1"/>
  <c r="AG23" i="1" l="1"/>
  <c r="AH23" i="1"/>
  <c r="AI23" i="1" s="1"/>
  <c r="AA23" i="1"/>
  <c r="AE23" i="1" s="1"/>
  <c r="AA34" i="1"/>
  <c r="AE34" i="1" s="1"/>
  <c r="AG34" i="1"/>
  <c r="AH34" i="1"/>
  <c r="AI34" i="1" s="1"/>
  <c r="V34" i="1"/>
  <c r="T34" i="1" s="1"/>
  <c r="W34" i="1" s="1"/>
  <c r="Q34" i="1" s="1"/>
  <c r="R34" i="1" s="1"/>
  <c r="AH28" i="1"/>
  <c r="AI28" i="1" s="1"/>
  <c r="AA28" i="1"/>
  <c r="AE28" i="1" s="1"/>
  <c r="AG28" i="1"/>
  <c r="AH20" i="1"/>
  <c r="AA20" i="1"/>
  <c r="AE20" i="1" s="1"/>
  <c r="AG20" i="1"/>
  <c r="AA33" i="1"/>
  <c r="AE33" i="1" s="1"/>
  <c r="AH33" i="1"/>
  <c r="AG33" i="1"/>
  <c r="AH36" i="1"/>
  <c r="AA36" i="1"/>
  <c r="AE36" i="1" s="1"/>
  <c r="AG36" i="1"/>
  <c r="AH22" i="1"/>
  <c r="AA22" i="1"/>
  <c r="AE22" i="1" s="1"/>
  <c r="AG22" i="1"/>
  <c r="V22" i="1"/>
  <c r="T22" i="1" s="1"/>
  <c r="W22" i="1" s="1"/>
  <c r="Q22" i="1" s="1"/>
  <c r="R22" i="1" s="1"/>
  <c r="AH24" i="1"/>
  <c r="AI24" i="1" s="1"/>
  <c r="AA24" i="1"/>
  <c r="AE24" i="1" s="1"/>
  <c r="AG24" i="1"/>
  <c r="AA31" i="1"/>
  <c r="AE31" i="1" s="1"/>
  <c r="AG31" i="1"/>
  <c r="AH31" i="1"/>
  <c r="AI31" i="1" s="1"/>
  <c r="AA25" i="1"/>
  <c r="AE25" i="1" s="1"/>
  <c r="AH25" i="1"/>
  <c r="AG25" i="1"/>
  <c r="AA19" i="1"/>
  <c r="AE19" i="1" s="1"/>
  <c r="AG19" i="1"/>
  <c r="AH19" i="1"/>
  <c r="AI19" i="1" s="1"/>
  <c r="AA21" i="1"/>
  <c r="AE21" i="1" s="1"/>
  <c r="AH21" i="1"/>
  <c r="AG21" i="1"/>
  <c r="AH27" i="1"/>
  <c r="AI27" i="1" s="1"/>
  <c r="AA27" i="1"/>
  <c r="AE27" i="1" s="1"/>
  <c r="AG27" i="1"/>
  <c r="V27" i="1"/>
  <c r="T27" i="1" s="1"/>
  <c r="W27" i="1" s="1"/>
  <c r="Q27" i="1" s="1"/>
  <c r="R27" i="1" s="1"/>
  <c r="V23" i="1"/>
  <c r="T23" i="1" s="1"/>
  <c r="W23" i="1" s="1"/>
  <c r="Q23" i="1" s="1"/>
  <c r="R23" i="1" s="1"/>
  <c r="V28" i="1"/>
  <c r="T28" i="1" s="1"/>
  <c r="W28" i="1" s="1"/>
  <c r="Q28" i="1" s="1"/>
  <c r="R28" i="1" s="1"/>
  <c r="AA29" i="1"/>
  <c r="AE29" i="1" s="1"/>
  <c r="AH29" i="1"/>
  <c r="AG29" i="1"/>
  <c r="AH32" i="1"/>
  <c r="AI32" i="1" s="1"/>
  <c r="AA32" i="1"/>
  <c r="AE32" i="1" s="1"/>
  <c r="AG32" i="1"/>
  <c r="AI35" i="1"/>
  <c r="V24" i="1"/>
  <c r="T24" i="1" s="1"/>
  <c r="W24" i="1" s="1"/>
  <c r="Q24" i="1" s="1"/>
  <c r="R24" i="1" s="1"/>
  <c r="AA30" i="1"/>
  <c r="AE30" i="1" s="1"/>
  <c r="AG30" i="1"/>
  <c r="AH30" i="1"/>
  <c r="AI30" i="1" s="1"/>
  <c r="V30" i="1"/>
  <c r="T30" i="1" s="1"/>
  <c r="W30" i="1" s="1"/>
  <c r="Q30" i="1" s="1"/>
  <c r="R30" i="1" s="1"/>
  <c r="V36" i="1"/>
  <c r="T36" i="1" s="1"/>
  <c r="W36" i="1" s="1"/>
  <c r="Q36" i="1" s="1"/>
  <c r="R36" i="1" s="1"/>
  <c r="AI25" i="1" l="1"/>
  <c r="AI33" i="1"/>
  <c r="AI29" i="1"/>
  <c r="AI21" i="1"/>
  <c r="AI22" i="1"/>
  <c r="AI20" i="1"/>
  <c r="AI36" i="1"/>
</calcChain>
</file>

<file path=xl/sharedStrings.xml><?xml version="1.0" encoding="utf-8"?>
<sst xmlns="http://schemas.openxmlformats.org/spreadsheetml/2006/main" count="984" uniqueCount="410">
  <si>
    <t>File opened</t>
  </si>
  <si>
    <t>2023-07-20 14:57:24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</si>
  <si>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</si>
  <si>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</si>
  <si>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</si>
  <si>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</si>
  <si>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</si>
  <si>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</si>
  <si>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</si>
  <si>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</si>
  <si>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</si>
  <si>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</si>
  <si>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</si>
  <si>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</si>
  <si>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</si>
  <si>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</si>
  <si>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</si>
  <si>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</si>
  <si>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</si>
  <si>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</si>
  <si>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</si>
  <si>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</si>
  <si>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</si>
  <si>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</si>
  <si>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</si>
  <si>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</si>
  <si>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</si>
  <si>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14:57:24</t>
  </si>
  <si>
    <t>Stability Definition:	CO2_r (Meas): Per=20	A (GasEx): Std&lt;0.2 Per=20	Qin (LeafQ): Std&lt;1 Per=20</t>
  </si>
  <si>
    <t>14:59:40</t>
  </si>
  <si>
    <t>Stability Definition:	CO2_r (Meas): Std&lt;0.75 Per=20	A (GasEx): Std&lt;0.2 Per=20	Qin (LeafQ): Std&lt;1 Per=20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</si>
  <si>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</si>
  <si>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</si>
  <si>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</si>
  <si>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</si>
  <si>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</si>
  <si>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</si>
  <si>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</si>
  <si>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</si>
  <si>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</si>
  <si>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</si>
  <si>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</si>
  <si>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</si>
  <si>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</si>
  <si>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</si>
  <si>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</si>
  <si>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</si>
  <si>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</si>
  <si>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</si>
  <si>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</si>
  <si>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</si>
  <si>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</si>
  <si>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</si>
  <si>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</si>
  <si>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</si>
  <si>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</si>
  <si>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</si>
  <si>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</si>
  <si>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</si>
  <si>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</si>
  <si>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</si>
  <si>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</si>
  <si>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</si>
  <si>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</si>
  <si>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</si>
  <si>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</si>
  <si>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</si>
  <si>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</si>
  <si>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</si>
  <si>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</si>
  <si>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</si>
  <si>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</si>
  <si>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</si>
  <si>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</si>
  <si>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</si>
  <si>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</si>
  <si>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</si>
  <si>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</si>
  <si>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</si>
  <si>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</si>
  <si>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</si>
  <si>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</si>
  <si>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</si>
  <si>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</si>
  <si>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</si>
  <si>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</si>
  <si>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</si>
  <si>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</si>
  <si>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</si>
  <si>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</si>
  <si>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9.52631 90.3552 407.605 669.188 940.337 1154.83 1361.45 1527.05</t>
  </si>
  <si>
    <t>Fs_true</t>
  </si>
  <si>
    <t>0.177694 100.528 403.827 601.317 803.876 1000.95 1201.89 1401.11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</si>
  <si>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</si>
  <si>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</si>
  <si>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</si>
  <si>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</si>
  <si>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</si>
  <si>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</si>
  <si>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</si>
  <si>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</si>
  <si>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</si>
  <si>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</si>
  <si>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</si>
  <si>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</si>
  <si>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</si>
  <si>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</si>
  <si>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</si>
  <si>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</si>
  <si>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</si>
  <si>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</si>
  <si>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</si>
  <si>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</si>
  <si>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</si>
  <si>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</si>
  <si>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</si>
  <si>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</si>
  <si>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</si>
  <si>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</si>
  <si>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</si>
  <si>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</si>
  <si>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</si>
  <si>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</si>
  <si>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</si>
  <si>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</si>
  <si>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</si>
  <si>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</si>
  <si>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</si>
  <si>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</si>
  <si>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</si>
  <si>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</si>
  <si>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</si>
  <si>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</si>
  <si>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</si>
  <si>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</si>
  <si>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</si>
  <si>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</si>
  <si>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</si>
  <si>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</si>
  <si>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</si>
  <si>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</si>
  <si>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</si>
  <si>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</si>
  <si>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</si>
  <si>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</si>
  <si>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</si>
  <si>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</si>
  <si>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</si>
  <si>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</si>
  <si>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</si>
  <si>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</si>
  <si>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</si>
  <si>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</si>
  <si>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</si>
  <si>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</si>
  <si>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</si>
  <si>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</si>
  <si>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</si>
  <si>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</si>
  <si>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</si>
  <si>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</si>
  <si>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</si>
  <si>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</si>
  <si>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</si>
  <si>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</si>
  <si>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</si>
  <si>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</si>
  <si>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</si>
  <si>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</si>
  <si>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</si>
  <si>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</si>
  <si>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</si>
  <si>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</si>
  <si>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</si>
  <si>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</si>
  <si>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</si>
  <si>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</si>
  <si>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</si>
  <si>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</si>
  <si>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</si>
  <si>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</si>
  <si>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</si>
  <si>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</si>
  <si>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</si>
  <si>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</si>
  <si>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</si>
  <si>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</si>
  <si>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</si>
  <si>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</si>
  <si>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</si>
  <si>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</si>
  <si>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</si>
  <si>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</si>
  <si>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</si>
  <si>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</si>
  <si>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</si>
  <si>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</si>
  <si>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</si>
  <si>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</si>
  <si>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</si>
  <si>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</si>
  <si>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</si>
  <si>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</si>
  <si>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</si>
  <si>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</si>
  <si>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</si>
  <si>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</si>
  <si>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</si>
  <si>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</si>
  <si>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</si>
  <si>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</si>
  <si>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</si>
  <si>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</si>
  <si>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</si>
  <si>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</si>
  <si>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</si>
  <si>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</si>
  <si>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</si>
  <si>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</si>
  <si>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</si>
  <si>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</si>
  <si>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</si>
  <si>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</si>
  <si>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</si>
  <si>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</si>
  <si>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</si>
  <si>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</si>
  <si>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</si>
  <si>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</si>
  <si>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</si>
  <si>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</si>
  <si>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</si>
  <si>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</si>
  <si>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</si>
  <si>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</si>
  <si>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</si>
  <si>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</si>
  <si>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</si>
  <si>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</si>
  <si>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</si>
  <si>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</si>
  <si>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</si>
  <si>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</si>
  <si>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</si>
  <si>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</si>
  <si>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</si>
  <si>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</si>
  <si>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</si>
  <si>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</si>
  <si>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</si>
  <si>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</si>
  <si>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</si>
  <si>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</si>
  <si>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</si>
  <si>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</si>
  <si>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</si>
  <si>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</si>
  <si>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</si>
  <si>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</si>
  <si>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</si>
  <si>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</si>
  <si>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</si>
  <si>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</si>
  <si>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</si>
  <si>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</si>
  <si>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</si>
  <si>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</si>
  <si>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</si>
  <si>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</si>
  <si>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</si>
  <si>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</si>
  <si>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</si>
  <si>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</si>
  <si>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</si>
  <si>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</si>
  <si>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</si>
  <si>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</si>
  <si>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</si>
  <si>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</si>
  <si>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</si>
  <si>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</si>
  <si>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</si>
  <si>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</si>
  <si>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</si>
  <si>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</si>
  <si>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</si>
  <si>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</si>
  <si>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</si>
  <si>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</si>
  <si>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</si>
  <si>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</si>
  <si>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</si>
  <si>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</si>
  <si>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</si>
  <si>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</si>
  <si>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</si>
  <si>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</si>
  <si>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</si>
  <si>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</si>
  <si>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</si>
  <si>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</si>
  <si>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</si>
  <si>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</si>
  <si>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</si>
  <si>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</si>
  <si>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</si>
  <si>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</si>
  <si>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</si>
  <si>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</si>
  <si>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</si>
  <si>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</si>
  <si>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</si>
  <si>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</si>
  <si>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</si>
  <si>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</si>
  <si>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</si>
  <si>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</si>
  <si>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</si>
  <si>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</si>
  <si>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</si>
  <si>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</si>
  <si>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</si>
  <si>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</si>
  <si>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</si>
  <si>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</si>
  <si>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</si>
  <si>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</si>
  <si>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</si>
  <si>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</si>
  <si>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</si>
  <si>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</si>
  <si>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</si>
  <si>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</si>
  <si>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</si>
  <si>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</si>
  <si>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</si>
  <si>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</si>
  <si>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</si>
  <si>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</si>
  <si>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</si>
  <si>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</si>
  <si>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</si>
  <si>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</si>
  <si>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</si>
  <si>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</si>
  <si>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15:46:18</t>
  </si>
  <si>
    <t>15:46:18</t>
  </si>
  <si>
    <t>none</t>
  </si>
  <si>
    <t>Picabo</t>
  </si>
  <si>
    <t>20230720</t>
  </si>
  <si>
    <t>AR</t>
  </si>
  <si>
    <t>SARI4</t>
  </si>
  <si>
    <t>BNL21872</t>
  </si>
  <si>
    <t>15:45:51</t>
  </si>
  <si>
    <t>2/2</t>
  </si>
  <si>
    <t>00000000</t>
  </si>
  <si>
    <t>iiiiiiii</t>
  </si>
  <si>
    <t>off</t>
  </si>
  <si>
    <t>20230720 15:47:52</t>
  </si>
  <si>
    <t>15:47:52</t>
  </si>
  <si>
    <t>15:47:25</t>
  </si>
  <si>
    <t>20230720 15:49:28</t>
  </si>
  <si>
    <t>15:49:28</t>
  </si>
  <si>
    <t>15:49:02</t>
  </si>
  <si>
    <t>20230720 15:50:57</t>
  </si>
  <si>
    <t>15:50:57</t>
  </si>
  <si>
    <t>15:50:30</t>
  </si>
  <si>
    <t>20230720 15:52:32</t>
  </si>
  <si>
    <t>15:52:32</t>
  </si>
  <si>
    <t>15:52:05</t>
  </si>
  <si>
    <t>20230720 15:53:46</t>
  </si>
  <si>
    <t>15:53:46</t>
  </si>
  <si>
    <t>15:53:41</t>
  </si>
  <si>
    <t>1/2</t>
  </si>
  <si>
    <t>20230720 15:54:58</t>
  </si>
  <si>
    <t>15:54:58</t>
  </si>
  <si>
    <t>15:54:53</t>
  </si>
  <si>
    <t>20230720 15:56:32</t>
  </si>
  <si>
    <t>15:56:32</t>
  </si>
  <si>
    <t>15:56:05</t>
  </si>
  <si>
    <t>20230720 15:57:59</t>
  </si>
  <si>
    <t>15:57:59</t>
  </si>
  <si>
    <t>15:57:32</t>
  </si>
  <si>
    <t>20230720 15:59:23</t>
  </si>
  <si>
    <t>15:59:23</t>
  </si>
  <si>
    <t>15:58:57</t>
  </si>
  <si>
    <t>20230720 16:00:55</t>
  </si>
  <si>
    <t>16:00:55</t>
  </si>
  <si>
    <t>16:00:28</t>
  </si>
  <si>
    <t>20230720 16:02:26</t>
  </si>
  <si>
    <t>16:02:26</t>
  </si>
  <si>
    <t>16:01:59</t>
  </si>
  <si>
    <t>20230720 16:03:59</t>
  </si>
  <si>
    <t>16:03:59</t>
  </si>
  <si>
    <t>16:03:31</t>
  </si>
  <si>
    <t>20230720 16:05:27</t>
  </si>
  <si>
    <t>16:05:27</t>
  </si>
  <si>
    <t>16:04:59</t>
  </si>
  <si>
    <t>20230720 16:06:57</t>
  </si>
  <si>
    <t>16:06:57</t>
  </si>
  <si>
    <t>16:06:30</t>
  </si>
  <si>
    <t>20230720 16:08:33</t>
  </si>
  <si>
    <t>16:08:33</t>
  </si>
  <si>
    <t>16:08:05</t>
  </si>
  <si>
    <t>20230720 16:10:00</t>
  </si>
  <si>
    <t>16:10:00</t>
  </si>
  <si>
    <t>16:09:33</t>
  </si>
  <si>
    <t>20230720 16:11:32</t>
  </si>
  <si>
    <t>16:11:32</t>
  </si>
  <si>
    <t>16:11:06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</si>
</sst>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32</v>
      </c>
      <c r="B2" t="s">
        <v>33</v>
      </c>
      <c r="C2" t="s">
        <v>35</v>
      </c>
    </row>
    <row r="3" spans="1:216" x14ac:dyDescent="0.2">
      <c r="B3" t="s">
        <v>34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6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1689896778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1689896778</v>
      </c>
      <c r="M19">
        <f t="shared" ref="M19:M36" si="0">(N19)/1000</f>
        <v>3.1828737380796791E-3</v>
      </c>
      <c r="N19">
        <f t="shared" ref="N19:N36" si="1">1000*AZ19*AL19*(AV19-AW19)/(100*$B$7*(1000-AL19*AV19))</f>
        <v>3.182873738079679</v>
      </c>
      <c r="O19">
        <f t="shared" ref="O19:O36" si="2">AZ19*AL19*(AU19-AT19*(1000-AL19*AW19)/(1000-AL19*AV19))/(100*$B$7)</f>
        <v>16.856567818210181</v>
      </c>
      <c r="P19">
        <f t="shared" ref="P19:P36" si="3">AT19 - IF(AL19&gt;1, O19*$B$7*100/(AN19*BH19), 0)</f>
        <v>381.959</v>
      </c>
      <c r="Q19">
        <f t="shared" ref="Q19:Q36" si="4">((W19-M19/2)*P19-O19)/(W19+M19/2)</f>
        <v>306.89887534488474</v>
      </c>
      <c r="R19">
        <f t="shared" ref="R19:R36" si="5">Q19*(BA19+BB19)/1000</f>
        <v>30.627754015781651</v>
      </c>
      <c r="S19">
        <f t="shared" ref="S19:S36" si="6">(AT19 - IF(AL19&gt;1, O19*$B$7*100/(AN19*BH19), 0))*(BA19+BB19)/1000</f>
        <v>38.118570108696005</v>
      </c>
      <c r="T19">
        <f t="shared" ref="T19:T36" si="7">2/((1/V19-1/U19)+SIGN(V19)*SQRT((1/V19-1/U19)*(1/V19-1/U19) + 4*$C$7/(($C$7+1)*($C$7+1))*(2*1/V19*1/U19-1/U19*1/U19)))</f>
        <v>0.40793548264927609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2.9264274325384849</v>
      </c>
      <c r="V19">
        <f t="shared" ref="V19:V36" si="9">M19*(1000-(1000*0.61365*EXP(17.502*Z19/(240.97+Z19))/(BA19+BB19)+AV19)/2)/(1000*0.61365*EXP(17.502*Z19/(240.97+Z19))/(BA19+BB19)-AV19)</f>
        <v>0.37877333351829012</v>
      </c>
      <c r="W19">
        <f t="shared" ref="W19:W36" si="10">1/(($C$7+1)/(T19/1.6)+1/(U19/1.37)) + $C$7/(($C$7+1)/(T19/1.6) + $C$7/(U19/1.37))</f>
        <v>0.23917948073030554</v>
      </c>
      <c r="X19">
        <f t="shared" ref="X19:X36" si="11">(AO19*AR19)</f>
        <v>297.71636399999994</v>
      </c>
      <c r="Y19">
        <f t="shared" ref="Y19:Y36" si="12">(BC19+(X19+2*0.95*0.0000000567*(((BC19+$B$9)+273)^4-(BC19+273)^4)-44100*M19)/(1.84*29.3*U19+8*0.95*0.0000000567*(BC19+273)^3))</f>
        <v>17.246477954800675</v>
      </c>
      <c r="Z19">
        <f t="shared" ref="Z19:Z36" si="13">($C$9*BD19+$D$9*BE19+$E$9*Y19)</f>
        <v>15.992000000000001</v>
      </c>
      <c r="AA19">
        <f t="shared" ref="AA19:AA36" si="14">0.61365*EXP(17.502*Z19/(240.97+Z19))</f>
        <v>1.8237674261997756</v>
      </c>
      <c r="AB19">
        <f t="shared" ref="AB19:AB36" si="15">(AC19/AD19*100)</f>
        <v>53.566330833114975</v>
      </c>
      <c r="AC19">
        <f t="shared" ref="AC19:AC36" si="16">AV19*(BA19+BB19)/1000</f>
        <v>0.9970093997740801</v>
      </c>
      <c r="AD19">
        <f t="shared" ref="AD19:AD36" si="17">0.61365*EXP(17.502*BC19/(240.97+BC19))</f>
        <v>1.8612613264108879</v>
      </c>
      <c r="AE19">
        <f t="shared" ref="AE19:AE36" si="18">(AA19-AV19*(BA19+BB19)/1000)</f>
        <v>0.82675802642569551</v>
      </c>
      <c r="AF19">
        <f t="shared" ref="AF19:AF36" si="19">(-M19*44100)</f>
        <v>-140.36473184931384</v>
      </c>
      <c r="AG19">
        <f t="shared" ref="AG19:AG36" si="20">2*29.3*U19*0.92*(BC19-Z19)</f>
        <v>50.328488282021581</v>
      </c>
      <c r="AH19">
        <f t="shared" ref="AH19:AH36" si="21">2*0.95*0.0000000567*(((BC19+$B$9)+273)^4-(Z19+273)^4)</f>
        <v>3.3232561348029805</v>
      </c>
      <c r="AI19">
        <f t="shared" ref="AI19:AI36" si="22">X19+AH19+AF19+AG19</f>
        <v>211.00337656751066</v>
      </c>
      <c r="AJ19">
        <v>35</v>
      </c>
      <c r="AK19">
        <v>6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54730.455723983301</v>
      </c>
      <c r="AO19">
        <f t="shared" ref="AO19:AO36" si="26">$B$13*BI19+$C$13*BJ19+$F$13*BU19*(1-BX19)</f>
        <v>1800.09</v>
      </c>
      <c r="AP19">
        <f t="shared" ref="AP19:AP36" si="27">AO19*AQ19</f>
        <v>1517.4755999999998</v>
      </c>
      <c r="AQ19">
        <f t="shared" ref="AQ19:AQ36" si="28">($B$13*$D$11+$C$13*$D$11+$F$13*((CH19+BZ19)/MAX(CH19+BZ19+CI19, 0.1)*$I$11+CI19/MAX(CH19+BZ19+CI19, 0.1)*$J$11))/($B$13+$C$13+$F$13)</f>
        <v>0.84299985000749955</v>
      </c>
      <c r="AR19">
        <f t="shared" ref="AR19:AR36" si="29">($B$13*$K$11+$C$13*$K$11+$F$13*((CH19+BZ19)/MAX(CH19+BZ19+CI19, 0.1)*$P$11+CI19/MAX(CH19+BZ19+CI19, 0.1)*$Q$11))/($B$13+$C$13+$F$13)</f>
        <v>0.16538971051447426</v>
      </c>
      <c r="AS19">
        <v>1689896778</v>
      </c>
      <c r="AT19">
        <v>381.959</v>
      </c>
      <c r="AU19">
        <v>400.03</v>
      </c>
      <c r="AV19">
        <v>9.9903200000000005</v>
      </c>
      <c r="AW19">
        <v>6.8394700000000004</v>
      </c>
      <c r="AX19">
        <v>385.12799999999999</v>
      </c>
      <c r="AY19">
        <v>10.557499999999999</v>
      </c>
      <c r="AZ19">
        <v>600.04300000000001</v>
      </c>
      <c r="BA19">
        <v>99.697500000000005</v>
      </c>
      <c r="BB19">
        <v>0.10004399999999999</v>
      </c>
      <c r="BC19">
        <v>16.311</v>
      </c>
      <c r="BD19">
        <v>15.992000000000001</v>
      </c>
      <c r="BE19">
        <v>999.9</v>
      </c>
      <c r="BF19">
        <v>0</v>
      </c>
      <c r="BG19">
        <v>0</v>
      </c>
      <c r="BH19">
        <v>10012.5</v>
      </c>
      <c r="BI19">
        <v>0</v>
      </c>
      <c r="BJ19">
        <v>30.834099999999999</v>
      </c>
      <c r="BK19">
        <v>-18.071899999999999</v>
      </c>
      <c r="BL19">
        <v>385.81299999999999</v>
      </c>
      <c r="BM19">
        <v>402.78500000000003</v>
      </c>
      <c r="BN19">
        <v>3.1508400000000001</v>
      </c>
      <c r="BO19">
        <v>400.03</v>
      </c>
      <c r="BP19">
        <v>6.8394700000000004</v>
      </c>
      <c r="BQ19">
        <v>0.99600900000000003</v>
      </c>
      <c r="BR19">
        <v>0.68187799999999998</v>
      </c>
      <c r="BS19">
        <v>6.8581300000000001</v>
      </c>
      <c r="BT19">
        <v>1.4603200000000001</v>
      </c>
      <c r="BU19">
        <v>1800.09</v>
      </c>
      <c r="BV19">
        <v>0.900003</v>
      </c>
      <c r="BW19">
        <v>9.9996600000000005E-2</v>
      </c>
      <c r="BX19">
        <v>0</v>
      </c>
      <c r="BY19">
        <v>2.0851000000000002</v>
      </c>
      <c r="BZ19">
        <v>0</v>
      </c>
      <c r="CA19">
        <v>14235.7</v>
      </c>
      <c r="CB19">
        <v>14601.1</v>
      </c>
      <c r="CC19">
        <v>41.75</v>
      </c>
      <c r="CD19">
        <v>41.061999999999998</v>
      </c>
      <c r="CE19">
        <v>41.125</v>
      </c>
      <c r="CF19">
        <v>41.375</v>
      </c>
      <c r="CG19">
        <v>40.186999999999998</v>
      </c>
      <c r="CH19">
        <v>1620.09</v>
      </c>
      <c r="CI19">
        <v>180</v>
      </c>
      <c r="CJ19">
        <v>0</v>
      </c>
      <c r="CK19">
        <v>1689896792.7</v>
      </c>
      <c r="CL19">
        <v>0</v>
      </c>
      <c r="CM19">
        <v>1689896751</v>
      </c>
      <c r="CN19" t="s">
        <v>353</v>
      </c>
      <c r="CO19">
        <v>1689896745</v>
      </c>
      <c r="CP19">
        <v>1689896751</v>
      </c>
      <c r="CQ19">
        <v>48</v>
      </c>
      <c r="CR19">
        <v>-2.4E-2</v>
      </c>
      <c r="CS19">
        <v>-2E-3</v>
      </c>
      <c r="CT19">
        <v>-3.2269999999999999</v>
      </c>
      <c r="CU19">
        <v>-0.56699999999999995</v>
      </c>
      <c r="CV19">
        <v>400</v>
      </c>
      <c r="CW19">
        <v>7</v>
      </c>
      <c r="CX19">
        <v>0.13</v>
      </c>
      <c r="CY19">
        <v>0.02</v>
      </c>
      <c r="CZ19">
        <v>16.83252499902455</v>
      </c>
      <c r="DA19">
        <v>0.33897615244644369</v>
      </c>
      <c r="DB19">
        <v>0.1236648170859273</v>
      </c>
      <c r="DC19">
        <v>1</v>
      </c>
      <c r="DD19">
        <v>399.99567500000001</v>
      </c>
      <c r="DE19">
        <v>-7.8270168855864602E-2</v>
      </c>
      <c r="DF19">
        <v>2.6459768989917431E-2</v>
      </c>
      <c r="DG19">
        <v>1</v>
      </c>
      <c r="DH19">
        <v>1799.98756097561</v>
      </c>
      <c r="DI19">
        <v>0.2082162776601745</v>
      </c>
      <c r="DJ19">
        <v>0.1274282292078639</v>
      </c>
      <c r="DK19">
        <v>-1</v>
      </c>
      <c r="DL19">
        <v>2</v>
      </c>
      <c r="DM19">
        <v>2</v>
      </c>
      <c r="DN19" t="s">
        <v>354</v>
      </c>
      <c r="DO19">
        <v>3.2197399999999998</v>
      </c>
      <c r="DP19">
        <v>2.7238500000000001</v>
      </c>
      <c r="DQ19">
        <v>9.2251600000000003E-2</v>
      </c>
      <c r="DR19">
        <v>9.4502600000000006E-2</v>
      </c>
      <c r="DS19">
        <v>6.3790899999999998E-2</v>
      </c>
      <c r="DT19">
        <v>4.5222400000000003E-2</v>
      </c>
      <c r="DU19">
        <v>27675.9</v>
      </c>
      <c r="DV19">
        <v>31148.1</v>
      </c>
      <c r="DW19">
        <v>28667.599999999999</v>
      </c>
      <c r="DX19">
        <v>32957.1</v>
      </c>
      <c r="DY19">
        <v>37334.699999999997</v>
      </c>
      <c r="DZ19">
        <v>42520.4</v>
      </c>
      <c r="EA19">
        <v>42080.1</v>
      </c>
      <c r="EB19">
        <v>47391.8</v>
      </c>
      <c r="EC19">
        <v>2.30382</v>
      </c>
      <c r="ED19">
        <v>1.9517500000000001</v>
      </c>
      <c r="EE19">
        <v>9.8176299999999994E-2</v>
      </c>
      <c r="EF19">
        <v>0</v>
      </c>
      <c r="EG19">
        <v>14.354699999999999</v>
      </c>
      <c r="EH19">
        <v>999.9</v>
      </c>
      <c r="EI19">
        <v>51.3</v>
      </c>
      <c r="EJ19">
        <v>18.399999999999999</v>
      </c>
      <c r="EK19">
        <v>10.9282</v>
      </c>
      <c r="EL19">
        <v>63.059800000000003</v>
      </c>
      <c r="EM19">
        <v>20.9495</v>
      </c>
      <c r="EN19">
        <v>1</v>
      </c>
      <c r="EO19">
        <v>-0.78477399999999997</v>
      </c>
      <c r="EP19">
        <v>1.6497900000000001</v>
      </c>
      <c r="EQ19">
        <v>20.2272</v>
      </c>
      <c r="ER19">
        <v>5.2292699999999996</v>
      </c>
      <c r="ES19">
        <v>12.004</v>
      </c>
      <c r="ET19">
        <v>4.9897999999999998</v>
      </c>
      <c r="EU19">
        <v>3.3050000000000002</v>
      </c>
      <c r="EV19">
        <v>7361.3</v>
      </c>
      <c r="EW19">
        <v>9999</v>
      </c>
      <c r="EX19">
        <v>525.9</v>
      </c>
      <c r="EY19">
        <v>74.7</v>
      </c>
      <c r="EZ19">
        <v>1.85212</v>
      </c>
      <c r="FA19">
        <v>1.8613</v>
      </c>
      <c r="FB19">
        <v>1.8601700000000001</v>
      </c>
      <c r="FC19">
        <v>1.8561399999999999</v>
      </c>
      <c r="FD19">
        <v>1.8605400000000001</v>
      </c>
      <c r="FE19">
        <v>1.8569100000000001</v>
      </c>
      <c r="FF19">
        <v>1.8589800000000001</v>
      </c>
      <c r="FG19">
        <v>1.8618399999999999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-3.169</v>
      </c>
      <c r="FV19">
        <v>-0.56720000000000004</v>
      </c>
      <c r="FW19">
        <v>-1.780380194309007</v>
      </c>
      <c r="FX19">
        <v>-4.0117494158234393E-3</v>
      </c>
      <c r="FY19">
        <v>1.087516141204025E-6</v>
      </c>
      <c r="FZ19">
        <v>-8.657206703991749E-11</v>
      </c>
      <c r="GA19">
        <v>-0.56717149999999972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0.6</v>
      </c>
      <c r="GJ19">
        <v>0.5</v>
      </c>
      <c r="GK19">
        <v>0.98266600000000004</v>
      </c>
      <c r="GL19">
        <v>2.34375</v>
      </c>
      <c r="GM19">
        <v>1.5942400000000001</v>
      </c>
      <c r="GN19">
        <v>2.33643</v>
      </c>
      <c r="GO19">
        <v>1.40015</v>
      </c>
      <c r="GP19">
        <v>2.2265600000000001</v>
      </c>
      <c r="GQ19">
        <v>22.364599999999999</v>
      </c>
      <c r="GR19">
        <v>15.8657</v>
      </c>
      <c r="GS19">
        <v>18</v>
      </c>
      <c r="GT19">
        <v>620.73900000000003</v>
      </c>
      <c r="GU19">
        <v>423.95</v>
      </c>
      <c r="GV19">
        <v>12.9854</v>
      </c>
      <c r="GW19">
        <v>16.762599999999999</v>
      </c>
      <c r="GX19">
        <v>29.9999</v>
      </c>
      <c r="GY19">
        <v>16.6568</v>
      </c>
      <c r="GZ19">
        <v>16.608499999999999</v>
      </c>
      <c r="HA19">
        <v>19.7334</v>
      </c>
      <c r="HB19">
        <v>30</v>
      </c>
      <c r="HC19">
        <v>-30</v>
      </c>
      <c r="HD19">
        <v>12.993</v>
      </c>
      <c r="HE19">
        <v>400</v>
      </c>
      <c r="HF19">
        <v>0</v>
      </c>
      <c r="HG19">
        <v>105.259</v>
      </c>
      <c r="HH19">
        <v>104.517</v>
      </c>
    </row>
    <row r="20" spans="1:216" x14ac:dyDescent="0.2">
      <c r="A20">
        <v>2</v>
      </c>
      <c r="B20">
        <v>1689896872</v>
      </c>
      <c r="C20">
        <v>94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1689896872</v>
      </c>
      <c r="M20">
        <f t="shared" si="0"/>
        <v>3.189266424833847E-3</v>
      </c>
      <c r="N20">
        <f t="shared" si="1"/>
        <v>3.1892664248338471</v>
      </c>
      <c r="O20">
        <f t="shared" si="2"/>
        <v>13.112765646088809</v>
      </c>
      <c r="P20">
        <f t="shared" si="3"/>
        <v>285.964</v>
      </c>
      <c r="Q20">
        <f t="shared" si="4"/>
        <v>227.23205484622116</v>
      </c>
      <c r="R20">
        <f t="shared" si="5"/>
        <v>22.677743053793005</v>
      </c>
      <c r="S20">
        <f t="shared" si="6"/>
        <v>28.539187039538003</v>
      </c>
      <c r="T20">
        <f t="shared" si="7"/>
        <v>0.40428637321533306</v>
      </c>
      <c r="U20">
        <f t="shared" si="8"/>
        <v>2.9320529877964914</v>
      </c>
      <c r="V20">
        <f t="shared" si="9"/>
        <v>0.37567479582749058</v>
      </c>
      <c r="W20">
        <f t="shared" si="10"/>
        <v>0.23719842894955775</v>
      </c>
      <c r="X20">
        <f t="shared" si="11"/>
        <v>297.68067300000001</v>
      </c>
      <c r="Y20">
        <f t="shared" si="12"/>
        <v>17.289981237834628</v>
      </c>
      <c r="Z20">
        <f t="shared" si="13"/>
        <v>16.072399999999998</v>
      </c>
      <c r="AA20">
        <f t="shared" si="14"/>
        <v>1.8331542300195021</v>
      </c>
      <c r="AB20">
        <f t="shared" si="15"/>
        <v>53.454974492057602</v>
      </c>
      <c r="AC20">
        <f t="shared" si="16"/>
        <v>0.997926441051465</v>
      </c>
      <c r="AD20">
        <f t="shared" si="17"/>
        <v>1.8668542086756357</v>
      </c>
      <c r="AE20">
        <f t="shared" si="18"/>
        <v>0.83522778896803707</v>
      </c>
      <c r="AF20">
        <f t="shared" si="19"/>
        <v>-140.64664933517264</v>
      </c>
      <c r="AG20">
        <f t="shared" si="20"/>
        <v>45.161410581729051</v>
      </c>
      <c r="AH20">
        <f t="shared" si="21"/>
        <v>2.9783145611189661</v>
      </c>
      <c r="AI20">
        <f t="shared" si="22"/>
        <v>205.17374880767539</v>
      </c>
      <c r="AJ20">
        <v>35</v>
      </c>
      <c r="AK20">
        <v>6</v>
      </c>
      <c r="AL20">
        <f t="shared" si="23"/>
        <v>1</v>
      </c>
      <c r="AM20">
        <f t="shared" si="24"/>
        <v>0</v>
      </c>
      <c r="AN20">
        <f t="shared" si="25"/>
        <v>54890.066143845324</v>
      </c>
      <c r="AO20">
        <f t="shared" si="26"/>
        <v>1799.87</v>
      </c>
      <c r="AP20">
        <f t="shared" si="27"/>
        <v>1517.2905000000001</v>
      </c>
      <c r="AQ20">
        <f t="shared" si="28"/>
        <v>0.84300005000361145</v>
      </c>
      <c r="AR20">
        <f t="shared" si="29"/>
        <v>0.16539009650696995</v>
      </c>
      <c r="AS20">
        <v>1689896872</v>
      </c>
      <c r="AT20">
        <v>285.964</v>
      </c>
      <c r="AU20">
        <v>299.98599999999999</v>
      </c>
      <c r="AV20">
        <v>9.9992699999999992</v>
      </c>
      <c r="AW20">
        <v>6.8425200000000004</v>
      </c>
      <c r="AX20">
        <v>288.77600000000001</v>
      </c>
      <c r="AY20">
        <v>10.5671</v>
      </c>
      <c r="AZ20">
        <v>600.11900000000003</v>
      </c>
      <c r="BA20">
        <v>99.700100000000006</v>
      </c>
      <c r="BB20">
        <v>9.9829500000000002E-2</v>
      </c>
      <c r="BC20">
        <v>16.3581</v>
      </c>
      <c r="BD20">
        <v>16.072399999999998</v>
      </c>
      <c r="BE20">
        <v>999.9</v>
      </c>
      <c r="BF20">
        <v>0</v>
      </c>
      <c r="BG20">
        <v>0</v>
      </c>
      <c r="BH20">
        <v>10044.4</v>
      </c>
      <c r="BI20">
        <v>0</v>
      </c>
      <c r="BJ20">
        <v>33.858699999999999</v>
      </c>
      <c r="BK20">
        <v>-14.022</v>
      </c>
      <c r="BL20">
        <v>288.85300000000001</v>
      </c>
      <c r="BM20">
        <v>302.053</v>
      </c>
      <c r="BN20">
        <v>3.1567500000000002</v>
      </c>
      <c r="BO20">
        <v>299.98599999999999</v>
      </c>
      <c r="BP20">
        <v>6.8425200000000004</v>
      </c>
      <c r="BQ20">
        <v>0.99692800000000004</v>
      </c>
      <c r="BR20">
        <v>0.682199</v>
      </c>
      <c r="BS20">
        <v>6.8715599999999997</v>
      </c>
      <c r="BT20">
        <v>1.46688</v>
      </c>
      <c r="BU20">
        <v>1799.87</v>
      </c>
      <c r="BV20">
        <v>0.90000100000000005</v>
      </c>
      <c r="BW20">
        <v>9.9998900000000002E-2</v>
      </c>
      <c r="BX20">
        <v>0</v>
      </c>
      <c r="BY20">
        <v>2.7214</v>
      </c>
      <c r="BZ20">
        <v>0</v>
      </c>
      <c r="CA20">
        <v>14135</v>
      </c>
      <c r="CB20">
        <v>14599.3</v>
      </c>
      <c r="CC20">
        <v>39.875</v>
      </c>
      <c r="CD20">
        <v>39.25</v>
      </c>
      <c r="CE20">
        <v>39.686999999999998</v>
      </c>
      <c r="CF20">
        <v>38.25</v>
      </c>
      <c r="CG20">
        <v>38.311999999999998</v>
      </c>
      <c r="CH20">
        <v>1619.88</v>
      </c>
      <c r="CI20">
        <v>179.99</v>
      </c>
      <c r="CJ20">
        <v>0</v>
      </c>
      <c r="CK20">
        <v>1689896886.3</v>
      </c>
      <c r="CL20">
        <v>0</v>
      </c>
      <c r="CM20">
        <v>1689896845</v>
      </c>
      <c r="CN20" t="s">
        <v>360</v>
      </c>
      <c r="CO20">
        <v>1689896832</v>
      </c>
      <c r="CP20">
        <v>1689896845</v>
      </c>
      <c r="CQ20">
        <v>49</v>
      </c>
      <c r="CR20">
        <v>3.7999999999999999E-2</v>
      </c>
      <c r="CS20">
        <v>-1E-3</v>
      </c>
      <c r="CT20">
        <v>-2.859</v>
      </c>
      <c r="CU20">
        <v>-0.56799999999999995</v>
      </c>
      <c r="CV20">
        <v>300</v>
      </c>
      <c r="CW20">
        <v>7</v>
      </c>
      <c r="CX20">
        <v>0.16</v>
      </c>
      <c r="CY20">
        <v>0.02</v>
      </c>
      <c r="CZ20">
        <v>13.105709218891009</v>
      </c>
      <c r="DA20">
        <v>0.46316927744267877</v>
      </c>
      <c r="DB20">
        <v>0.1001480755326335</v>
      </c>
      <c r="DC20">
        <v>1</v>
      </c>
      <c r="DD20">
        <v>299.98200000000003</v>
      </c>
      <c r="DE20">
        <v>0.15708067542156121</v>
      </c>
      <c r="DF20">
        <v>2.535744466621611E-2</v>
      </c>
      <c r="DG20">
        <v>1</v>
      </c>
      <c r="DH20">
        <v>1800.0527500000001</v>
      </c>
      <c r="DI20">
        <v>7.0930764929370047E-2</v>
      </c>
      <c r="DJ20">
        <v>0.10733097176490949</v>
      </c>
      <c r="DK20">
        <v>-1</v>
      </c>
      <c r="DL20">
        <v>2</v>
      </c>
      <c r="DM20">
        <v>2</v>
      </c>
      <c r="DN20" t="s">
        <v>354</v>
      </c>
      <c r="DO20">
        <v>3.2199300000000002</v>
      </c>
      <c r="DP20">
        <v>2.7239200000000001</v>
      </c>
      <c r="DQ20">
        <v>7.3507000000000003E-2</v>
      </c>
      <c r="DR20">
        <v>7.5467800000000002E-2</v>
      </c>
      <c r="DS20">
        <v>6.3838500000000006E-2</v>
      </c>
      <c r="DT20">
        <v>4.52404E-2</v>
      </c>
      <c r="DU20">
        <v>28247.9</v>
      </c>
      <c r="DV20">
        <v>31804.400000000001</v>
      </c>
      <c r="DW20">
        <v>28667.7</v>
      </c>
      <c r="DX20">
        <v>32958.199999999997</v>
      </c>
      <c r="DY20">
        <v>37332.9</v>
      </c>
      <c r="DZ20">
        <v>42520.6</v>
      </c>
      <c r="EA20">
        <v>42080.4</v>
      </c>
      <c r="EB20">
        <v>47393</v>
      </c>
      <c r="EC20">
        <v>2.3039299999999998</v>
      </c>
      <c r="ED20">
        <v>1.9510000000000001</v>
      </c>
      <c r="EE20">
        <v>9.9547200000000002E-2</v>
      </c>
      <c r="EF20">
        <v>0</v>
      </c>
      <c r="EG20">
        <v>14.4125</v>
      </c>
      <c r="EH20">
        <v>999.9</v>
      </c>
      <c r="EI20">
        <v>51.2</v>
      </c>
      <c r="EJ20">
        <v>18.399999999999999</v>
      </c>
      <c r="EK20">
        <v>10.907</v>
      </c>
      <c r="EL20">
        <v>62.869799999999998</v>
      </c>
      <c r="EM20">
        <v>20.749199999999998</v>
      </c>
      <c r="EN20">
        <v>1</v>
      </c>
      <c r="EO20">
        <v>-0.78397899999999998</v>
      </c>
      <c r="EP20">
        <v>2.5873300000000001</v>
      </c>
      <c r="EQ20">
        <v>20.213699999999999</v>
      </c>
      <c r="ER20">
        <v>5.2309200000000002</v>
      </c>
      <c r="ES20">
        <v>12.004</v>
      </c>
      <c r="ET20">
        <v>4.9904999999999999</v>
      </c>
      <c r="EU20">
        <v>3.3050000000000002</v>
      </c>
      <c r="EV20">
        <v>7363.3</v>
      </c>
      <c r="EW20">
        <v>9999</v>
      </c>
      <c r="EX20">
        <v>525.9</v>
      </c>
      <c r="EY20">
        <v>74.8</v>
      </c>
      <c r="EZ20">
        <v>1.85212</v>
      </c>
      <c r="FA20">
        <v>1.86128</v>
      </c>
      <c r="FB20">
        <v>1.86019</v>
      </c>
      <c r="FC20">
        <v>1.8561099999999999</v>
      </c>
      <c r="FD20">
        <v>1.8605700000000001</v>
      </c>
      <c r="FE20">
        <v>1.8569100000000001</v>
      </c>
      <c r="FF20">
        <v>1.8589800000000001</v>
      </c>
      <c r="FG20">
        <v>1.8617900000000001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-2.8119999999999998</v>
      </c>
      <c r="FV20">
        <v>-0.56779999999999997</v>
      </c>
      <c r="FW20">
        <v>-1.741855165847962</v>
      </c>
      <c r="FX20">
        <v>-4.0117494158234393E-3</v>
      </c>
      <c r="FY20">
        <v>1.087516141204025E-6</v>
      </c>
      <c r="FZ20">
        <v>-8.657206703991749E-11</v>
      </c>
      <c r="GA20">
        <v>-0.5678099999999997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0.7</v>
      </c>
      <c r="GJ20">
        <v>0.5</v>
      </c>
      <c r="GK20">
        <v>0.78491200000000005</v>
      </c>
      <c r="GL20">
        <v>2.34863</v>
      </c>
      <c r="GM20">
        <v>1.5942400000000001</v>
      </c>
      <c r="GN20">
        <v>2.33765</v>
      </c>
      <c r="GO20">
        <v>1.40015</v>
      </c>
      <c r="GP20">
        <v>2.2546400000000002</v>
      </c>
      <c r="GQ20">
        <v>22.384699999999999</v>
      </c>
      <c r="GR20">
        <v>15.8482</v>
      </c>
      <c r="GS20">
        <v>18</v>
      </c>
      <c r="GT20">
        <v>620.74900000000002</v>
      </c>
      <c r="GU20">
        <v>423.48</v>
      </c>
      <c r="GV20">
        <v>12.5732</v>
      </c>
      <c r="GW20">
        <v>16.747599999999998</v>
      </c>
      <c r="GX20">
        <v>30.0001</v>
      </c>
      <c r="GY20">
        <v>16.652200000000001</v>
      </c>
      <c r="GZ20">
        <v>16.606000000000002</v>
      </c>
      <c r="HA20">
        <v>15.7669</v>
      </c>
      <c r="HB20">
        <v>30</v>
      </c>
      <c r="HC20">
        <v>-30</v>
      </c>
      <c r="HD20">
        <v>12.535399999999999</v>
      </c>
      <c r="HE20">
        <v>300</v>
      </c>
      <c r="HF20">
        <v>0</v>
      </c>
      <c r="HG20">
        <v>105.26</v>
      </c>
      <c r="HH20">
        <v>104.52</v>
      </c>
    </row>
    <row r="21" spans="1:216" x14ac:dyDescent="0.2">
      <c r="A21">
        <v>3</v>
      </c>
      <c r="B21">
        <v>1689896968.5</v>
      </c>
      <c r="C21">
        <v>190.5</v>
      </c>
      <c r="D21" t="s">
        <v>361</v>
      </c>
      <c r="E21" t="s">
        <v>362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1689896968.5</v>
      </c>
      <c r="M21">
        <f t="shared" si="0"/>
        <v>3.1597860561122168E-3</v>
      </c>
      <c r="N21">
        <f t="shared" si="1"/>
        <v>3.1597860561122166</v>
      </c>
      <c r="O21">
        <f t="shared" si="2"/>
        <v>10.817773257894274</v>
      </c>
      <c r="P21">
        <f t="shared" si="3"/>
        <v>238.386</v>
      </c>
      <c r="Q21">
        <f t="shared" si="4"/>
        <v>190.07845106781659</v>
      </c>
      <c r="R21">
        <f t="shared" si="5"/>
        <v>18.968932550404578</v>
      </c>
      <c r="S21">
        <f t="shared" si="6"/>
        <v>23.789797999497598</v>
      </c>
      <c r="T21">
        <f t="shared" si="7"/>
        <v>0.40569894613276924</v>
      </c>
      <c r="U21">
        <f t="shared" si="8"/>
        <v>2.9263922612620252</v>
      </c>
      <c r="V21">
        <f t="shared" si="9"/>
        <v>0.37684324601343266</v>
      </c>
      <c r="W21">
        <f t="shared" si="10"/>
        <v>0.23794834370592993</v>
      </c>
      <c r="X21">
        <f t="shared" si="11"/>
        <v>297.66572999999994</v>
      </c>
      <c r="Y21">
        <f t="shared" si="12"/>
        <v>17.04756462141912</v>
      </c>
      <c r="Z21">
        <f t="shared" si="13"/>
        <v>15.9689</v>
      </c>
      <c r="AA21">
        <f t="shared" si="14"/>
        <v>1.8210782890785808</v>
      </c>
      <c r="AB21">
        <f t="shared" si="15"/>
        <v>54.221898235281493</v>
      </c>
      <c r="AC21">
        <f t="shared" si="16"/>
        <v>0.99611758077137602</v>
      </c>
      <c r="AD21">
        <f t="shared" si="17"/>
        <v>1.8371130727459761</v>
      </c>
      <c r="AE21">
        <f t="shared" si="18"/>
        <v>0.8249607083072048</v>
      </c>
      <c r="AF21">
        <f t="shared" si="19"/>
        <v>-139.34656507454875</v>
      </c>
      <c r="AG21">
        <f t="shared" si="20"/>
        <v>21.661499661591677</v>
      </c>
      <c r="AH21">
        <f t="shared" si="21"/>
        <v>1.4286637154788191</v>
      </c>
      <c r="AI21">
        <f t="shared" si="22"/>
        <v>181.40932830252169</v>
      </c>
      <c r="AJ21">
        <v>35</v>
      </c>
      <c r="AK21">
        <v>6</v>
      </c>
      <c r="AL21">
        <f t="shared" si="23"/>
        <v>1</v>
      </c>
      <c r="AM21">
        <f t="shared" si="24"/>
        <v>0</v>
      </c>
      <c r="AN21">
        <f t="shared" si="25"/>
        <v>54768.127534562533</v>
      </c>
      <c r="AO21">
        <f t="shared" si="26"/>
        <v>1799.78</v>
      </c>
      <c r="AP21">
        <f t="shared" si="27"/>
        <v>1517.2145999999998</v>
      </c>
      <c r="AQ21">
        <f t="shared" si="28"/>
        <v>0.84300003333740781</v>
      </c>
      <c r="AR21">
        <f t="shared" si="29"/>
        <v>0.16539006434119724</v>
      </c>
      <c r="AS21">
        <v>1689896968.5</v>
      </c>
      <c r="AT21">
        <v>238.386</v>
      </c>
      <c r="AU21">
        <v>249.95599999999999</v>
      </c>
      <c r="AV21">
        <v>9.9816099999999999</v>
      </c>
      <c r="AW21">
        <v>6.8536400000000004</v>
      </c>
      <c r="AX21">
        <v>240.947</v>
      </c>
      <c r="AY21">
        <v>10.5474</v>
      </c>
      <c r="AZ21">
        <v>600.053</v>
      </c>
      <c r="BA21">
        <v>99.695499999999996</v>
      </c>
      <c r="BB21">
        <v>9.9781599999999998E-2</v>
      </c>
      <c r="BC21">
        <v>16.106200000000001</v>
      </c>
      <c r="BD21">
        <v>15.9689</v>
      </c>
      <c r="BE21">
        <v>999.9</v>
      </c>
      <c r="BF21">
        <v>0</v>
      </c>
      <c r="BG21">
        <v>0</v>
      </c>
      <c r="BH21">
        <v>10012.5</v>
      </c>
      <c r="BI21">
        <v>0</v>
      </c>
      <c r="BJ21">
        <v>33.588900000000002</v>
      </c>
      <c r="BK21">
        <v>-11.569900000000001</v>
      </c>
      <c r="BL21">
        <v>240.78899999999999</v>
      </c>
      <c r="BM21">
        <v>251.68</v>
      </c>
      <c r="BN21">
        <v>3.1279699999999999</v>
      </c>
      <c r="BO21">
        <v>249.95599999999999</v>
      </c>
      <c r="BP21">
        <v>6.8536400000000004</v>
      </c>
      <c r="BQ21">
        <v>0.99512199999999995</v>
      </c>
      <c r="BR21">
        <v>0.68327700000000002</v>
      </c>
      <c r="BS21">
        <v>6.8451500000000003</v>
      </c>
      <c r="BT21">
        <v>1.48889</v>
      </c>
      <c r="BU21">
        <v>1799.78</v>
      </c>
      <c r="BV21">
        <v>0.9</v>
      </c>
      <c r="BW21">
        <v>9.9999500000000005E-2</v>
      </c>
      <c r="BX21">
        <v>0</v>
      </c>
      <c r="BY21">
        <v>2.2738</v>
      </c>
      <c r="BZ21">
        <v>0</v>
      </c>
      <c r="CA21">
        <v>13969.7</v>
      </c>
      <c r="CB21">
        <v>14598.6</v>
      </c>
      <c r="CC21">
        <v>38.311999999999998</v>
      </c>
      <c r="CD21">
        <v>38.25</v>
      </c>
      <c r="CE21">
        <v>38.375</v>
      </c>
      <c r="CF21">
        <v>36.936999999999998</v>
      </c>
      <c r="CG21">
        <v>37.061999999999998</v>
      </c>
      <c r="CH21">
        <v>1619.8</v>
      </c>
      <c r="CI21">
        <v>179.98</v>
      </c>
      <c r="CJ21">
        <v>0</v>
      </c>
      <c r="CK21">
        <v>1689896982.9000001</v>
      </c>
      <c r="CL21">
        <v>0</v>
      </c>
      <c r="CM21">
        <v>1689896942</v>
      </c>
      <c r="CN21" t="s">
        <v>363</v>
      </c>
      <c r="CO21">
        <v>1689896926</v>
      </c>
      <c r="CP21">
        <v>1689896942</v>
      </c>
      <c r="CQ21">
        <v>50</v>
      </c>
      <c r="CR21">
        <v>8.5000000000000006E-2</v>
      </c>
      <c r="CS21">
        <v>2E-3</v>
      </c>
      <c r="CT21">
        <v>-2.6019999999999999</v>
      </c>
      <c r="CU21">
        <v>-0.56599999999999995</v>
      </c>
      <c r="CV21">
        <v>250</v>
      </c>
      <c r="CW21">
        <v>7</v>
      </c>
      <c r="CX21">
        <v>0.11</v>
      </c>
      <c r="CY21">
        <v>0.02</v>
      </c>
      <c r="CZ21">
        <v>10.866640406789911</v>
      </c>
      <c r="DA21">
        <v>0.31343130194199609</v>
      </c>
      <c r="DB21">
        <v>9.5488313500783462E-2</v>
      </c>
      <c r="DC21">
        <v>1</v>
      </c>
      <c r="DD21">
        <v>249.9829756097561</v>
      </c>
      <c r="DE21">
        <v>0.14153310104605721</v>
      </c>
      <c r="DF21">
        <v>2.2694673066685621E-2</v>
      </c>
      <c r="DG21">
        <v>1</v>
      </c>
      <c r="DH21">
        <v>1799.93625</v>
      </c>
      <c r="DI21">
        <v>0.40716246849625592</v>
      </c>
      <c r="DJ21">
        <v>0.1185261047196161</v>
      </c>
      <c r="DK21">
        <v>-1</v>
      </c>
      <c r="DL21">
        <v>2</v>
      </c>
      <c r="DM21">
        <v>2</v>
      </c>
      <c r="DN21" t="s">
        <v>354</v>
      </c>
      <c r="DO21">
        <v>3.2197100000000001</v>
      </c>
      <c r="DP21">
        <v>2.7235900000000002</v>
      </c>
      <c r="DQ21">
        <v>6.3242599999999996E-2</v>
      </c>
      <c r="DR21">
        <v>6.4940999999999999E-2</v>
      </c>
      <c r="DS21">
        <v>6.3737699999999994E-2</v>
      </c>
      <c r="DT21">
        <v>4.52918E-2</v>
      </c>
      <c r="DU21">
        <v>28558.2</v>
      </c>
      <c r="DV21">
        <v>32164.799999999999</v>
      </c>
      <c r="DW21">
        <v>28664.799999999999</v>
      </c>
      <c r="DX21">
        <v>32956.300000000003</v>
      </c>
      <c r="DY21">
        <v>37333</v>
      </c>
      <c r="DZ21">
        <v>42515.6</v>
      </c>
      <c r="EA21">
        <v>42076</v>
      </c>
      <c r="EB21">
        <v>47390.1</v>
      </c>
      <c r="EC21">
        <v>2.3031000000000001</v>
      </c>
      <c r="ED21">
        <v>1.94967</v>
      </c>
      <c r="EE21">
        <v>8.0630199999999999E-2</v>
      </c>
      <c r="EF21">
        <v>0</v>
      </c>
      <c r="EG21">
        <v>14.624499999999999</v>
      </c>
      <c r="EH21">
        <v>999.9</v>
      </c>
      <c r="EI21">
        <v>51.2</v>
      </c>
      <c r="EJ21">
        <v>18.5</v>
      </c>
      <c r="EK21">
        <v>10.977399999999999</v>
      </c>
      <c r="EL21">
        <v>63.139800000000001</v>
      </c>
      <c r="EM21">
        <v>20.885400000000001</v>
      </c>
      <c r="EN21">
        <v>1</v>
      </c>
      <c r="EO21">
        <v>-0.78082099999999999</v>
      </c>
      <c r="EP21">
        <v>2.15252</v>
      </c>
      <c r="EQ21">
        <v>20.222200000000001</v>
      </c>
      <c r="ER21">
        <v>5.2292699999999996</v>
      </c>
      <c r="ES21">
        <v>12.004</v>
      </c>
      <c r="ET21">
        <v>4.9909499999999998</v>
      </c>
      <c r="EU21">
        <v>3.3050000000000002</v>
      </c>
      <c r="EV21">
        <v>7365.2</v>
      </c>
      <c r="EW21">
        <v>9999</v>
      </c>
      <c r="EX21">
        <v>525.9</v>
      </c>
      <c r="EY21">
        <v>74.8</v>
      </c>
      <c r="EZ21">
        <v>1.85212</v>
      </c>
      <c r="FA21">
        <v>1.8612899999999999</v>
      </c>
      <c r="FB21">
        <v>1.86019</v>
      </c>
      <c r="FC21">
        <v>1.85615</v>
      </c>
      <c r="FD21">
        <v>1.86056</v>
      </c>
      <c r="FE21">
        <v>1.8568899999999999</v>
      </c>
      <c r="FF21">
        <v>1.8589800000000001</v>
      </c>
      <c r="FG21">
        <v>1.8617999999999999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-2.5609999999999999</v>
      </c>
      <c r="FV21">
        <v>-0.56579999999999997</v>
      </c>
      <c r="FW21">
        <v>-1.6571907330521189</v>
      </c>
      <c r="FX21">
        <v>-4.0117494158234393E-3</v>
      </c>
      <c r="FY21">
        <v>1.087516141204025E-6</v>
      </c>
      <c r="FZ21">
        <v>-8.657206703991749E-11</v>
      </c>
      <c r="GA21">
        <v>-0.56578000000000106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0.7</v>
      </c>
      <c r="GJ21">
        <v>0.4</v>
      </c>
      <c r="GK21">
        <v>0.68237300000000001</v>
      </c>
      <c r="GL21">
        <v>2.36084</v>
      </c>
      <c r="GM21">
        <v>1.5942400000000001</v>
      </c>
      <c r="GN21">
        <v>2.33765</v>
      </c>
      <c r="GO21">
        <v>1.40015</v>
      </c>
      <c r="GP21">
        <v>2.32422</v>
      </c>
      <c r="GQ21">
        <v>22.425000000000001</v>
      </c>
      <c r="GR21">
        <v>15.8482</v>
      </c>
      <c r="GS21">
        <v>18</v>
      </c>
      <c r="GT21">
        <v>620.64800000000002</v>
      </c>
      <c r="GU21">
        <v>423.08</v>
      </c>
      <c r="GV21">
        <v>12.6037</v>
      </c>
      <c r="GW21">
        <v>16.794899999999998</v>
      </c>
      <c r="GX21">
        <v>30.000299999999999</v>
      </c>
      <c r="GY21">
        <v>16.688800000000001</v>
      </c>
      <c r="GZ21">
        <v>16.6448</v>
      </c>
      <c r="HA21">
        <v>13.7209</v>
      </c>
      <c r="HB21">
        <v>30</v>
      </c>
      <c r="HC21">
        <v>-30</v>
      </c>
      <c r="HD21">
        <v>12.610300000000001</v>
      </c>
      <c r="HE21">
        <v>250</v>
      </c>
      <c r="HF21">
        <v>0</v>
      </c>
      <c r="HG21">
        <v>105.249</v>
      </c>
      <c r="HH21">
        <v>104.514</v>
      </c>
    </row>
    <row r="22" spans="1:216" x14ac:dyDescent="0.2">
      <c r="A22">
        <v>4</v>
      </c>
      <c r="B22">
        <v>1689897057.5</v>
      </c>
      <c r="C22">
        <v>279.5</v>
      </c>
      <c r="D22" t="s">
        <v>364</v>
      </c>
      <c r="E22" t="s">
        <v>365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1689897057.5</v>
      </c>
      <c r="M22">
        <f t="shared" si="0"/>
        <v>3.1362194550938675E-3</v>
      </c>
      <c r="N22">
        <f t="shared" si="1"/>
        <v>3.1362194550938676</v>
      </c>
      <c r="O22">
        <f t="shared" si="2"/>
        <v>7.3702785015342442</v>
      </c>
      <c r="P22">
        <f t="shared" si="3"/>
        <v>167.113</v>
      </c>
      <c r="Q22">
        <f t="shared" si="4"/>
        <v>133.94399462951412</v>
      </c>
      <c r="R22">
        <f t="shared" si="5"/>
        <v>13.366662179810739</v>
      </c>
      <c r="S22">
        <f t="shared" si="6"/>
        <v>16.676694039424397</v>
      </c>
      <c r="T22">
        <f t="shared" si="7"/>
        <v>0.40292841699492954</v>
      </c>
      <c r="U22">
        <f t="shared" si="8"/>
        <v>2.9293075810060234</v>
      </c>
      <c r="V22">
        <f t="shared" si="9"/>
        <v>0.37447685462343044</v>
      </c>
      <c r="W22">
        <f t="shared" si="10"/>
        <v>0.23643666174979883</v>
      </c>
      <c r="X22">
        <f t="shared" si="11"/>
        <v>297.66369600000002</v>
      </c>
      <c r="Y22">
        <f t="shared" si="12"/>
        <v>17.084328302808718</v>
      </c>
      <c r="Z22">
        <f t="shared" si="13"/>
        <v>15.947900000000001</v>
      </c>
      <c r="AA22">
        <f t="shared" si="14"/>
        <v>1.8186366411733106</v>
      </c>
      <c r="AB22">
        <f t="shared" si="15"/>
        <v>54.033733167952356</v>
      </c>
      <c r="AC22">
        <f t="shared" si="16"/>
        <v>0.99465797612173579</v>
      </c>
      <c r="AD22">
        <f t="shared" si="17"/>
        <v>1.8408092830270548</v>
      </c>
      <c r="AE22">
        <f t="shared" si="18"/>
        <v>0.8239786650515748</v>
      </c>
      <c r="AF22">
        <f t="shared" si="19"/>
        <v>-138.30727796963956</v>
      </c>
      <c r="AG22">
        <f t="shared" si="20"/>
        <v>29.974132792305657</v>
      </c>
      <c r="AH22">
        <f t="shared" si="21"/>
        <v>1.9750558139262118</v>
      </c>
      <c r="AI22">
        <f t="shared" si="22"/>
        <v>191.3056066365923</v>
      </c>
      <c r="AJ22">
        <v>35</v>
      </c>
      <c r="AK22">
        <v>6</v>
      </c>
      <c r="AL22">
        <f t="shared" si="23"/>
        <v>1</v>
      </c>
      <c r="AM22">
        <f t="shared" si="24"/>
        <v>0</v>
      </c>
      <c r="AN22">
        <f t="shared" si="25"/>
        <v>54849.445294760779</v>
      </c>
      <c r="AO22">
        <f t="shared" si="26"/>
        <v>1799.76</v>
      </c>
      <c r="AP22">
        <f t="shared" si="27"/>
        <v>1517.1984</v>
      </c>
      <c r="AQ22">
        <f t="shared" si="28"/>
        <v>0.84300040005334043</v>
      </c>
      <c r="AR22">
        <f t="shared" si="29"/>
        <v>0.16539077210294706</v>
      </c>
      <c r="AS22">
        <v>1689897057.5</v>
      </c>
      <c r="AT22">
        <v>167.113</v>
      </c>
      <c r="AU22">
        <v>175.00700000000001</v>
      </c>
      <c r="AV22">
        <v>9.9672199999999993</v>
      </c>
      <c r="AW22">
        <v>6.8624099999999997</v>
      </c>
      <c r="AX22">
        <v>169.524</v>
      </c>
      <c r="AY22">
        <v>10.536899999999999</v>
      </c>
      <c r="AZ22">
        <v>600.029</v>
      </c>
      <c r="BA22">
        <v>99.693100000000001</v>
      </c>
      <c r="BB22">
        <v>9.9818799999999999E-2</v>
      </c>
      <c r="BC22">
        <v>16.137699999999999</v>
      </c>
      <c r="BD22">
        <v>15.947900000000001</v>
      </c>
      <c r="BE22">
        <v>999.9</v>
      </c>
      <c r="BF22">
        <v>0</v>
      </c>
      <c r="BG22">
        <v>0</v>
      </c>
      <c r="BH22">
        <v>10029.4</v>
      </c>
      <c r="BI22">
        <v>0</v>
      </c>
      <c r="BJ22">
        <v>35.357500000000002</v>
      </c>
      <c r="BK22">
        <v>-7.8932000000000002</v>
      </c>
      <c r="BL22">
        <v>168.79599999999999</v>
      </c>
      <c r="BM22">
        <v>176.21600000000001</v>
      </c>
      <c r="BN22">
        <v>3.1048100000000001</v>
      </c>
      <c r="BO22">
        <v>175.00700000000001</v>
      </c>
      <c r="BP22">
        <v>6.8624099999999997</v>
      </c>
      <c r="BQ22">
        <v>0.99366299999999996</v>
      </c>
      <c r="BR22">
        <v>0.68413500000000005</v>
      </c>
      <c r="BS22">
        <v>6.8237899999999998</v>
      </c>
      <c r="BT22">
        <v>1.5063800000000001</v>
      </c>
      <c r="BU22">
        <v>1799.76</v>
      </c>
      <c r="BV22">
        <v>0.89998599999999995</v>
      </c>
      <c r="BW22">
        <v>0.10001400000000001</v>
      </c>
      <c r="BX22">
        <v>0</v>
      </c>
      <c r="BY22">
        <v>2.71</v>
      </c>
      <c r="BZ22">
        <v>0</v>
      </c>
      <c r="CA22">
        <v>13989.6</v>
      </c>
      <c r="CB22">
        <v>14598.4</v>
      </c>
      <c r="CC22">
        <v>39.5</v>
      </c>
      <c r="CD22">
        <v>39.5</v>
      </c>
      <c r="CE22">
        <v>39.25</v>
      </c>
      <c r="CF22">
        <v>38.686999999999998</v>
      </c>
      <c r="CG22">
        <v>38.061999999999998</v>
      </c>
      <c r="CH22">
        <v>1619.76</v>
      </c>
      <c r="CI22">
        <v>180</v>
      </c>
      <c r="CJ22">
        <v>0</v>
      </c>
      <c r="CK22">
        <v>1689897072.3</v>
      </c>
      <c r="CL22">
        <v>0</v>
      </c>
      <c r="CM22">
        <v>1689897030.5</v>
      </c>
      <c r="CN22" t="s">
        <v>366</v>
      </c>
      <c r="CO22">
        <v>1689897023.5</v>
      </c>
      <c r="CP22">
        <v>1689897030.5</v>
      </c>
      <c r="CQ22">
        <v>51</v>
      </c>
      <c r="CR22">
        <v>-0.104</v>
      </c>
      <c r="CS22">
        <v>-4.0000000000000001E-3</v>
      </c>
      <c r="CT22">
        <v>-2.4390000000000001</v>
      </c>
      <c r="CU22">
        <v>-0.56999999999999995</v>
      </c>
      <c r="CV22">
        <v>175</v>
      </c>
      <c r="CW22">
        <v>7</v>
      </c>
      <c r="CX22">
        <v>0.19</v>
      </c>
      <c r="CY22">
        <v>0.02</v>
      </c>
      <c r="CZ22">
        <v>7.4505236576817566</v>
      </c>
      <c r="DA22">
        <v>-0.26733431476264979</v>
      </c>
      <c r="DB22">
        <v>4.3423238823920338E-2</v>
      </c>
      <c r="DC22">
        <v>1</v>
      </c>
      <c r="DD22">
        <v>174.9880975609756</v>
      </c>
      <c r="DE22">
        <v>0.15290592334481631</v>
      </c>
      <c r="DF22">
        <v>1.8905161094324038E-2</v>
      </c>
      <c r="DG22">
        <v>1</v>
      </c>
      <c r="DH22">
        <v>1799.9782499999999</v>
      </c>
      <c r="DI22">
        <v>7.0121440576781213E-2</v>
      </c>
      <c r="DJ22">
        <v>0.1234886128353513</v>
      </c>
      <c r="DK22">
        <v>-1</v>
      </c>
      <c r="DL22">
        <v>2</v>
      </c>
      <c r="DM22">
        <v>2</v>
      </c>
      <c r="DN22" t="s">
        <v>354</v>
      </c>
      <c r="DO22">
        <v>3.21957</v>
      </c>
      <c r="DP22">
        <v>2.72377</v>
      </c>
      <c r="DQ22">
        <v>4.65181E-2</v>
      </c>
      <c r="DR22">
        <v>4.7668299999999997E-2</v>
      </c>
      <c r="DS22">
        <v>6.3679600000000003E-2</v>
      </c>
      <c r="DT22">
        <v>4.5331299999999998E-2</v>
      </c>
      <c r="DU22">
        <v>29067.200000000001</v>
      </c>
      <c r="DV22">
        <v>32756.3</v>
      </c>
      <c r="DW22">
        <v>28663.3</v>
      </c>
      <c r="DX22">
        <v>32952.699999999997</v>
      </c>
      <c r="DY22">
        <v>37332.800000000003</v>
      </c>
      <c r="DZ22">
        <v>42509</v>
      </c>
      <c r="EA22">
        <v>42073.3</v>
      </c>
      <c r="EB22">
        <v>47384.9</v>
      </c>
      <c r="EC22">
        <v>2.3028200000000001</v>
      </c>
      <c r="ED22">
        <v>1.9481999999999999</v>
      </c>
      <c r="EE22">
        <v>9.0539499999999995E-2</v>
      </c>
      <c r="EF22">
        <v>0</v>
      </c>
      <c r="EG22">
        <v>14.438000000000001</v>
      </c>
      <c r="EH22">
        <v>999.9</v>
      </c>
      <c r="EI22">
        <v>51.1</v>
      </c>
      <c r="EJ22">
        <v>18.5</v>
      </c>
      <c r="EK22">
        <v>10.954000000000001</v>
      </c>
      <c r="EL22">
        <v>62.729799999999997</v>
      </c>
      <c r="EM22">
        <v>21.061699999999998</v>
      </c>
      <c r="EN22">
        <v>1</v>
      </c>
      <c r="EO22">
        <v>-0.77795199999999998</v>
      </c>
      <c r="EP22">
        <v>1.2247699999999999</v>
      </c>
      <c r="EQ22">
        <v>20.231100000000001</v>
      </c>
      <c r="ER22">
        <v>5.2292699999999996</v>
      </c>
      <c r="ES22">
        <v>12.004</v>
      </c>
      <c r="ET22">
        <v>4.9907500000000002</v>
      </c>
      <c r="EU22">
        <v>3.3050000000000002</v>
      </c>
      <c r="EV22">
        <v>7367.2</v>
      </c>
      <c r="EW22">
        <v>9999</v>
      </c>
      <c r="EX22">
        <v>525.9</v>
      </c>
      <c r="EY22">
        <v>74.8</v>
      </c>
      <c r="EZ22">
        <v>1.8521300000000001</v>
      </c>
      <c r="FA22">
        <v>1.86134</v>
      </c>
      <c r="FB22">
        <v>1.86019</v>
      </c>
      <c r="FC22">
        <v>1.85615</v>
      </c>
      <c r="FD22">
        <v>1.86059</v>
      </c>
      <c r="FE22">
        <v>1.8569</v>
      </c>
      <c r="FF22">
        <v>1.8589899999999999</v>
      </c>
      <c r="FG22">
        <v>1.8618399999999999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-2.411</v>
      </c>
      <c r="FV22">
        <v>-0.56969999999999998</v>
      </c>
      <c r="FW22">
        <v>-1.7615135863071809</v>
      </c>
      <c r="FX22">
        <v>-4.0117494158234393E-3</v>
      </c>
      <c r="FY22">
        <v>1.087516141204025E-6</v>
      </c>
      <c r="FZ22">
        <v>-8.657206703991749E-11</v>
      </c>
      <c r="GA22">
        <v>-0.5696905000000001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0.5</v>
      </c>
      <c r="GK22">
        <v>0.52612300000000001</v>
      </c>
      <c r="GL22">
        <v>2.3718300000000001</v>
      </c>
      <c r="GM22">
        <v>1.5942400000000001</v>
      </c>
      <c r="GN22">
        <v>2.33765</v>
      </c>
      <c r="GO22">
        <v>1.40015</v>
      </c>
      <c r="GP22">
        <v>2.1972700000000001</v>
      </c>
      <c r="GQ22">
        <v>22.465299999999999</v>
      </c>
      <c r="GR22">
        <v>15.8307</v>
      </c>
      <c r="GS22">
        <v>18</v>
      </c>
      <c r="GT22">
        <v>621.09500000000003</v>
      </c>
      <c r="GU22">
        <v>422.65300000000002</v>
      </c>
      <c r="GV22">
        <v>13.418799999999999</v>
      </c>
      <c r="GW22">
        <v>16.8489</v>
      </c>
      <c r="GX22">
        <v>30.000299999999999</v>
      </c>
      <c r="GY22">
        <v>16.735900000000001</v>
      </c>
      <c r="GZ22">
        <v>16.689800000000002</v>
      </c>
      <c r="HA22">
        <v>10.568099999999999</v>
      </c>
      <c r="HB22">
        <v>30</v>
      </c>
      <c r="HC22">
        <v>-30</v>
      </c>
      <c r="HD22">
        <v>13.433400000000001</v>
      </c>
      <c r="HE22">
        <v>175</v>
      </c>
      <c r="HF22">
        <v>0</v>
      </c>
      <c r="HG22">
        <v>105.242</v>
      </c>
      <c r="HH22">
        <v>104.502</v>
      </c>
    </row>
    <row r="23" spans="1:216" x14ac:dyDescent="0.2">
      <c r="A23">
        <v>5</v>
      </c>
      <c r="B23">
        <v>1689897152.5999999</v>
      </c>
      <c r="C23">
        <v>374.59999990463263</v>
      </c>
      <c r="D23" t="s">
        <v>367</v>
      </c>
      <c r="E23" t="s">
        <v>368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1689897152.5999999</v>
      </c>
      <c r="M23">
        <f t="shared" si="0"/>
        <v>3.1294111142546829E-3</v>
      </c>
      <c r="N23">
        <f t="shared" si="1"/>
        <v>3.1294111142546828</v>
      </c>
      <c r="O23">
        <f t="shared" si="2"/>
        <v>4.8247743379344668</v>
      </c>
      <c r="P23">
        <f t="shared" si="3"/>
        <v>119.816</v>
      </c>
      <c r="Q23">
        <f t="shared" si="4"/>
        <v>97.769855766000916</v>
      </c>
      <c r="R23">
        <f t="shared" si="5"/>
        <v>9.7569932054136359</v>
      </c>
      <c r="S23">
        <f t="shared" si="6"/>
        <v>11.957099545055998</v>
      </c>
      <c r="T23">
        <f t="shared" si="7"/>
        <v>0.39908166997433403</v>
      </c>
      <c r="U23">
        <f t="shared" si="8"/>
        <v>2.924412836859513</v>
      </c>
      <c r="V23">
        <f t="shared" si="9"/>
        <v>0.3711073468570843</v>
      </c>
      <c r="W23">
        <f t="shared" si="10"/>
        <v>0.23429185987262696</v>
      </c>
      <c r="X23">
        <f t="shared" si="11"/>
        <v>297.728115</v>
      </c>
      <c r="Y23">
        <f t="shared" si="12"/>
        <v>17.209010149857519</v>
      </c>
      <c r="Z23">
        <f t="shared" si="13"/>
        <v>16.001200000000001</v>
      </c>
      <c r="AA23">
        <f t="shared" si="14"/>
        <v>1.8248393950995105</v>
      </c>
      <c r="AB23">
        <f t="shared" si="15"/>
        <v>53.646786348458534</v>
      </c>
      <c r="AC23">
        <f t="shared" si="16"/>
        <v>0.99519082420680005</v>
      </c>
      <c r="AD23">
        <f t="shared" si="17"/>
        <v>1.8550800373066438</v>
      </c>
      <c r="AE23">
        <f t="shared" si="18"/>
        <v>0.82964857089271049</v>
      </c>
      <c r="AF23">
        <f t="shared" si="19"/>
        <v>-138.00703013863151</v>
      </c>
      <c r="AG23">
        <f t="shared" si="20"/>
        <v>40.613459396134381</v>
      </c>
      <c r="AH23">
        <f t="shared" si="21"/>
        <v>2.68300859959847</v>
      </c>
      <c r="AI23">
        <f t="shared" si="22"/>
        <v>203.01755285710132</v>
      </c>
      <c r="AJ23">
        <v>35</v>
      </c>
      <c r="AK23">
        <v>6</v>
      </c>
      <c r="AL23">
        <f t="shared" si="23"/>
        <v>1</v>
      </c>
      <c r="AM23">
        <f t="shared" si="24"/>
        <v>0</v>
      </c>
      <c r="AN23">
        <f t="shared" si="25"/>
        <v>54679.990058376206</v>
      </c>
      <c r="AO23">
        <f t="shared" si="26"/>
        <v>1800.16</v>
      </c>
      <c r="AP23">
        <f t="shared" si="27"/>
        <v>1517.5346999999999</v>
      </c>
      <c r="AQ23">
        <f t="shared" si="28"/>
        <v>0.84299990000888803</v>
      </c>
      <c r="AR23">
        <f t="shared" si="29"/>
        <v>0.16538980701715403</v>
      </c>
      <c r="AS23">
        <v>1689897152.5999999</v>
      </c>
      <c r="AT23">
        <v>119.816</v>
      </c>
      <c r="AU23">
        <v>125.015</v>
      </c>
      <c r="AV23">
        <v>9.9723000000000006</v>
      </c>
      <c r="AW23">
        <v>6.87453</v>
      </c>
      <c r="AX23">
        <v>122.07599999999999</v>
      </c>
      <c r="AY23">
        <v>10.5412</v>
      </c>
      <c r="AZ23">
        <v>600.08399999999995</v>
      </c>
      <c r="BA23">
        <v>99.695499999999996</v>
      </c>
      <c r="BB23">
        <v>0.10001599999999999</v>
      </c>
      <c r="BC23">
        <v>16.258800000000001</v>
      </c>
      <c r="BD23">
        <v>16.001200000000001</v>
      </c>
      <c r="BE23">
        <v>999.9</v>
      </c>
      <c r="BF23">
        <v>0</v>
      </c>
      <c r="BG23">
        <v>0</v>
      </c>
      <c r="BH23">
        <v>10001.200000000001</v>
      </c>
      <c r="BI23">
        <v>0</v>
      </c>
      <c r="BJ23">
        <v>32.686599999999999</v>
      </c>
      <c r="BK23">
        <v>-5.1988700000000003</v>
      </c>
      <c r="BL23">
        <v>121.023</v>
      </c>
      <c r="BM23">
        <v>125.88</v>
      </c>
      <c r="BN23">
        <v>3.0977700000000001</v>
      </c>
      <c r="BO23">
        <v>125.015</v>
      </c>
      <c r="BP23">
        <v>6.87453</v>
      </c>
      <c r="BQ23">
        <v>0.99419400000000002</v>
      </c>
      <c r="BR23">
        <v>0.68535999999999997</v>
      </c>
      <c r="BS23">
        <v>6.8315599999999996</v>
      </c>
      <c r="BT23">
        <v>1.53132</v>
      </c>
      <c r="BU23">
        <v>1800.16</v>
      </c>
      <c r="BV23">
        <v>0.90000199999999997</v>
      </c>
      <c r="BW23">
        <v>9.9997500000000003E-2</v>
      </c>
      <c r="BX23">
        <v>0</v>
      </c>
      <c r="BY23">
        <v>2.6109</v>
      </c>
      <c r="BZ23">
        <v>0</v>
      </c>
      <c r="CA23">
        <v>13956</v>
      </c>
      <c r="CB23">
        <v>14601.7</v>
      </c>
      <c r="CC23">
        <v>40.561999999999998</v>
      </c>
      <c r="CD23">
        <v>40.311999999999998</v>
      </c>
      <c r="CE23">
        <v>40.061999999999998</v>
      </c>
      <c r="CF23">
        <v>40.125</v>
      </c>
      <c r="CG23">
        <v>39.061999999999998</v>
      </c>
      <c r="CH23">
        <v>1620.15</v>
      </c>
      <c r="CI23">
        <v>180.01</v>
      </c>
      <c r="CJ23">
        <v>0</v>
      </c>
      <c r="CK23">
        <v>1689897167.0999999</v>
      </c>
      <c r="CL23">
        <v>0</v>
      </c>
      <c r="CM23">
        <v>1689897125.0999999</v>
      </c>
      <c r="CN23" t="s">
        <v>369</v>
      </c>
      <c r="CO23">
        <v>1689897116.0999999</v>
      </c>
      <c r="CP23">
        <v>1689897125.0999999</v>
      </c>
      <c r="CQ23">
        <v>52</v>
      </c>
      <c r="CR23">
        <v>-2.5000000000000001E-2</v>
      </c>
      <c r="CS23">
        <v>1E-3</v>
      </c>
      <c r="CT23">
        <v>-2.2799999999999998</v>
      </c>
      <c r="CU23">
        <v>-0.56899999999999995</v>
      </c>
      <c r="CV23">
        <v>125</v>
      </c>
      <c r="CW23">
        <v>7</v>
      </c>
      <c r="CX23">
        <v>0.28000000000000003</v>
      </c>
      <c r="CY23">
        <v>0.03</v>
      </c>
      <c r="CZ23">
        <v>4.8046569204499718</v>
      </c>
      <c r="DA23">
        <v>-0.18214568633487821</v>
      </c>
      <c r="DB23">
        <v>2.9159175766613771E-2</v>
      </c>
      <c r="DC23">
        <v>1</v>
      </c>
      <c r="DD23">
        <v>124.989</v>
      </c>
      <c r="DE23">
        <v>7.8397212544077804E-3</v>
      </c>
      <c r="DF23">
        <v>2.069169740411551E-2</v>
      </c>
      <c r="DG23">
        <v>1</v>
      </c>
      <c r="DH23">
        <v>1799.9717499999999</v>
      </c>
      <c r="DI23">
        <v>-0.1021329615179922</v>
      </c>
      <c r="DJ23">
        <v>9.3109814198055488E-2</v>
      </c>
      <c r="DK23">
        <v>-1</v>
      </c>
      <c r="DL23">
        <v>2</v>
      </c>
      <c r="DM23">
        <v>2</v>
      </c>
      <c r="DN23" t="s">
        <v>354</v>
      </c>
      <c r="DO23">
        <v>3.2196699999999998</v>
      </c>
      <c r="DP23">
        <v>2.7237300000000002</v>
      </c>
      <c r="DQ23">
        <v>3.4391699999999997E-2</v>
      </c>
      <c r="DR23">
        <v>3.5029100000000001E-2</v>
      </c>
      <c r="DS23">
        <v>6.3696699999999995E-2</v>
      </c>
      <c r="DT23">
        <v>4.5393299999999998E-2</v>
      </c>
      <c r="DU23">
        <v>29437.8</v>
      </c>
      <c r="DV23">
        <v>33192.9</v>
      </c>
      <c r="DW23">
        <v>28663.5</v>
      </c>
      <c r="DX23">
        <v>32953.599999999999</v>
      </c>
      <c r="DY23">
        <v>37331.9</v>
      </c>
      <c r="DZ23">
        <v>42507.3</v>
      </c>
      <c r="EA23">
        <v>42073.1</v>
      </c>
      <c r="EB23">
        <v>47386.3</v>
      </c>
      <c r="EC23">
        <v>2.3020700000000001</v>
      </c>
      <c r="ED23">
        <v>1.9476199999999999</v>
      </c>
      <c r="EE23">
        <v>0.100296</v>
      </c>
      <c r="EF23">
        <v>0</v>
      </c>
      <c r="EG23">
        <v>14.3286</v>
      </c>
      <c r="EH23">
        <v>999.9</v>
      </c>
      <c r="EI23">
        <v>51.1</v>
      </c>
      <c r="EJ23">
        <v>18.5</v>
      </c>
      <c r="EK23">
        <v>10.9543</v>
      </c>
      <c r="EL23">
        <v>62.827100000000002</v>
      </c>
      <c r="EM23">
        <v>20.665099999999999</v>
      </c>
      <c r="EN23">
        <v>1</v>
      </c>
      <c r="EO23">
        <v>-0.77641000000000004</v>
      </c>
      <c r="EP23">
        <v>1.67649</v>
      </c>
      <c r="EQ23">
        <v>20.226900000000001</v>
      </c>
      <c r="ER23">
        <v>5.2294200000000002</v>
      </c>
      <c r="ES23">
        <v>12.004</v>
      </c>
      <c r="ET23">
        <v>4.9906499999999996</v>
      </c>
      <c r="EU23">
        <v>3.3050000000000002</v>
      </c>
      <c r="EV23">
        <v>7369.2</v>
      </c>
      <c r="EW23">
        <v>9999</v>
      </c>
      <c r="EX23">
        <v>525.9</v>
      </c>
      <c r="EY23">
        <v>74.8</v>
      </c>
      <c r="EZ23">
        <v>1.8521300000000001</v>
      </c>
      <c r="FA23">
        <v>1.8613</v>
      </c>
      <c r="FB23">
        <v>1.86019</v>
      </c>
      <c r="FC23">
        <v>1.8561099999999999</v>
      </c>
      <c r="FD23">
        <v>1.86063</v>
      </c>
      <c r="FE23">
        <v>1.8569199999999999</v>
      </c>
      <c r="FF23">
        <v>1.8589899999999999</v>
      </c>
      <c r="FG23">
        <v>1.8618399999999999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-2.2599999999999998</v>
      </c>
      <c r="FV23">
        <v>-0.56889999999999996</v>
      </c>
      <c r="FW23">
        <v>-1.786701426916266</v>
      </c>
      <c r="FX23">
        <v>-4.0117494158234393E-3</v>
      </c>
      <c r="FY23">
        <v>1.087516141204025E-6</v>
      </c>
      <c r="FZ23">
        <v>-8.657206703991749E-11</v>
      </c>
      <c r="GA23">
        <v>-0.56888450000000113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0.6</v>
      </c>
      <c r="GJ23">
        <v>0.5</v>
      </c>
      <c r="GK23">
        <v>0.41870099999999999</v>
      </c>
      <c r="GL23">
        <v>2.3779300000000001</v>
      </c>
      <c r="GM23">
        <v>1.5942400000000001</v>
      </c>
      <c r="GN23">
        <v>2.33643</v>
      </c>
      <c r="GO23">
        <v>1.40015</v>
      </c>
      <c r="GP23">
        <v>2.32422</v>
      </c>
      <c r="GQ23">
        <v>22.485499999999998</v>
      </c>
      <c r="GR23">
        <v>15.8307</v>
      </c>
      <c r="GS23">
        <v>18</v>
      </c>
      <c r="GT23">
        <v>620.89400000000001</v>
      </c>
      <c r="GU23">
        <v>422.541</v>
      </c>
      <c r="GV23">
        <v>13.1104</v>
      </c>
      <c r="GW23">
        <v>16.867599999999999</v>
      </c>
      <c r="GX23">
        <v>30</v>
      </c>
      <c r="GY23">
        <v>16.761199999999999</v>
      </c>
      <c r="GZ23">
        <v>16.712800000000001</v>
      </c>
      <c r="HA23">
        <v>8.4265000000000008</v>
      </c>
      <c r="HB23">
        <v>30</v>
      </c>
      <c r="HC23">
        <v>-30</v>
      </c>
      <c r="HD23">
        <v>13.1144</v>
      </c>
      <c r="HE23">
        <v>125</v>
      </c>
      <c r="HF23">
        <v>0</v>
      </c>
      <c r="HG23">
        <v>105.242</v>
      </c>
      <c r="HH23">
        <v>104.505</v>
      </c>
    </row>
    <row r="24" spans="1:216" x14ac:dyDescent="0.2">
      <c r="A24">
        <v>6</v>
      </c>
      <c r="B24">
        <v>1689897226.5999999</v>
      </c>
      <c r="C24">
        <v>448.59999990463263</v>
      </c>
      <c r="D24" t="s">
        <v>370</v>
      </c>
      <c r="E24" t="s">
        <v>371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1689897226.5999999</v>
      </c>
      <c r="M24">
        <f t="shared" si="0"/>
        <v>2.9538417264500724E-3</v>
      </c>
      <c r="N24">
        <f t="shared" si="1"/>
        <v>2.9538417264500723</v>
      </c>
      <c r="O24">
        <f t="shared" si="2"/>
        <v>1.5835461678453113</v>
      </c>
      <c r="P24">
        <f t="shared" si="3"/>
        <v>68.185400000000001</v>
      </c>
      <c r="Q24">
        <f t="shared" si="4"/>
        <v>59.979599243700932</v>
      </c>
      <c r="R24">
        <f t="shared" si="5"/>
        <v>5.9854875085910804</v>
      </c>
      <c r="S24">
        <f t="shared" si="6"/>
        <v>6.8043612347267803</v>
      </c>
      <c r="T24">
        <f t="shared" si="7"/>
        <v>0.36625343223724954</v>
      </c>
      <c r="U24">
        <f t="shared" si="8"/>
        <v>2.9131963023977603</v>
      </c>
      <c r="V24">
        <f t="shared" si="9"/>
        <v>0.34246062312656977</v>
      </c>
      <c r="W24">
        <f t="shared" si="10"/>
        <v>0.21604664575881402</v>
      </c>
      <c r="X24">
        <f t="shared" si="11"/>
        <v>297.70678799999996</v>
      </c>
      <c r="Y24">
        <f t="shared" si="12"/>
        <v>17.306611002467857</v>
      </c>
      <c r="Z24">
        <f t="shared" si="13"/>
        <v>16.0274</v>
      </c>
      <c r="AA24">
        <f t="shared" si="14"/>
        <v>1.8278952081976125</v>
      </c>
      <c r="AB24">
        <f t="shared" si="15"/>
        <v>52.626478290114612</v>
      </c>
      <c r="AC24">
        <f t="shared" si="16"/>
        <v>0.97926044050465688</v>
      </c>
      <c r="AD24">
        <f t="shared" si="17"/>
        <v>1.8607751693097843</v>
      </c>
      <c r="AE24">
        <f t="shared" si="18"/>
        <v>0.84863476769295565</v>
      </c>
      <c r="AF24">
        <f t="shared" si="19"/>
        <v>-130.26442013644819</v>
      </c>
      <c r="AG24">
        <f t="shared" si="20"/>
        <v>43.897218815835423</v>
      </c>
      <c r="AH24">
        <f t="shared" si="21"/>
        <v>2.9122283731947212</v>
      </c>
      <c r="AI24">
        <f t="shared" si="22"/>
        <v>214.25181505258189</v>
      </c>
      <c r="AJ24">
        <v>46</v>
      </c>
      <c r="AK24">
        <v>8</v>
      </c>
      <c r="AL24">
        <f t="shared" si="23"/>
        <v>1</v>
      </c>
      <c r="AM24">
        <f t="shared" si="24"/>
        <v>0</v>
      </c>
      <c r="AN24">
        <f t="shared" si="25"/>
        <v>54335.692245974169</v>
      </c>
      <c r="AO24">
        <f t="shared" si="26"/>
        <v>1800.03</v>
      </c>
      <c r="AP24">
        <f t="shared" si="27"/>
        <v>1517.4251999999999</v>
      </c>
      <c r="AQ24">
        <f t="shared" si="28"/>
        <v>0.84299995000083328</v>
      </c>
      <c r="AR24">
        <f t="shared" si="29"/>
        <v>0.16538990350160829</v>
      </c>
      <c r="AS24">
        <v>1689897226.5999999</v>
      </c>
      <c r="AT24">
        <v>68.185400000000001</v>
      </c>
      <c r="AU24">
        <v>69.969899999999996</v>
      </c>
      <c r="AV24">
        <v>9.8130100000000002</v>
      </c>
      <c r="AW24">
        <v>6.8888999999999996</v>
      </c>
      <c r="AX24">
        <v>70.202299999999994</v>
      </c>
      <c r="AY24">
        <v>10.3818</v>
      </c>
      <c r="AZ24">
        <v>600.15300000000002</v>
      </c>
      <c r="BA24">
        <v>99.693799999999996</v>
      </c>
      <c r="BB24">
        <v>9.8255700000000001E-2</v>
      </c>
      <c r="BC24">
        <v>16.306899999999999</v>
      </c>
      <c r="BD24">
        <v>16.0274</v>
      </c>
      <c r="BE24">
        <v>999.9</v>
      </c>
      <c r="BF24">
        <v>0</v>
      </c>
      <c r="BG24">
        <v>0</v>
      </c>
      <c r="BH24">
        <v>9937.5</v>
      </c>
      <c r="BI24">
        <v>0</v>
      </c>
      <c r="BJ24">
        <v>32.811</v>
      </c>
      <c r="BK24">
        <v>-1.7844800000000001</v>
      </c>
      <c r="BL24">
        <v>68.861099999999993</v>
      </c>
      <c r="BM24">
        <v>70.455200000000005</v>
      </c>
      <c r="BN24">
        <v>2.9241100000000002</v>
      </c>
      <c r="BO24">
        <v>69.969899999999996</v>
      </c>
      <c r="BP24">
        <v>6.8888999999999996</v>
      </c>
      <c r="BQ24">
        <v>0.97829699999999997</v>
      </c>
      <c r="BR24">
        <v>0.68678099999999997</v>
      </c>
      <c r="BS24">
        <v>6.5971000000000002</v>
      </c>
      <c r="BT24">
        <v>1.5602</v>
      </c>
      <c r="BU24">
        <v>1800.03</v>
      </c>
      <c r="BV24">
        <v>0.900003</v>
      </c>
      <c r="BW24">
        <v>9.9997100000000005E-2</v>
      </c>
      <c r="BX24">
        <v>0</v>
      </c>
      <c r="BY24">
        <v>2.3166000000000002</v>
      </c>
      <c r="BZ24">
        <v>0</v>
      </c>
      <c r="CA24">
        <v>14042.9</v>
      </c>
      <c r="CB24">
        <v>14600.6</v>
      </c>
      <c r="CC24">
        <v>41.25</v>
      </c>
      <c r="CD24">
        <v>40.811999999999998</v>
      </c>
      <c r="CE24">
        <v>40.686999999999998</v>
      </c>
      <c r="CF24">
        <v>40.936999999999998</v>
      </c>
      <c r="CG24">
        <v>39.686999999999998</v>
      </c>
      <c r="CH24">
        <v>1620.03</v>
      </c>
      <c r="CI24">
        <v>180</v>
      </c>
      <c r="CJ24">
        <v>0</v>
      </c>
      <c r="CK24">
        <v>1689897240.9000001</v>
      </c>
      <c r="CL24">
        <v>0</v>
      </c>
      <c r="CM24">
        <v>1689897221.0999999</v>
      </c>
      <c r="CN24" t="s">
        <v>372</v>
      </c>
      <c r="CO24">
        <v>1689897206.0999999</v>
      </c>
      <c r="CP24">
        <v>1689897221.0999999</v>
      </c>
      <c r="CQ24">
        <v>53</v>
      </c>
      <c r="CR24">
        <v>4.5999999999999999E-2</v>
      </c>
      <c r="CS24">
        <v>0</v>
      </c>
      <c r="CT24">
        <v>-2.024</v>
      </c>
      <c r="CU24">
        <v>-0.56899999999999995</v>
      </c>
      <c r="CV24">
        <v>70</v>
      </c>
      <c r="CW24">
        <v>7</v>
      </c>
      <c r="CX24">
        <v>0.24</v>
      </c>
      <c r="CY24">
        <v>0.03</v>
      </c>
      <c r="CZ24">
        <v>8.0542384946230908E-2</v>
      </c>
      <c r="DA24">
        <v>1.391775308714954</v>
      </c>
      <c r="DB24">
        <v>0.26574811621964362</v>
      </c>
      <c r="DC24">
        <v>0</v>
      </c>
      <c r="DD24">
        <v>69.946984999999998</v>
      </c>
      <c r="DE24">
        <v>-1.5705816135234491E-2</v>
      </c>
      <c r="DF24">
        <v>1.0670181582335439E-2</v>
      </c>
      <c r="DG24">
        <v>1</v>
      </c>
      <c r="DH24">
        <v>1800.017804878049</v>
      </c>
      <c r="DI24">
        <v>1.3848667450242659E-2</v>
      </c>
      <c r="DJ24">
        <v>0.13327968383272121</v>
      </c>
      <c r="DK24">
        <v>-1</v>
      </c>
      <c r="DL24">
        <v>1</v>
      </c>
      <c r="DM24">
        <v>2</v>
      </c>
      <c r="DN24" t="s">
        <v>373</v>
      </c>
      <c r="DO24">
        <v>3.2198099999999998</v>
      </c>
      <c r="DP24">
        <v>2.7214100000000001</v>
      </c>
      <c r="DQ24">
        <v>2.02221E-2</v>
      </c>
      <c r="DR24">
        <v>2.00818E-2</v>
      </c>
      <c r="DS24">
        <v>6.2930700000000006E-2</v>
      </c>
      <c r="DT24">
        <v>4.5463099999999999E-2</v>
      </c>
      <c r="DU24">
        <v>29870.7</v>
      </c>
      <c r="DV24">
        <v>33707.5</v>
      </c>
      <c r="DW24">
        <v>28663.3</v>
      </c>
      <c r="DX24">
        <v>32952.699999999997</v>
      </c>
      <c r="DY24">
        <v>37362.9</v>
      </c>
      <c r="DZ24">
        <v>42502.8</v>
      </c>
      <c r="EA24">
        <v>42072.9</v>
      </c>
      <c r="EB24">
        <v>47384.800000000003</v>
      </c>
      <c r="EC24">
        <v>2.28233</v>
      </c>
      <c r="ED24">
        <v>1.9412499999999999</v>
      </c>
      <c r="EE24">
        <v>0.103589</v>
      </c>
      <c r="EF24">
        <v>0</v>
      </c>
      <c r="EG24">
        <v>14.299799999999999</v>
      </c>
      <c r="EH24">
        <v>999.9</v>
      </c>
      <c r="EI24">
        <v>51.1</v>
      </c>
      <c r="EJ24">
        <v>18.600000000000001</v>
      </c>
      <c r="EK24">
        <v>11.024100000000001</v>
      </c>
      <c r="EL24">
        <v>63.2271</v>
      </c>
      <c r="EM24">
        <v>20.801300000000001</v>
      </c>
      <c r="EN24">
        <v>1</v>
      </c>
      <c r="EO24">
        <v>-0.77526200000000001</v>
      </c>
      <c r="EP24">
        <v>1.91212</v>
      </c>
      <c r="EQ24">
        <v>20.2239</v>
      </c>
      <c r="ER24">
        <v>5.2262700000000004</v>
      </c>
      <c r="ES24">
        <v>12.004</v>
      </c>
      <c r="ET24">
        <v>4.9903500000000003</v>
      </c>
      <c r="EU24">
        <v>3.3044799999999999</v>
      </c>
      <c r="EV24">
        <v>7370.7</v>
      </c>
      <c r="EW24">
        <v>9999</v>
      </c>
      <c r="EX24">
        <v>525.9</v>
      </c>
      <c r="EY24">
        <v>74.900000000000006</v>
      </c>
      <c r="EZ24">
        <v>1.8521300000000001</v>
      </c>
      <c r="FA24">
        <v>1.8613</v>
      </c>
      <c r="FB24">
        <v>1.86019</v>
      </c>
      <c r="FC24">
        <v>1.8561300000000001</v>
      </c>
      <c r="FD24">
        <v>1.8605799999999999</v>
      </c>
      <c r="FE24">
        <v>1.8569100000000001</v>
      </c>
      <c r="FF24">
        <v>1.8589800000000001</v>
      </c>
      <c r="FG24">
        <v>1.8618399999999999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-2.0169999999999999</v>
      </c>
      <c r="FV24">
        <v>-0.56879999999999997</v>
      </c>
      <c r="FW24">
        <v>-1.7406543855553609</v>
      </c>
      <c r="FX24">
        <v>-4.0117494158234393E-3</v>
      </c>
      <c r="FY24">
        <v>1.087516141204025E-6</v>
      </c>
      <c r="FZ24">
        <v>-8.657206703991749E-11</v>
      </c>
      <c r="GA24">
        <v>-0.5688140000000006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0.3</v>
      </c>
      <c r="GJ24">
        <v>0.1</v>
      </c>
      <c r="GK24">
        <v>0.30029299999999998</v>
      </c>
      <c r="GL24">
        <v>2.4023400000000001</v>
      </c>
      <c r="GM24">
        <v>1.5942400000000001</v>
      </c>
      <c r="GN24">
        <v>2.33521</v>
      </c>
      <c r="GO24">
        <v>1.40015</v>
      </c>
      <c r="GP24">
        <v>2.2192400000000001</v>
      </c>
      <c r="GQ24">
        <v>22.5258</v>
      </c>
      <c r="GR24">
        <v>15.804399999999999</v>
      </c>
      <c r="GS24">
        <v>18</v>
      </c>
      <c r="GT24">
        <v>607.11699999999996</v>
      </c>
      <c r="GU24">
        <v>419.20400000000001</v>
      </c>
      <c r="GV24">
        <v>13.017300000000001</v>
      </c>
      <c r="GW24">
        <v>16.8752</v>
      </c>
      <c r="GX24">
        <v>30.0002</v>
      </c>
      <c r="GY24">
        <v>16.796299999999999</v>
      </c>
      <c r="GZ24">
        <v>16.753299999999999</v>
      </c>
      <c r="HA24">
        <v>6.0518099999999997</v>
      </c>
      <c r="HB24">
        <v>30</v>
      </c>
      <c r="HC24">
        <v>-30</v>
      </c>
      <c r="HD24">
        <v>12.9971</v>
      </c>
      <c r="HE24">
        <v>70</v>
      </c>
      <c r="HF24">
        <v>0</v>
      </c>
      <c r="HG24">
        <v>105.242</v>
      </c>
      <c r="HH24">
        <v>104.502</v>
      </c>
    </row>
    <row r="25" spans="1:216" x14ac:dyDescent="0.2">
      <c r="A25">
        <v>7</v>
      </c>
      <c r="B25">
        <v>1689897298.5999999</v>
      </c>
      <c r="C25">
        <v>520.59999990463257</v>
      </c>
      <c r="D25" t="s">
        <v>374</v>
      </c>
      <c r="E25" t="s">
        <v>375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1689897298.5999999</v>
      </c>
      <c r="M25">
        <f t="shared" si="0"/>
        <v>2.9572231186125743E-3</v>
      </c>
      <c r="N25">
        <f t="shared" si="1"/>
        <v>2.9572231186125744</v>
      </c>
      <c r="O25">
        <f t="shared" si="2"/>
        <v>0.58070066281075483</v>
      </c>
      <c r="P25">
        <f t="shared" si="3"/>
        <v>49.234900000000003</v>
      </c>
      <c r="Q25">
        <f t="shared" si="4"/>
        <v>45.906341176483338</v>
      </c>
      <c r="R25">
        <f t="shared" si="5"/>
        <v>4.5808692788227328</v>
      </c>
      <c r="S25">
        <f t="shared" si="6"/>
        <v>4.9130171361042194</v>
      </c>
      <c r="T25">
        <f t="shared" si="7"/>
        <v>0.36730370604855123</v>
      </c>
      <c r="U25">
        <f t="shared" si="8"/>
        <v>2.9354772167380254</v>
      </c>
      <c r="V25">
        <f t="shared" si="9"/>
        <v>0.34354802113216976</v>
      </c>
      <c r="W25">
        <f t="shared" si="10"/>
        <v>0.21672370537195584</v>
      </c>
      <c r="X25">
        <f t="shared" si="11"/>
        <v>297.69982499999998</v>
      </c>
      <c r="Y25">
        <f t="shared" si="12"/>
        <v>17.316055955961755</v>
      </c>
      <c r="Z25">
        <f t="shared" si="13"/>
        <v>16.0274</v>
      </c>
      <c r="AA25">
        <f t="shared" si="14"/>
        <v>1.8278952081976125</v>
      </c>
      <c r="AB25">
        <f t="shared" si="15"/>
        <v>52.662654384934683</v>
      </c>
      <c r="AC25">
        <f t="shared" si="16"/>
        <v>0.98102678807360377</v>
      </c>
      <c r="AD25">
        <f t="shared" si="17"/>
        <v>1.8628510080461271</v>
      </c>
      <c r="AE25">
        <f t="shared" si="18"/>
        <v>0.84686842012400876</v>
      </c>
      <c r="AF25">
        <f t="shared" si="19"/>
        <v>-130.41353953081452</v>
      </c>
      <c r="AG25">
        <f t="shared" si="20"/>
        <v>47.002461969507884</v>
      </c>
      <c r="AH25">
        <f t="shared" si="21"/>
        <v>3.0948492738013873</v>
      </c>
      <c r="AI25">
        <f t="shared" si="22"/>
        <v>217.38359671249475</v>
      </c>
      <c r="AJ25">
        <v>45</v>
      </c>
      <c r="AK25">
        <v>7</v>
      </c>
      <c r="AL25">
        <f t="shared" si="23"/>
        <v>1</v>
      </c>
      <c r="AM25">
        <f t="shared" si="24"/>
        <v>0</v>
      </c>
      <c r="AN25">
        <f t="shared" si="25"/>
        <v>54998.885660450091</v>
      </c>
      <c r="AO25">
        <f t="shared" si="26"/>
        <v>1799.99</v>
      </c>
      <c r="AP25">
        <f t="shared" si="27"/>
        <v>1517.3913</v>
      </c>
      <c r="AQ25">
        <f t="shared" si="28"/>
        <v>0.84299984999916666</v>
      </c>
      <c r="AR25">
        <f t="shared" si="29"/>
        <v>0.16538971049839166</v>
      </c>
      <c r="AS25">
        <v>1689897298.5999999</v>
      </c>
      <c r="AT25">
        <v>49.234900000000003</v>
      </c>
      <c r="AU25">
        <v>49.961100000000002</v>
      </c>
      <c r="AV25">
        <v>9.8311799999999998</v>
      </c>
      <c r="AW25">
        <v>6.9034300000000002</v>
      </c>
      <c r="AX25">
        <v>51.229300000000002</v>
      </c>
      <c r="AY25">
        <v>10.4003</v>
      </c>
      <c r="AZ25">
        <v>600.08199999999999</v>
      </c>
      <c r="BA25">
        <v>99.690299999999993</v>
      </c>
      <c r="BB25">
        <v>9.6987799999999999E-2</v>
      </c>
      <c r="BC25">
        <v>16.324400000000001</v>
      </c>
      <c r="BD25">
        <v>16.0274</v>
      </c>
      <c r="BE25">
        <v>999.9</v>
      </c>
      <c r="BF25">
        <v>0</v>
      </c>
      <c r="BG25">
        <v>0</v>
      </c>
      <c r="BH25">
        <v>10065</v>
      </c>
      <c r="BI25">
        <v>0</v>
      </c>
      <c r="BJ25">
        <v>32.24</v>
      </c>
      <c r="BK25">
        <v>-0.72620799999999996</v>
      </c>
      <c r="BL25">
        <v>49.723700000000001</v>
      </c>
      <c r="BM25">
        <v>50.308399999999999</v>
      </c>
      <c r="BN25">
        <v>2.9277500000000001</v>
      </c>
      <c r="BO25">
        <v>49.961100000000002</v>
      </c>
      <c r="BP25">
        <v>6.9034300000000002</v>
      </c>
      <c r="BQ25">
        <v>0.98007299999999997</v>
      </c>
      <c r="BR25">
        <v>0.68820499999999996</v>
      </c>
      <c r="BS25">
        <v>6.6234599999999997</v>
      </c>
      <c r="BT25">
        <v>1.5890899999999999</v>
      </c>
      <c r="BU25">
        <v>1799.99</v>
      </c>
      <c r="BV25">
        <v>0.900003</v>
      </c>
      <c r="BW25">
        <v>9.9996600000000005E-2</v>
      </c>
      <c r="BX25">
        <v>0</v>
      </c>
      <c r="BY25">
        <v>2.6215999999999999</v>
      </c>
      <c r="BZ25">
        <v>0</v>
      </c>
      <c r="CA25">
        <v>14017.3</v>
      </c>
      <c r="CB25">
        <v>14600.3</v>
      </c>
      <c r="CC25">
        <v>41.875</v>
      </c>
      <c r="CD25">
        <v>41.186999999999998</v>
      </c>
      <c r="CE25">
        <v>41.25</v>
      </c>
      <c r="CF25">
        <v>41.561999999999998</v>
      </c>
      <c r="CG25">
        <v>40.311999999999998</v>
      </c>
      <c r="CH25">
        <v>1620</v>
      </c>
      <c r="CI25">
        <v>179.99</v>
      </c>
      <c r="CJ25">
        <v>0</v>
      </c>
      <c r="CK25">
        <v>1689897312.9000001</v>
      </c>
      <c r="CL25">
        <v>0</v>
      </c>
      <c r="CM25">
        <v>1689897293.0999999</v>
      </c>
      <c r="CN25" t="s">
        <v>376</v>
      </c>
      <c r="CO25">
        <v>1689897276.0999999</v>
      </c>
      <c r="CP25">
        <v>1689897293.0999999</v>
      </c>
      <c r="CQ25">
        <v>54</v>
      </c>
      <c r="CR25">
        <v>-5.0999999999999997E-2</v>
      </c>
      <c r="CS25">
        <v>0</v>
      </c>
      <c r="CT25">
        <v>-1.9970000000000001</v>
      </c>
      <c r="CU25">
        <v>-0.56899999999999995</v>
      </c>
      <c r="CV25">
        <v>50</v>
      </c>
      <c r="CW25">
        <v>7</v>
      </c>
      <c r="CX25">
        <v>0.32</v>
      </c>
      <c r="CY25">
        <v>0.03</v>
      </c>
      <c r="CZ25">
        <v>-4.9686783073365666E-3</v>
      </c>
      <c r="DA25">
        <v>0.30927233463132558</v>
      </c>
      <c r="DB25">
        <v>6.4268207833981614E-2</v>
      </c>
      <c r="DC25">
        <v>1</v>
      </c>
      <c r="DD25">
        <v>49.935637499999999</v>
      </c>
      <c r="DE25">
        <v>-3.8101688555431057E-2</v>
      </c>
      <c r="DF25">
        <v>1.5416057983479449E-2</v>
      </c>
      <c r="DG25">
        <v>1</v>
      </c>
      <c r="DH25">
        <v>1799.9904878048781</v>
      </c>
      <c r="DI25">
        <v>9.2642078991838336E-2</v>
      </c>
      <c r="DJ25">
        <v>0.12827088751150839</v>
      </c>
      <c r="DK25">
        <v>-1</v>
      </c>
      <c r="DL25">
        <v>2</v>
      </c>
      <c r="DM25">
        <v>2</v>
      </c>
      <c r="DN25" t="s">
        <v>354</v>
      </c>
      <c r="DO25">
        <v>3.2196400000000001</v>
      </c>
      <c r="DP25">
        <v>2.7212700000000001</v>
      </c>
      <c r="DQ25">
        <v>1.48392E-2</v>
      </c>
      <c r="DR25">
        <v>1.4423500000000001E-2</v>
      </c>
      <c r="DS25">
        <v>6.3014200000000006E-2</v>
      </c>
      <c r="DT25">
        <v>4.5536E-2</v>
      </c>
      <c r="DU25">
        <v>30034.3</v>
      </c>
      <c r="DV25">
        <v>33902</v>
      </c>
      <c r="DW25">
        <v>28662.400000000001</v>
      </c>
      <c r="DX25">
        <v>32952</v>
      </c>
      <c r="DY25">
        <v>37358.300000000003</v>
      </c>
      <c r="DZ25">
        <v>42498.2</v>
      </c>
      <c r="EA25">
        <v>42071.7</v>
      </c>
      <c r="EB25">
        <v>47383.4</v>
      </c>
      <c r="EC25">
        <v>2.2824499999999999</v>
      </c>
      <c r="ED25">
        <v>1.9407700000000001</v>
      </c>
      <c r="EE25">
        <v>0.104479</v>
      </c>
      <c r="EF25">
        <v>0</v>
      </c>
      <c r="EG25">
        <v>14.285</v>
      </c>
      <c r="EH25">
        <v>999.9</v>
      </c>
      <c r="EI25">
        <v>51.1</v>
      </c>
      <c r="EJ25">
        <v>18.600000000000001</v>
      </c>
      <c r="EK25">
        <v>11.0237</v>
      </c>
      <c r="EL25">
        <v>62.747100000000003</v>
      </c>
      <c r="EM25">
        <v>21.037700000000001</v>
      </c>
      <c r="EN25">
        <v>1</v>
      </c>
      <c r="EO25">
        <v>-0.77397099999999996</v>
      </c>
      <c r="EP25">
        <v>2.0683699999999998</v>
      </c>
      <c r="EQ25">
        <v>20.222100000000001</v>
      </c>
      <c r="ER25">
        <v>5.2267200000000003</v>
      </c>
      <c r="ES25">
        <v>12.004</v>
      </c>
      <c r="ET25">
        <v>4.9893999999999998</v>
      </c>
      <c r="EU25">
        <v>3.3044799999999999</v>
      </c>
      <c r="EV25">
        <v>7372.1</v>
      </c>
      <c r="EW25">
        <v>9999</v>
      </c>
      <c r="EX25">
        <v>525.9</v>
      </c>
      <c r="EY25">
        <v>74.900000000000006</v>
      </c>
      <c r="EZ25">
        <v>1.8521300000000001</v>
      </c>
      <c r="FA25">
        <v>1.86131</v>
      </c>
      <c r="FB25">
        <v>1.8602000000000001</v>
      </c>
      <c r="FC25">
        <v>1.85619</v>
      </c>
      <c r="FD25">
        <v>1.8606400000000001</v>
      </c>
      <c r="FE25">
        <v>1.85687</v>
      </c>
      <c r="FF25">
        <v>1.8589899999999999</v>
      </c>
      <c r="FG25">
        <v>1.86185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-1.994</v>
      </c>
      <c r="FV25">
        <v>-0.56910000000000005</v>
      </c>
      <c r="FW25">
        <v>-1.791703940256179</v>
      </c>
      <c r="FX25">
        <v>-4.0117494158234393E-3</v>
      </c>
      <c r="FY25">
        <v>1.087516141204025E-6</v>
      </c>
      <c r="FZ25">
        <v>-8.657206703991749E-11</v>
      </c>
      <c r="GA25">
        <v>-0.5691039999999985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0.4</v>
      </c>
      <c r="GJ25">
        <v>0.1</v>
      </c>
      <c r="GK25">
        <v>0.25756800000000002</v>
      </c>
      <c r="GL25">
        <v>2.4145500000000002</v>
      </c>
      <c r="GM25">
        <v>1.5942400000000001</v>
      </c>
      <c r="GN25">
        <v>2.33643</v>
      </c>
      <c r="GO25">
        <v>1.40015</v>
      </c>
      <c r="GP25">
        <v>2.2460900000000001</v>
      </c>
      <c r="GQ25">
        <v>22.566099999999999</v>
      </c>
      <c r="GR25">
        <v>15.804399999999999</v>
      </c>
      <c r="GS25">
        <v>18</v>
      </c>
      <c r="GT25">
        <v>607.38800000000003</v>
      </c>
      <c r="GU25">
        <v>419.06900000000002</v>
      </c>
      <c r="GV25">
        <v>12.9025</v>
      </c>
      <c r="GW25">
        <v>16.8871</v>
      </c>
      <c r="GX25">
        <v>30.0002</v>
      </c>
      <c r="GY25">
        <v>16.810600000000001</v>
      </c>
      <c r="GZ25">
        <v>16.7682</v>
      </c>
      <c r="HA25">
        <v>5.2008900000000002</v>
      </c>
      <c r="HB25">
        <v>30</v>
      </c>
      <c r="HC25">
        <v>-30</v>
      </c>
      <c r="HD25">
        <v>12.893000000000001</v>
      </c>
      <c r="HE25">
        <v>50</v>
      </c>
      <c r="HF25">
        <v>0</v>
      </c>
      <c r="HG25">
        <v>105.239</v>
      </c>
      <c r="HH25">
        <v>104.5</v>
      </c>
    </row>
    <row r="26" spans="1:216" x14ac:dyDescent="0.2">
      <c r="A26">
        <v>8</v>
      </c>
      <c r="B26">
        <v>1689897392.0999999</v>
      </c>
      <c r="C26">
        <v>614.09999990463257</v>
      </c>
      <c r="D26" t="s">
        <v>377</v>
      </c>
      <c r="E26" t="s">
        <v>378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1689897392.0999999</v>
      </c>
      <c r="M26">
        <f t="shared" si="0"/>
        <v>3.1096456099005748E-3</v>
      </c>
      <c r="N26">
        <f t="shared" si="1"/>
        <v>3.1096456099005749</v>
      </c>
      <c r="O26">
        <f t="shared" si="2"/>
        <v>15.840882103334195</v>
      </c>
      <c r="P26">
        <f t="shared" si="3"/>
        <v>382.94900000000001</v>
      </c>
      <c r="Q26">
        <f t="shared" si="4"/>
        <v>310.00781589102729</v>
      </c>
      <c r="R26">
        <f t="shared" si="5"/>
        <v>30.936350556672949</v>
      </c>
      <c r="S26">
        <f t="shared" si="6"/>
        <v>38.215309105276802</v>
      </c>
      <c r="T26">
        <f t="shared" si="7"/>
        <v>0.39480126811452376</v>
      </c>
      <c r="U26">
        <f t="shared" si="8"/>
        <v>2.9276524309416136</v>
      </c>
      <c r="V26">
        <f t="shared" si="9"/>
        <v>0.36742979438320167</v>
      </c>
      <c r="W26">
        <f t="shared" si="10"/>
        <v>0.2319445094043398</v>
      </c>
      <c r="X26">
        <f t="shared" si="11"/>
        <v>297.70838400000002</v>
      </c>
      <c r="Y26">
        <f t="shared" si="12"/>
        <v>17.260457798720793</v>
      </c>
      <c r="Z26">
        <f t="shared" si="13"/>
        <v>16.0518</v>
      </c>
      <c r="AA26">
        <f t="shared" si="14"/>
        <v>1.8307451200450373</v>
      </c>
      <c r="AB26">
        <f t="shared" si="15"/>
        <v>53.644077497914701</v>
      </c>
      <c r="AC26">
        <f t="shared" si="16"/>
        <v>0.99815115397535992</v>
      </c>
      <c r="AD26">
        <f t="shared" si="17"/>
        <v>1.8606921780212566</v>
      </c>
      <c r="AE26">
        <f t="shared" si="18"/>
        <v>0.83259396606967739</v>
      </c>
      <c r="AF26">
        <f t="shared" si="19"/>
        <v>-137.13537139661534</v>
      </c>
      <c r="AG26">
        <f t="shared" si="20"/>
        <v>40.153376094801601</v>
      </c>
      <c r="AH26">
        <f t="shared" si="21"/>
        <v>2.6510266701460679</v>
      </c>
      <c r="AI26">
        <f t="shared" si="22"/>
        <v>203.37741536833232</v>
      </c>
      <c r="AJ26">
        <v>35</v>
      </c>
      <c r="AK26">
        <v>6</v>
      </c>
      <c r="AL26">
        <f t="shared" si="23"/>
        <v>1</v>
      </c>
      <c r="AM26">
        <f t="shared" si="24"/>
        <v>0</v>
      </c>
      <c r="AN26">
        <f t="shared" si="25"/>
        <v>54767.921911766243</v>
      </c>
      <c r="AO26">
        <f t="shared" si="26"/>
        <v>1800.04</v>
      </c>
      <c r="AP26">
        <f t="shared" si="27"/>
        <v>1517.4336000000001</v>
      </c>
      <c r="AQ26">
        <f t="shared" si="28"/>
        <v>0.84299993333481482</v>
      </c>
      <c r="AR26">
        <f t="shared" si="29"/>
        <v>0.16538987133619254</v>
      </c>
      <c r="AS26">
        <v>1689897392.0999999</v>
      </c>
      <c r="AT26">
        <v>382.94900000000001</v>
      </c>
      <c r="AU26">
        <v>399.97699999999998</v>
      </c>
      <c r="AV26">
        <v>10.0023</v>
      </c>
      <c r="AW26">
        <v>6.9244300000000001</v>
      </c>
      <c r="AX26">
        <v>386.065</v>
      </c>
      <c r="AY26">
        <v>10.5725</v>
      </c>
      <c r="AZ26">
        <v>600.13099999999997</v>
      </c>
      <c r="BA26">
        <v>99.692499999999995</v>
      </c>
      <c r="BB26">
        <v>9.9663199999999993E-2</v>
      </c>
      <c r="BC26">
        <v>16.3062</v>
      </c>
      <c r="BD26">
        <v>16.0518</v>
      </c>
      <c r="BE26">
        <v>999.9</v>
      </c>
      <c r="BF26">
        <v>0</v>
      </c>
      <c r="BG26">
        <v>0</v>
      </c>
      <c r="BH26">
        <v>10020</v>
      </c>
      <c r="BI26">
        <v>0</v>
      </c>
      <c r="BJ26">
        <v>29.6919</v>
      </c>
      <c r="BK26">
        <v>-17.027999999999999</v>
      </c>
      <c r="BL26">
        <v>386.81799999999998</v>
      </c>
      <c r="BM26">
        <v>402.76600000000002</v>
      </c>
      <c r="BN26">
        <v>3.07789</v>
      </c>
      <c r="BO26">
        <v>399.97699999999998</v>
      </c>
      <c r="BP26">
        <v>6.9244300000000001</v>
      </c>
      <c r="BQ26">
        <v>0.99715600000000004</v>
      </c>
      <c r="BR26">
        <v>0.69031399999999998</v>
      </c>
      <c r="BS26">
        <v>6.8748899999999997</v>
      </c>
      <c r="BT26">
        <v>1.63178</v>
      </c>
      <c r="BU26">
        <v>1800.04</v>
      </c>
      <c r="BV26">
        <v>0.90000100000000005</v>
      </c>
      <c r="BW26">
        <v>9.9999099999999994E-2</v>
      </c>
      <c r="BX26">
        <v>0</v>
      </c>
      <c r="BY26">
        <v>2.7519999999999998</v>
      </c>
      <c r="BZ26">
        <v>0</v>
      </c>
      <c r="CA26">
        <v>13578.9</v>
      </c>
      <c r="CB26">
        <v>14600.7</v>
      </c>
      <c r="CC26">
        <v>39.375</v>
      </c>
      <c r="CD26">
        <v>38.875</v>
      </c>
      <c r="CE26">
        <v>39.25</v>
      </c>
      <c r="CF26">
        <v>37.75</v>
      </c>
      <c r="CG26">
        <v>37.875</v>
      </c>
      <c r="CH26">
        <v>1620.04</v>
      </c>
      <c r="CI26">
        <v>180</v>
      </c>
      <c r="CJ26">
        <v>0</v>
      </c>
      <c r="CK26">
        <v>1689897406.5</v>
      </c>
      <c r="CL26">
        <v>0</v>
      </c>
      <c r="CM26">
        <v>1689897365.0999999</v>
      </c>
      <c r="CN26" t="s">
        <v>379</v>
      </c>
      <c r="CO26">
        <v>1689897365.0999999</v>
      </c>
      <c r="CP26">
        <v>1689897360.5999999</v>
      </c>
      <c r="CQ26">
        <v>55</v>
      </c>
      <c r="CR26">
        <v>6.8000000000000005E-2</v>
      </c>
      <c r="CS26">
        <v>-1E-3</v>
      </c>
      <c r="CT26">
        <v>-3.1720000000000002</v>
      </c>
      <c r="CU26">
        <v>-0.56999999999999995</v>
      </c>
      <c r="CV26">
        <v>400</v>
      </c>
      <c r="CW26">
        <v>7</v>
      </c>
      <c r="CX26">
        <v>0.08</v>
      </c>
      <c r="CY26">
        <v>0.04</v>
      </c>
      <c r="CZ26">
        <v>16.005096589978589</v>
      </c>
      <c r="DA26">
        <v>-0.60836725465080743</v>
      </c>
      <c r="DB26">
        <v>7.4892781002524611E-2</v>
      </c>
      <c r="DC26">
        <v>1</v>
      </c>
      <c r="DD26">
        <v>400.02962500000001</v>
      </c>
      <c r="DE26">
        <v>-0.36341088180155201</v>
      </c>
      <c r="DF26">
        <v>4.3809637923640489E-2</v>
      </c>
      <c r="DG26">
        <v>1</v>
      </c>
      <c r="DH26">
        <v>1800.0590243902441</v>
      </c>
      <c r="DI26">
        <v>-1.1649037808869511E-2</v>
      </c>
      <c r="DJ26">
        <v>0.11280903090575239</v>
      </c>
      <c r="DK26">
        <v>-1</v>
      </c>
      <c r="DL26">
        <v>2</v>
      </c>
      <c r="DM26">
        <v>2</v>
      </c>
      <c r="DN26" t="s">
        <v>354</v>
      </c>
      <c r="DO26">
        <v>3.2197499999999999</v>
      </c>
      <c r="DP26">
        <v>2.7235399999999998</v>
      </c>
      <c r="DQ26">
        <v>9.2387300000000006E-2</v>
      </c>
      <c r="DR26">
        <v>9.4456899999999996E-2</v>
      </c>
      <c r="DS26">
        <v>6.3835600000000006E-2</v>
      </c>
      <c r="DT26">
        <v>4.56506E-2</v>
      </c>
      <c r="DU26">
        <v>27665.9</v>
      </c>
      <c r="DV26">
        <v>31145.1</v>
      </c>
      <c r="DW26">
        <v>28662</v>
      </c>
      <c r="DX26">
        <v>32952.800000000003</v>
      </c>
      <c r="DY26">
        <v>37325.800000000003</v>
      </c>
      <c r="DZ26">
        <v>42495.7</v>
      </c>
      <c r="EA26">
        <v>42072.4</v>
      </c>
      <c r="EB26">
        <v>47385.9</v>
      </c>
      <c r="EC26">
        <v>2.3018299999999998</v>
      </c>
      <c r="ED26">
        <v>1.9476</v>
      </c>
      <c r="EE26">
        <v>9.5807000000000003E-2</v>
      </c>
      <c r="EF26">
        <v>0</v>
      </c>
      <c r="EG26">
        <v>14.4543</v>
      </c>
      <c r="EH26">
        <v>999.9</v>
      </c>
      <c r="EI26">
        <v>51.1</v>
      </c>
      <c r="EJ26">
        <v>18.600000000000001</v>
      </c>
      <c r="EK26">
        <v>11.024699999999999</v>
      </c>
      <c r="EL26">
        <v>62.9771</v>
      </c>
      <c r="EM26">
        <v>20.5288</v>
      </c>
      <c r="EN26">
        <v>1</v>
      </c>
      <c r="EO26">
        <v>-0.77336899999999997</v>
      </c>
      <c r="EP26">
        <v>2.6916099999999998</v>
      </c>
      <c r="EQ26">
        <v>20.212299999999999</v>
      </c>
      <c r="ER26">
        <v>5.2294200000000002</v>
      </c>
      <c r="ES26">
        <v>12.004</v>
      </c>
      <c r="ET26">
        <v>4.9911000000000003</v>
      </c>
      <c r="EU26">
        <v>3.3050000000000002</v>
      </c>
      <c r="EV26">
        <v>7374.1</v>
      </c>
      <c r="EW26">
        <v>9999</v>
      </c>
      <c r="EX26">
        <v>525.9</v>
      </c>
      <c r="EY26">
        <v>74.900000000000006</v>
      </c>
      <c r="EZ26">
        <v>1.85212</v>
      </c>
      <c r="FA26">
        <v>1.8612899999999999</v>
      </c>
      <c r="FB26">
        <v>1.86019</v>
      </c>
      <c r="FC26">
        <v>1.85615</v>
      </c>
      <c r="FD26">
        <v>1.8605400000000001</v>
      </c>
      <c r="FE26">
        <v>1.85687</v>
      </c>
      <c r="FF26">
        <v>1.8589800000000001</v>
      </c>
      <c r="FG26">
        <v>1.8618399999999999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-3.1160000000000001</v>
      </c>
      <c r="FV26">
        <v>-0.57020000000000004</v>
      </c>
      <c r="FW26">
        <v>-1.724278732224807</v>
      </c>
      <c r="FX26">
        <v>-4.0117494158234393E-3</v>
      </c>
      <c r="FY26">
        <v>1.087516141204025E-6</v>
      </c>
      <c r="FZ26">
        <v>-8.657206703991749E-11</v>
      </c>
      <c r="GA26">
        <v>-0.57019476190476404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0.98388699999999996</v>
      </c>
      <c r="GL26">
        <v>2.36816</v>
      </c>
      <c r="GM26">
        <v>1.5942400000000001</v>
      </c>
      <c r="GN26">
        <v>2.33765</v>
      </c>
      <c r="GO26">
        <v>1.40015</v>
      </c>
      <c r="GP26">
        <v>2.32178</v>
      </c>
      <c r="GQ26">
        <v>22.606400000000001</v>
      </c>
      <c r="GR26">
        <v>15.7781</v>
      </c>
      <c r="GS26">
        <v>18</v>
      </c>
      <c r="GT26">
        <v>621.06799999999998</v>
      </c>
      <c r="GU26">
        <v>422.80500000000001</v>
      </c>
      <c r="GV26">
        <v>12.414</v>
      </c>
      <c r="GW26">
        <v>16.8796</v>
      </c>
      <c r="GX26">
        <v>30.0002</v>
      </c>
      <c r="GY26">
        <v>16.787199999999999</v>
      </c>
      <c r="GZ26">
        <v>16.741199999999999</v>
      </c>
      <c r="HA26">
        <v>19.747299999999999</v>
      </c>
      <c r="HB26">
        <v>30</v>
      </c>
      <c r="HC26">
        <v>-30</v>
      </c>
      <c r="HD26">
        <v>12.379300000000001</v>
      </c>
      <c r="HE26">
        <v>400</v>
      </c>
      <c r="HF26">
        <v>0</v>
      </c>
      <c r="HG26">
        <v>105.239</v>
      </c>
      <c r="HH26">
        <v>104.504</v>
      </c>
    </row>
    <row r="27" spans="1:216" x14ac:dyDescent="0.2">
      <c r="A27">
        <v>9</v>
      </c>
      <c r="B27">
        <v>1689897479.5999999</v>
      </c>
      <c r="C27">
        <v>701.59999990463257</v>
      </c>
      <c r="D27" t="s">
        <v>380</v>
      </c>
      <c r="E27" t="s">
        <v>381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1689897479.5999999</v>
      </c>
      <c r="M27">
        <f t="shared" si="0"/>
        <v>3.0921482748146995E-3</v>
      </c>
      <c r="N27">
        <f t="shared" si="1"/>
        <v>3.0921482748146993</v>
      </c>
      <c r="O27">
        <f t="shared" si="2"/>
        <v>14.896046939295205</v>
      </c>
      <c r="P27">
        <f t="shared" si="3"/>
        <v>383.92700000000002</v>
      </c>
      <c r="Q27">
        <f t="shared" si="4"/>
        <v>315.36862021899481</v>
      </c>
      <c r="R27">
        <f t="shared" si="5"/>
        <v>31.471213943808834</v>
      </c>
      <c r="S27">
        <f t="shared" si="6"/>
        <v>38.312780603899</v>
      </c>
      <c r="T27">
        <f t="shared" si="7"/>
        <v>0.39673249909787778</v>
      </c>
      <c r="U27">
        <f t="shared" si="8"/>
        <v>2.9348511067296417</v>
      </c>
      <c r="V27">
        <f t="shared" si="9"/>
        <v>0.36916535497129505</v>
      </c>
      <c r="W27">
        <f t="shared" si="10"/>
        <v>0.23304532375405809</v>
      </c>
      <c r="X27">
        <f t="shared" si="11"/>
        <v>297.70519200000001</v>
      </c>
      <c r="Y27">
        <f t="shared" si="12"/>
        <v>17.028162185823884</v>
      </c>
      <c r="Z27">
        <f t="shared" si="13"/>
        <v>15.9758</v>
      </c>
      <c r="AA27">
        <f t="shared" si="14"/>
        <v>1.82188117288773</v>
      </c>
      <c r="AB27">
        <f t="shared" si="15"/>
        <v>54.435804531343365</v>
      </c>
      <c r="AC27">
        <f t="shared" si="16"/>
        <v>0.99782855734669995</v>
      </c>
      <c r="AD27">
        <f t="shared" si="17"/>
        <v>1.833037218678681</v>
      </c>
      <c r="AE27">
        <f t="shared" si="18"/>
        <v>0.82405261554103004</v>
      </c>
      <c r="AF27">
        <f t="shared" si="19"/>
        <v>-136.36373891932826</v>
      </c>
      <c r="AG27">
        <f t="shared" si="20"/>
        <v>15.126185037990567</v>
      </c>
      <c r="AH27">
        <f t="shared" si="21"/>
        <v>0.99461378449764493</v>
      </c>
      <c r="AI27">
        <f t="shared" si="22"/>
        <v>177.46225190315994</v>
      </c>
      <c r="AJ27">
        <v>35</v>
      </c>
      <c r="AK27">
        <v>6</v>
      </c>
      <c r="AL27">
        <f t="shared" si="23"/>
        <v>1</v>
      </c>
      <c r="AM27">
        <f t="shared" si="24"/>
        <v>0</v>
      </c>
      <c r="AN27">
        <f t="shared" si="25"/>
        <v>55028.278705185752</v>
      </c>
      <c r="AO27">
        <f t="shared" si="26"/>
        <v>1800.02</v>
      </c>
      <c r="AP27">
        <f t="shared" si="27"/>
        <v>1517.4168</v>
      </c>
      <c r="AQ27">
        <f t="shared" si="28"/>
        <v>0.84299996666703703</v>
      </c>
      <c r="AR27">
        <f t="shared" si="29"/>
        <v>0.16538993566738147</v>
      </c>
      <c r="AS27">
        <v>1689897479.5999999</v>
      </c>
      <c r="AT27">
        <v>383.92700000000002</v>
      </c>
      <c r="AU27">
        <v>400.00900000000001</v>
      </c>
      <c r="AV27">
        <v>9.9991000000000003</v>
      </c>
      <c r="AW27">
        <v>6.9381000000000004</v>
      </c>
      <c r="AX27">
        <v>387.06799999999998</v>
      </c>
      <c r="AY27">
        <v>10.5672</v>
      </c>
      <c r="AZ27">
        <v>600.04499999999996</v>
      </c>
      <c r="BA27">
        <v>99.692400000000006</v>
      </c>
      <c r="BB27">
        <v>9.9436999999999998E-2</v>
      </c>
      <c r="BC27">
        <v>16.071400000000001</v>
      </c>
      <c r="BD27">
        <v>15.9758</v>
      </c>
      <c r="BE27">
        <v>999.9</v>
      </c>
      <c r="BF27">
        <v>0</v>
      </c>
      <c r="BG27">
        <v>0</v>
      </c>
      <c r="BH27">
        <v>10061.200000000001</v>
      </c>
      <c r="BI27">
        <v>0</v>
      </c>
      <c r="BJ27">
        <v>28.983000000000001</v>
      </c>
      <c r="BK27">
        <v>-16.082699999999999</v>
      </c>
      <c r="BL27">
        <v>387.80399999999997</v>
      </c>
      <c r="BM27">
        <v>402.80399999999997</v>
      </c>
      <c r="BN27">
        <v>3.0609999999999999</v>
      </c>
      <c r="BO27">
        <v>400.00900000000001</v>
      </c>
      <c r="BP27">
        <v>6.9381000000000004</v>
      </c>
      <c r="BQ27">
        <v>0.996834</v>
      </c>
      <c r="BR27">
        <v>0.69167599999999996</v>
      </c>
      <c r="BS27">
        <v>6.87019</v>
      </c>
      <c r="BT27">
        <v>1.6592899999999999</v>
      </c>
      <c r="BU27">
        <v>1800.02</v>
      </c>
      <c r="BV27">
        <v>0.90000100000000005</v>
      </c>
      <c r="BW27">
        <v>9.9999299999999999E-2</v>
      </c>
      <c r="BX27">
        <v>0</v>
      </c>
      <c r="BY27">
        <v>2.6928999999999998</v>
      </c>
      <c r="BZ27">
        <v>0</v>
      </c>
      <c r="CA27">
        <v>13662.7</v>
      </c>
      <c r="CB27">
        <v>14600.5</v>
      </c>
      <c r="CC27">
        <v>38.436999999999998</v>
      </c>
      <c r="CD27">
        <v>38.311999999999998</v>
      </c>
      <c r="CE27">
        <v>38.436999999999998</v>
      </c>
      <c r="CF27">
        <v>37.061999999999998</v>
      </c>
      <c r="CG27">
        <v>37.125</v>
      </c>
      <c r="CH27">
        <v>1620.02</v>
      </c>
      <c r="CI27">
        <v>180</v>
      </c>
      <c r="CJ27">
        <v>0</v>
      </c>
      <c r="CK27">
        <v>1689897494.0999999</v>
      </c>
      <c r="CL27">
        <v>0</v>
      </c>
      <c r="CM27">
        <v>1689897452.5999999</v>
      </c>
      <c r="CN27" t="s">
        <v>382</v>
      </c>
      <c r="CO27">
        <v>1689897440.5999999</v>
      </c>
      <c r="CP27">
        <v>1689897452.5999999</v>
      </c>
      <c r="CQ27">
        <v>56</v>
      </c>
      <c r="CR27">
        <v>-2.1999999999999999E-2</v>
      </c>
      <c r="CS27">
        <v>2E-3</v>
      </c>
      <c r="CT27">
        <v>-3.1930000000000001</v>
      </c>
      <c r="CU27">
        <v>-0.56799999999999995</v>
      </c>
      <c r="CV27">
        <v>400</v>
      </c>
      <c r="CW27">
        <v>7</v>
      </c>
      <c r="CX27">
        <v>0.19</v>
      </c>
      <c r="CY27">
        <v>0.03</v>
      </c>
      <c r="CZ27">
        <v>14.936598155053201</v>
      </c>
      <c r="DA27">
        <v>8.2596024233704296E-2</v>
      </c>
      <c r="DB27">
        <v>4.071273655536576E-2</v>
      </c>
      <c r="DC27">
        <v>1</v>
      </c>
      <c r="DD27">
        <v>399.99307317073169</v>
      </c>
      <c r="DE27">
        <v>4.611846689864206E-2</v>
      </c>
      <c r="DF27">
        <v>2.675306250433478E-2</v>
      </c>
      <c r="DG27">
        <v>1</v>
      </c>
      <c r="DH27">
        <v>1799.95425</v>
      </c>
      <c r="DI27">
        <v>-0.21297115773187411</v>
      </c>
      <c r="DJ27">
        <v>0.14159603631457821</v>
      </c>
      <c r="DK27">
        <v>-1</v>
      </c>
      <c r="DL27">
        <v>2</v>
      </c>
      <c r="DM27">
        <v>2</v>
      </c>
      <c r="DN27" t="s">
        <v>354</v>
      </c>
      <c r="DO27">
        <v>3.2195399999999998</v>
      </c>
      <c r="DP27">
        <v>2.7236699999999998</v>
      </c>
      <c r="DQ27">
        <v>9.2567399999999994E-2</v>
      </c>
      <c r="DR27">
        <v>9.4459600000000005E-2</v>
      </c>
      <c r="DS27">
        <v>6.3808799999999999E-2</v>
      </c>
      <c r="DT27">
        <v>4.5720700000000003E-2</v>
      </c>
      <c r="DU27">
        <v>27659.9</v>
      </c>
      <c r="DV27">
        <v>31144.6</v>
      </c>
      <c r="DW27">
        <v>28661.5</v>
      </c>
      <c r="DX27">
        <v>32952.400000000001</v>
      </c>
      <c r="DY27">
        <v>37326.1</v>
      </c>
      <c r="DZ27">
        <v>42491.7</v>
      </c>
      <c r="EA27">
        <v>42071.4</v>
      </c>
      <c r="EB27">
        <v>47385</v>
      </c>
      <c r="EC27">
        <v>2.3018000000000001</v>
      </c>
      <c r="ED27">
        <v>1.9469700000000001</v>
      </c>
      <c r="EE27">
        <v>7.5653200000000004E-2</v>
      </c>
      <c r="EF27">
        <v>0</v>
      </c>
      <c r="EG27">
        <v>14.714600000000001</v>
      </c>
      <c r="EH27">
        <v>999.9</v>
      </c>
      <c r="EI27">
        <v>51.1</v>
      </c>
      <c r="EJ27">
        <v>18.7</v>
      </c>
      <c r="EK27">
        <v>11.093299999999999</v>
      </c>
      <c r="EL27">
        <v>62.947099999999999</v>
      </c>
      <c r="EM27">
        <v>20.9575</v>
      </c>
      <c r="EN27">
        <v>1</v>
      </c>
      <c r="EO27">
        <v>-0.77319599999999999</v>
      </c>
      <c r="EP27">
        <v>2.2237200000000001</v>
      </c>
      <c r="EQ27">
        <v>20.221599999999999</v>
      </c>
      <c r="ER27">
        <v>5.2300199999999997</v>
      </c>
      <c r="ES27">
        <v>12.004</v>
      </c>
      <c r="ET27">
        <v>4.9916999999999998</v>
      </c>
      <c r="EU27">
        <v>3.3050000000000002</v>
      </c>
      <c r="EV27">
        <v>7375.9</v>
      </c>
      <c r="EW27">
        <v>9999</v>
      </c>
      <c r="EX27">
        <v>525.9</v>
      </c>
      <c r="EY27">
        <v>74.900000000000006</v>
      </c>
      <c r="EZ27">
        <v>1.85212</v>
      </c>
      <c r="FA27">
        <v>1.8612899999999999</v>
      </c>
      <c r="FB27">
        <v>1.8602000000000001</v>
      </c>
      <c r="FC27">
        <v>1.85615</v>
      </c>
      <c r="FD27">
        <v>1.8606</v>
      </c>
      <c r="FE27">
        <v>1.85687</v>
      </c>
      <c r="FF27">
        <v>1.8589800000000001</v>
      </c>
      <c r="FG27">
        <v>1.8618600000000001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-3.141</v>
      </c>
      <c r="FV27">
        <v>-0.56810000000000005</v>
      </c>
      <c r="FW27">
        <v>-1.7466651675769289</v>
      </c>
      <c r="FX27">
        <v>-4.0117494158234393E-3</v>
      </c>
      <c r="FY27">
        <v>1.087516141204025E-6</v>
      </c>
      <c r="FZ27">
        <v>-8.657206703991749E-11</v>
      </c>
      <c r="GA27">
        <v>-0.56808149999999813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0.7</v>
      </c>
      <c r="GJ27">
        <v>0.5</v>
      </c>
      <c r="GK27">
        <v>0.98388699999999996</v>
      </c>
      <c r="GL27">
        <v>2.36694</v>
      </c>
      <c r="GM27">
        <v>1.5942400000000001</v>
      </c>
      <c r="GN27">
        <v>2.33643</v>
      </c>
      <c r="GO27">
        <v>1.40015</v>
      </c>
      <c r="GP27">
        <v>2.2338900000000002</v>
      </c>
      <c r="GQ27">
        <v>22.667000000000002</v>
      </c>
      <c r="GR27">
        <v>15.769399999999999</v>
      </c>
      <c r="GS27">
        <v>18</v>
      </c>
      <c r="GT27">
        <v>621.22299999999996</v>
      </c>
      <c r="GU27">
        <v>422.56099999999998</v>
      </c>
      <c r="GV27">
        <v>12.5067</v>
      </c>
      <c r="GW27">
        <v>16.8992</v>
      </c>
      <c r="GX27">
        <v>30.000299999999999</v>
      </c>
      <c r="GY27">
        <v>16.799700000000001</v>
      </c>
      <c r="GZ27">
        <v>16.753900000000002</v>
      </c>
      <c r="HA27">
        <v>19.746500000000001</v>
      </c>
      <c r="HB27">
        <v>30</v>
      </c>
      <c r="HC27">
        <v>-30</v>
      </c>
      <c r="HD27">
        <v>12.5185</v>
      </c>
      <c r="HE27">
        <v>400</v>
      </c>
      <c r="HF27">
        <v>0</v>
      </c>
      <c r="HG27">
        <v>105.23699999999999</v>
      </c>
      <c r="HH27">
        <v>104.502</v>
      </c>
    </row>
    <row r="28" spans="1:216" x14ac:dyDescent="0.2">
      <c r="A28">
        <v>10</v>
      </c>
      <c r="B28">
        <v>1689897563.5999999</v>
      </c>
      <c r="C28">
        <v>785.59999990463257</v>
      </c>
      <c r="D28" t="s">
        <v>383</v>
      </c>
      <c r="E28" t="s">
        <v>384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1689897563.5999999</v>
      </c>
      <c r="M28">
        <f t="shared" si="0"/>
        <v>3.0715482034923049E-3</v>
      </c>
      <c r="N28">
        <f t="shared" si="1"/>
        <v>3.0715482034923047</v>
      </c>
      <c r="O28">
        <f t="shared" si="2"/>
        <v>15.589042258041776</v>
      </c>
      <c r="P28">
        <f t="shared" si="3"/>
        <v>383.23899999999998</v>
      </c>
      <c r="Q28">
        <f t="shared" si="4"/>
        <v>311.37207518368939</v>
      </c>
      <c r="R28">
        <f t="shared" si="5"/>
        <v>31.073693531100897</v>
      </c>
      <c r="S28">
        <f t="shared" si="6"/>
        <v>38.245726525540995</v>
      </c>
      <c r="T28">
        <f t="shared" si="7"/>
        <v>0.39456674474308828</v>
      </c>
      <c r="U28">
        <f t="shared" si="8"/>
        <v>2.9158629405351819</v>
      </c>
      <c r="V28">
        <f t="shared" si="9"/>
        <v>0.36712427267365533</v>
      </c>
      <c r="W28">
        <f t="shared" si="10"/>
        <v>0.23175901850074448</v>
      </c>
      <c r="X28">
        <f t="shared" si="11"/>
        <v>297.71317199999999</v>
      </c>
      <c r="Y28">
        <f t="shared" si="12"/>
        <v>17.058261722480438</v>
      </c>
      <c r="Z28">
        <f t="shared" si="13"/>
        <v>15.9574</v>
      </c>
      <c r="AA28">
        <f t="shared" si="14"/>
        <v>1.8197408398515704</v>
      </c>
      <c r="AB28">
        <f t="shared" si="15"/>
        <v>54.302381748700299</v>
      </c>
      <c r="AC28">
        <f t="shared" si="16"/>
        <v>0.99657801513684996</v>
      </c>
      <c r="AD28">
        <f t="shared" si="17"/>
        <v>1.8352381296069071</v>
      </c>
      <c r="AE28">
        <f t="shared" si="18"/>
        <v>0.82316282471472046</v>
      </c>
      <c r="AF28">
        <f t="shared" si="19"/>
        <v>-135.45527577401066</v>
      </c>
      <c r="AG28">
        <f t="shared" si="20"/>
        <v>20.876160378497566</v>
      </c>
      <c r="AH28">
        <f t="shared" si="21"/>
        <v>1.3816421353771855</v>
      </c>
      <c r="AI28">
        <f t="shared" si="22"/>
        <v>184.51569873986409</v>
      </c>
      <c r="AJ28">
        <v>35</v>
      </c>
      <c r="AK28">
        <v>6</v>
      </c>
      <c r="AL28">
        <f t="shared" si="23"/>
        <v>1</v>
      </c>
      <c r="AM28">
        <f t="shared" si="24"/>
        <v>0</v>
      </c>
      <c r="AN28">
        <f t="shared" si="25"/>
        <v>54456.125459422103</v>
      </c>
      <c r="AO28">
        <f t="shared" si="26"/>
        <v>1800.07</v>
      </c>
      <c r="AP28">
        <f t="shared" si="27"/>
        <v>1517.4588000000001</v>
      </c>
      <c r="AQ28">
        <f t="shared" si="28"/>
        <v>0.84299988333787024</v>
      </c>
      <c r="AR28">
        <f t="shared" si="29"/>
        <v>0.16538977484208947</v>
      </c>
      <c r="AS28">
        <v>1689897563.5999999</v>
      </c>
      <c r="AT28">
        <v>383.23899999999998</v>
      </c>
      <c r="AU28">
        <v>400.00299999999999</v>
      </c>
      <c r="AV28">
        <v>9.9861500000000003</v>
      </c>
      <c r="AW28">
        <v>6.9456699999999998</v>
      </c>
      <c r="AX28">
        <v>386.41800000000001</v>
      </c>
      <c r="AY28">
        <v>10.555199999999999</v>
      </c>
      <c r="AZ28">
        <v>600.07799999999997</v>
      </c>
      <c r="BA28">
        <v>99.695400000000006</v>
      </c>
      <c r="BB28">
        <v>0.100619</v>
      </c>
      <c r="BC28">
        <v>16.090199999999999</v>
      </c>
      <c r="BD28">
        <v>15.9574</v>
      </c>
      <c r="BE28">
        <v>999.9</v>
      </c>
      <c r="BF28">
        <v>0</v>
      </c>
      <c r="BG28">
        <v>0</v>
      </c>
      <c r="BH28">
        <v>9952.5</v>
      </c>
      <c r="BI28">
        <v>0</v>
      </c>
      <c r="BJ28">
        <v>26.8262</v>
      </c>
      <c r="BK28">
        <v>-16.7639</v>
      </c>
      <c r="BL28">
        <v>387.10500000000002</v>
      </c>
      <c r="BM28">
        <v>402.80099999999999</v>
      </c>
      <c r="BN28">
        <v>3.04047</v>
      </c>
      <c r="BO28">
        <v>400.00299999999999</v>
      </c>
      <c r="BP28">
        <v>6.9456699999999998</v>
      </c>
      <c r="BQ28">
        <v>0.99557200000000001</v>
      </c>
      <c r="BR28">
        <v>0.69245100000000004</v>
      </c>
      <c r="BS28">
        <v>6.8517400000000004</v>
      </c>
      <c r="BT28">
        <v>1.67493</v>
      </c>
      <c r="BU28">
        <v>1800.07</v>
      </c>
      <c r="BV28">
        <v>0.90000199999999997</v>
      </c>
      <c r="BW28">
        <v>9.9998400000000001E-2</v>
      </c>
      <c r="BX28">
        <v>0</v>
      </c>
      <c r="BY28">
        <v>2.2650000000000001</v>
      </c>
      <c r="BZ28">
        <v>0</v>
      </c>
      <c r="CA28">
        <v>13639.6</v>
      </c>
      <c r="CB28">
        <v>14600.9</v>
      </c>
      <c r="CC28">
        <v>39.5</v>
      </c>
      <c r="CD28">
        <v>39.436999999999998</v>
      </c>
      <c r="CE28">
        <v>39.25</v>
      </c>
      <c r="CF28">
        <v>38.686999999999998</v>
      </c>
      <c r="CG28">
        <v>38.061999999999998</v>
      </c>
      <c r="CH28">
        <v>1620.07</v>
      </c>
      <c r="CI28">
        <v>180</v>
      </c>
      <c r="CJ28">
        <v>0</v>
      </c>
      <c r="CK28">
        <v>1689897578.0999999</v>
      </c>
      <c r="CL28">
        <v>0</v>
      </c>
      <c r="CM28">
        <v>1689897537.0999999</v>
      </c>
      <c r="CN28" t="s">
        <v>385</v>
      </c>
      <c r="CO28">
        <v>1689897529.5999999</v>
      </c>
      <c r="CP28">
        <v>1689897537.0999999</v>
      </c>
      <c r="CQ28">
        <v>57</v>
      </c>
      <c r="CR28">
        <v>-3.9E-2</v>
      </c>
      <c r="CS28">
        <v>-1E-3</v>
      </c>
      <c r="CT28">
        <v>-3.2320000000000002</v>
      </c>
      <c r="CU28">
        <v>-0.56899999999999995</v>
      </c>
      <c r="CV28">
        <v>400</v>
      </c>
      <c r="CW28">
        <v>7</v>
      </c>
      <c r="CX28">
        <v>0.14000000000000001</v>
      </c>
      <c r="CY28">
        <v>0.03</v>
      </c>
      <c r="CZ28">
        <v>15.42924476583406</v>
      </c>
      <c r="DA28">
        <v>1.0068848842445111</v>
      </c>
      <c r="DB28">
        <v>0.14144541918256021</v>
      </c>
      <c r="DC28">
        <v>1</v>
      </c>
      <c r="DD28">
        <v>399.98502439024389</v>
      </c>
      <c r="DE28">
        <v>5.4919860626756023E-2</v>
      </c>
      <c r="DF28">
        <v>1.3520513420901209E-2</v>
      </c>
      <c r="DG28">
        <v>1</v>
      </c>
      <c r="DH28">
        <v>1799.977804878049</v>
      </c>
      <c r="DI28">
        <v>0.1199315266611006</v>
      </c>
      <c r="DJ28">
        <v>0.13048712103765059</v>
      </c>
      <c r="DK28">
        <v>-1</v>
      </c>
      <c r="DL28">
        <v>2</v>
      </c>
      <c r="DM28">
        <v>2</v>
      </c>
      <c r="DN28" t="s">
        <v>354</v>
      </c>
      <c r="DO28">
        <v>3.2196099999999999</v>
      </c>
      <c r="DP28">
        <v>2.7239</v>
      </c>
      <c r="DQ28">
        <v>9.2451099999999994E-2</v>
      </c>
      <c r="DR28">
        <v>9.4461900000000001E-2</v>
      </c>
      <c r="DS28">
        <v>6.3755199999999998E-2</v>
      </c>
      <c r="DT28">
        <v>4.5761999999999997E-2</v>
      </c>
      <c r="DU28">
        <v>27664.7</v>
      </c>
      <c r="DV28">
        <v>31145</v>
      </c>
      <c r="DW28">
        <v>28662.799999999999</v>
      </c>
      <c r="DX28">
        <v>32952.9</v>
      </c>
      <c r="DY28">
        <v>37329.800000000003</v>
      </c>
      <c r="DZ28">
        <v>42490.3</v>
      </c>
      <c r="EA28">
        <v>42073.1</v>
      </c>
      <c r="EB28">
        <v>47385.5</v>
      </c>
      <c r="EC28">
        <v>2.30193</v>
      </c>
      <c r="ED28">
        <v>1.9468300000000001</v>
      </c>
      <c r="EE28">
        <v>8.1576399999999993E-2</v>
      </c>
      <c r="EF28">
        <v>0</v>
      </c>
      <c r="EG28">
        <v>14.597200000000001</v>
      </c>
      <c r="EH28">
        <v>999.9</v>
      </c>
      <c r="EI28">
        <v>51</v>
      </c>
      <c r="EJ28">
        <v>18.7</v>
      </c>
      <c r="EK28">
        <v>11.0716</v>
      </c>
      <c r="EL28">
        <v>63.247100000000003</v>
      </c>
      <c r="EM28">
        <v>21.057700000000001</v>
      </c>
      <c r="EN28">
        <v>1</v>
      </c>
      <c r="EO28">
        <v>-0.77540399999999998</v>
      </c>
      <c r="EP28">
        <v>1.4052100000000001</v>
      </c>
      <c r="EQ28">
        <v>20.229600000000001</v>
      </c>
      <c r="ER28">
        <v>5.2297200000000004</v>
      </c>
      <c r="ES28">
        <v>12.004</v>
      </c>
      <c r="ET28">
        <v>4.9910500000000004</v>
      </c>
      <c r="EU28">
        <v>3.3050000000000002</v>
      </c>
      <c r="EV28">
        <v>7377.6</v>
      </c>
      <c r="EW28">
        <v>9999</v>
      </c>
      <c r="EX28">
        <v>525.9</v>
      </c>
      <c r="EY28">
        <v>75</v>
      </c>
      <c r="EZ28">
        <v>1.8521300000000001</v>
      </c>
      <c r="FA28">
        <v>1.8613</v>
      </c>
      <c r="FB28">
        <v>1.8602000000000001</v>
      </c>
      <c r="FC28">
        <v>1.8562099999999999</v>
      </c>
      <c r="FD28">
        <v>1.86063</v>
      </c>
      <c r="FE28">
        <v>1.8569100000000001</v>
      </c>
      <c r="FF28">
        <v>1.8589800000000001</v>
      </c>
      <c r="FG28">
        <v>1.8618699999999999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-3.1789999999999998</v>
      </c>
      <c r="FV28">
        <v>-0.56899999999999995</v>
      </c>
      <c r="FW28">
        <v>-1.785823614978777</v>
      </c>
      <c r="FX28">
        <v>-4.0117494158234393E-3</v>
      </c>
      <c r="FY28">
        <v>1.087516141204025E-6</v>
      </c>
      <c r="FZ28">
        <v>-8.657206703991749E-11</v>
      </c>
      <c r="GA28">
        <v>-0.56909999999999883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0.6</v>
      </c>
      <c r="GJ28">
        <v>0.4</v>
      </c>
      <c r="GK28">
        <v>0.98388699999999996</v>
      </c>
      <c r="GL28">
        <v>2.36938</v>
      </c>
      <c r="GM28">
        <v>1.5942400000000001</v>
      </c>
      <c r="GN28">
        <v>2.33765</v>
      </c>
      <c r="GO28">
        <v>1.40015</v>
      </c>
      <c r="GP28">
        <v>2.2522000000000002</v>
      </c>
      <c r="GQ28">
        <v>22.687100000000001</v>
      </c>
      <c r="GR28">
        <v>15.769399999999999</v>
      </c>
      <c r="GS28">
        <v>18</v>
      </c>
      <c r="GT28">
        <v>621.32399999999996</v>
      </c>
      <c r="GU28">
        <v>422.45</v>
      </c>
      <c r="GV28">
        <v>13.155799999999999</v>
      </c>
      <c r="GW28">
        <v>16.898</v>
      </c>
      <c r="GX28">
        <v>30.0001</v>
      </c>
      <c r="GY28">
        <v>16.8003</v>
      </c>
      <c r="GZ28">
        <v>16.7516</v>
      </c>
      <c r="HA28">
        <v>19.747599999999998</v>
      </c>
      <c r="HB28">
        <v>30</v>
      </c>
      <c r="HC28">
        <v>-30</v>
      </c>
      <c r="HD28">
        <v>13.1609</v>
      </c>
      <c r="HE28">
        <v>400</v>
      </c>
      <c r="HF28">
        <v>0</v>
      </c>
      <c r="HG28">
        <v>105.241</v>
      </c>
      <c r="HH28">
        <v>104.503</v>
      </c>
    </row>
    <row r="29" spans="1:216" x14ac:dyDescent="0.2">
      <c r="A29">
        <v>11</v>
      </c>
      <c r="B29">
        <v>1689897655.5999999</v>
      </c>
      <c r="C29">
        <v>877.59999990463257</v>
      </c>
      <c r="D29" t="s">
        <v>386</v>
      </c>
      <c r="E29" t="s">
        <v>387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1689897655.5999999</v>
      </c>
      <c r="M29">
        <f t="shared" si="0"/>
        <v>3.0586446593113613E-3</v>
      </c>
      <c r="N29">
        <f t="shared" si="1"/>
        <v>3.0586446593113612</v>
      </c>
      <c r="O29">
        <f t="shared" si="2"/>
        <v>17.597546143303457</v>
      </c>
      <c r="P29">
        <f t="shared" si="3"/>
        <v>456.02800000000002</v>
      </c>
      <c r="Q29">
        <f t="shared" si="4"/>
        <v>374.25739045002808</v>
      </c>
      <c r="R29">
        <f t="shared" si="5"/>
        <v>37.350236808162293</v>
      </c>
      <c r="S29">
        <f t="shared" si="6"/>
        <v>45.510801458513612</v>
      </c>
      <c r="T29">
        <f t="shared" si="7"/>
        <v>0.39260548473514667</v>
      </c>
      <c r="U29">
        <f t="shared" si="8"/>
        <v>2.9284211861368612</v>
      </c>
      <c r="V29">
        <f t="shared" si="9"/>
        <v>0.3655330199614949</v>
      </c>
      <c r="W29">
        <f t="shared" si="10"/>
        <v>0.23073473751440385</v>
      </c>
      <c r="X29">
        <f t="shared" si="11"/>
        <v>297.695178</v>
      </c>
      <c r="Y29">
        <f t="shared" si="12"/>
        <v>17.147585657370801</v>
      </c>
      <c r="Z29">
        <f t="shared" si="13"/>
        <v>15.9565</v>
      </c>
      <c r="AA29">
        <f t="shared" si="14"/>
        <v>1.81963620631617</v>
      </c>
      <c r="AB29">
        <f t="shared" si="15"/>
        <v>53.978728687781249</v>
      </c>
      <c r="AC29">
        <f t="shared" si="16"/>
        <v>0.99634292656848411</v>
      </c>
      <c r="AD29">
        <f t="shared" si="17"/>
        <v>1.8458065812024553</v>
      </c>
      <c r="AE29">
        <f t="shared" si="18"/>
        <v>0.82329327974768585</v>
      </c>
      <c r="AF29">
        <f t="shared" si="19"/>
        <v>-134.88622947563104</v>
      </c>
      <c r="AG29">
        <f t="shared" si="20"/>
        <v>35.317094516194111</v>
      </c>
      <c r="AH29">
        <f t="shared" si="21"/>
        <v>2.328436136849104</v>
      </c>
      <c r="AI29">
        <f t="shared" si="22"/>
        <v>200.4544791774122</v>
      </c>
      <c r="AJ29">
        <v>35</v>
      </c>
      <c r="AK29">
        <v>6</v>
      </c>
      <c r="AL29">
        <f t="shared" si="23"/>
        <v>1</v>
      </c>
      <c r="AM29">
        <f t="shared" si="24"/>
        <v>0</v>
      </c>
      <c r="AN29">
        <f t="shared" si="25"/>
        <v>54814.947867391951</v>
      </c>
      <c r="AO29">
        <f t="shared" si="26"/>
        <v>1799.95</v>
      </c>
      <c r="AP29">
        <f t="shared" si="27"/>
        <v>1517.3586</v>
      </c>
      <c r="AQ29">
        <f t="shared" si="28"/>
        <v>0.84300041667824099</v>
      </c>
      <c r="AR29">
        <f t="shared" si="29"/>
        <v>0.16539080418900523</v>
      </c>
      <c r="AS29">
        <v>1689897655.5999999</v>
      </c>
      <c r="AT29">
        <v>456.02800000000002</v>
      </c>
      <c r="AU29">
        <v>475.01799999999997</v>
      </c>
      <c r="AV29">
        <v>9.9835700000000003</v>
      </c>
      <c r="AW29">
        <v>6.9558400000000002</v>
      </c>
      <c r="AX29">
        <v>459.28800000000001</v>
      </c>
      <c r="AY29">
        <v>10.552099999999999</v>
      </c>
      <c r="AZ29">
        <v>600.07500000000005</v>
      </c>
      <c r="BA29">
        <v>99.698400000000007</v>
      </c>
      <c r="BB29">
        <v>9.9861199999999997E-2</v>
      </c>
      <c r="BC29">
        <v>16.180199999999999</v>
      </c>
      <c r="BD29">
        <v>15.9565</v>
      </c>
      <c r="BE29">
        <v>999.9</v>
      </c>
      <c r="BF29">
        <v>0</v>
      </c>
      <c r="BG29">
        <v>0</v>
      </c>
      <c r="BH29">
        <v>10023.799999999999</v>
      </c>
      <c r="BI29">
        <v>0</v>
      </c>
      <c r="BJ29">
        <v>25.913399999999999</v>
      </c>
      <c r="BK29">
        <v>-18.990100000000002</v>
      </c>
      <c r="BL29">
        <v>460.62599999999998</v>
      </c>
      <c r="BM29">
        <v>478.34500000000003</v>
      </c>
      <c r="BN29">
        <v>3.0277400000000001</v>
      </c>
      <c r="BO29">
        <v>475.01799999999997</v>
      </c>
      <c r="BP29">
        <v>6.9558400000000002</v>
      </c>
      <c r="BQ29">
        <v>0.99534599999999995</v>
      </c>
      <c r="BR29">
        <v>0.69348600000000005</v>
      </c>
      <c r="BS29">
        <v>6.8484400000000001</v>
      </c>
      <c r="BT29">
        <v>1.6957800000000001</v>
      </c>
      <c r="BU29">
        <v>1799.95</v>
      </c>
      <c r="BV29">
        <v>0.89998599999999995</v>
      </c>
      <c r="BW29">
        <v>0.10001400000000001</v>
      </c>
      <c r="BX29">
        <v>0</v>
      </c>
      <c r="BY29">
        <v>2.4578000000000002</v>
      </c>
      <c r="BZ29">
        <v>0</v>
      </c>
      <c r="CA29">
        <v>13600.3</v>
      </c>
      <c r="CB29">
        <v>14599.9</v>
      </c>
      <c r="CC29">
        <v>40.5</v>
      </c>
      <c r="CD29">
        <v>40.186999999999998</v>
      </c>
      <c r="CE29">
        <v>40</v>
      </c>
      <c r="CF29">
        <v>39.936999999999998</v>
      </c>
      <c r="CG29">
        <v>39</v>
      </c>
      <c r="CH29">
        <v>1619.93</v>
      </c>
      <c r="CI29">
        <v>180.02</v>
      </c>
      <c r="CJ29">
        <v>0</v>
      </c>
      <c r="CK29">
        <v>1689897669.9000001</v>
      </c>
      <c r="CL29">
        <v>0</v>
      </c>
      <c r="CM29">
        <v>1689897628.5999999</v>
      </c>
      <c r="CN29" t="s">
        <v>388</v>
      </c>
      <c r="CO29">
        <v>1689897621.5999999</v>
      </c>
      <c r="CP29">
        <v>1689897628.5999999</v>
      </c>
      <c r="CQ29">
        <v>58</v>
      </c>
      <c r="CR29">
        <v>0.14699999999999999</v>
      </c>
      <c r="CS29">
        <v>1E-3</v>
      </c>
      <c r="CT29">
        <v>-3.319</v>
      </c>
      <c r="CU29">
        <v>-0.56899999999999995</v>
      </c>
      <c r="CV29">
        <v>475</v>
      </c>
      <c r="CW29">
        <v>7</v>
      </c>
      <c r="CX29">
        <v>0.17</v>
      </c>
      <c r="CY29">
        <v>0.03</v>
      </c>
      <c r="CZ29">
        <v>17.522007332906959</v>
      </c>
      <c r="DA29">
        <v>0.27900823304512629</v>
      </c>
      <c r="DB29">
        <v>3.9135928392968262E-2</v>
      </c>
      <c r="DC29">
        <v>1</v>
      </c>
      <c r="DD29">
        <v>475.00756097560969</v>
      </c>
      <c r="DE29">
        <v>2.546341463498468E-2</v>
      </c>
      <c r="DF29">
        <v>3.6861010388387468E-2</v>
      </c>
      <c r="DG29">
        <v>1</v>
      </c>
      <c r="DH29">
        <v>1799.9855</v>
      </c>
      <c r="DI29">
        <v>-0.13254183179637699</v>
      </c>
      <c r="DJ29">
        <v>0.1058052456166451</v>
      </c>
      <c r="DK29">
        <v>-1</v>
      </c>
      <c r="DL29">
        <v>2</v>
      </c>
      <c r="DM29">
        <v>2</v>
      </c>
      <c r="DN29" t="s">
        <v>354</v>
      </c>
      <c r="DO29">
        <v>3.2196699999999998</v>
      </c>
      <c r="DP29">
        <v>2.72376</v>
      </c>
      <c r="DQ29">
        <v>0.105239</v>
      </c>
      <c r="DR29">
        <v>0.107339</v>
      </c>
      <c r="DS29">
        <v>6.3747700000000004E-2</v>
      </c>
      <c r="DT29">
        <v>4.5820399999999997E-2</v>
      </c>
      <c r="DU29">
        <v>27276.3</v>
      </c>
      <c r="DV29">
        <v>30704.2</v>
      </c>
      <c r="DW29">
        <v>28664.1</v>
      </c>
      <c r="DX29">
        <v>32955</v>
      </c>
      <c r="DY29">
        <v>37331.599999999999</v>
      </c>
      <c r="DZ29">
        <v>42490.2</v>
      </c>
      <c r="EA29">
        <v>42074.7</v>
      </c>
      <c r="EB29">
        <v>47388.1</v>
      </c>
      <c r="EC29">
        <v>2.3021500000000001</v>
      </c>
      <c r="ED29">
        <v>1.9475499999999999</v>
      </c>
      <c r="EE29">
        <v>8.9753399999999997E-2</v>
      </c>
      <c r="EF29">
        <v>0</v>
      </c>
      <c r="EG29">
        <v>14.4598</v>
      </c>
      <c r="EH29">
        <v>999.9</v>
      </c>
      <c r="EI29">
        <v>51</v>
      </c>
      <c r="EJ29">
        <v>18.8</v>
      </c>
      <c r="EK29">
        <v>11.139900000000001</v>
      </c>
      <c r="EL29">
        <v>62.747100000000003</v>
      </c>
      <c r="EM29">
        <v>20.793299999999999</v>
      </c>
      <c r="EN29">
        <v>1</v>
      </c>
      <c r="EO29">
        <v>-0.77901699999999996</v>
      </c>
      <c r="EP29">
        <v>1.64259</v>
      </c>
      <c r="EQ29">
        <v>20.227699999999999</v>
      </c>
      <c r="ER29">
        <v>5.22912</v>
      </c>
      <c r="ES29">
        <v>12.004</v>
      </c>
      <c r="ET29">
        <v>4.9914500000000004</v>
      </c>
      <c r="EU29">
        <v>3.3050000000000002</v>
      </c>
      <c r="EV29">
        <v>7379.6</v>
      </c>
      <c r="EW29">
        <v>9999</v>
      </c>
      <c r="EX29">
        <v>525.9</v>
      </c>
      <c r="EY29">
        <v>75</v>
      </c>
      <c r="EZ29">
        <v>1.8521300000000001</v>
      </c>
      <c r="FA29">
        <v>1.8613500000000001</v>
      </c>
      <c r="FB29">
        <v>1.8602000000000001</v>
      </c>
      <c r="FC29">
        <v>1.8562099999999999</v>
      </c>
      <c r="FD29">
        <v>1.86066</v>
      </c>
      <c r="FE29">
        <v>1.85687</v>
      </c>
      <c r="FF29">
        <v>1.8589800000000001</v>
      </c>
      <c r="FG29">
        <v>1.8618699999999999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-3.26</v>
      </c>
      <c r="FV29">
        <v>-0.56850000000000001</v>
      </c>
      <c r="FW29">
        <v>-1.638867156885037</v>
      </c>
      <c r="FX29">
        <v>-4.0117494158234393E-3</v>
      </c>
      <c r="FY29">
        <v>1.087516141204025E-6</v>
      </c>
      <c r="FZ29">
        <v>-8.657206703991749E-11</v>
      </c>
      <c r="GA29">
        <v>-0.56852350000000218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0.6</v>
      </c>
      <c r="GJ29">
        <v>0.5</v>
      </c>
      <c r="GK29">
        <v>1.1279300000000001</v>
      </c>
      <c r="GL29">
        <v>2.3718300000000001</v>
      </c>
      <c r="GM29">
        <v>1.5942400000000001</v>
      </c>
      <c r="GN29">
        <v>2.33643</v>
      </c>
      <c r="GO29">
        <v>1.40015</v>
      </c>
      <c r="GP29">
        <v>2.2204600000000001</v>
      </c>
      <c r="GQ29">
        <v>22.727499999999999</v>
      </c>
      <c r="GR29">
        <v>15.7431</v>
      </c>
      <c r="GS29">
        <v>18</v>
      </c>
      <c r="GT29">
        <v>621.05999999999995</v>
      </c>
      <c r="GU29">
        <v>422.58800000000002</v>
      </c>
      <c r="GV29">
        <v>12.9697</v>
      </c>
      <c r="GW29">
        <v>16.8521</v>
      </c>
      <c r="GX29">
        <v>29.9998</v>
      </c>
      <c r="GY29">
        <v>16.769200000000001</v>
      </c>
      <c r="GZ29">
        <v>16.722100000000001</v>
      </c>
      <c r="HA29">
        <v>22.6249</v>
      </c>
      <c r="HB29">
        <v>30</v>
      </c>
      <c r="HC29">
        <v>-30</v>
      </c>
      <c r="HD29">
        <v>12.995100000000001</v>
      </c>
      <c r="HE29">
        <v>475</v>
      </c>
      <c r="HF29">
        <v>0</v>
      </c>
      <c r="HG29">
        <v>105.246</v>
      </c>
      <c r="HH29">
        <v>104.509</v>
      </c>
    </row>
    <row r="30" spans="1:216" x14ac:dyDescent="0.2">
      <c r="A30">
        <v>12</v>
      </c>
      <c r="B30">
        <v>1689897746.5999999</v>
      </c>
      <c r="C30">
        <v>968.59999990463257</v>
      </c>
      <c r="D30" t="s">
        <v>389</v>
      </c>
      <c r="E30" t="s">
        <v>390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1689897746.5999999</v>
      </c>
      <c r="M30">
        <f t="shared" si="0"/>
        <v>3.0563208083121719E-3</v>
      </c>
      <c r="N30">
        <f t="shared" si="1"/>
        <v>3.0563208083121718</v>
      </c>
      <c r="O30">
        <f t="shared" si="2"/>
        <v>18.963612061984456</v>
      </c>
      <c r="P30">
        <f t="shared" si="3"/>
        <v>554.40899999999999</v>
      </c>
      <c r="Q30">
        <f t="shared" si="4"/>
        <v>465.02340678189722</v>
      </c>
      <c r="R30">
        <f t="shared" si="5"/>
        <v>46.409918671162039</v>
      </c>
      <c r="S30">
        <f t="shared" si="6"/>
        <v>55.330712874477001</v>
      </c>
      <c r="T30">
        <f t="shared" si="7"/>
        <v>0.39058415194640572</v>
      </c>
      <c r="U30">
        <f t="shared" si="8"/>
        <v>2.9212322046932142</v>
      </c>
      <c r="V30">
        <f t="shared" si="9"/>
        <v>0.36371843285374811</v>
      </c>
      <c r="W30">
        <f t="shared" si="10"/>
        <v>0.22958362261655824</v>
      </c>
      <c r="X30">
        <f t="shared" si="11"/>
        <v>297.69358199999999</v>
      </c>
      <c r="Y30">
        <f t="shared" si="12"/>
        <v>17.253754809843585</v>
      </c>
      <c r="Z30">
        <f t="shared" si="13"/>
        <v>15.9976</v>
      </c>
      <c r="AA30">
        <f t="shared" si="14"/>
        <v>1.8244198631328628</v>
      </c>
      <c r="AB30">
        <f t="shared" si="15"/>
        <v>53.694320494337965</v>
      </c>
      <c r="AC30">
        <f t="shared" si="16"/>
        <v>0.99764825542655</v>
      </c>
      <c r="AD30">
        <f t="shared" si="17"/>
        <v>1.8580144906233638</v>
      </c>
      <c r="AE30">
        <f t="shared" si="18"/>
        <v>0.82677160770631275</v>
      </c>
      <c r="AF30">
        <f t="shared" si="19"/>
        <v>-134.78374764656678</v>
      </c>
      <c r="AG30">
        <f t="shared" si="20"/>
        <v>45.041988597154223</v>
      </c>
      <c r="AH30">
        <f t="shared" si="21"/>
        <v>2.9791339054163144</v>
      </c>
      <c r="AI30">
        <f t="shared" si="22"/>
        <v>210.93095685600372</v>
      </c>
      <c r="AJ30">
        <v>35</v>
      </c>
      <c r="AK30">
        <v>6</v>
      </c>
      <c r="AL30">
        <f t="shared" si="23"/>
        <v>1</v>
      </c>
      <c r="AM30">
        <f t="shared" si="24"/>
        <v>0</v>
      </c>
      <c r="AN30">
        <f t="shared" si="25"/>
        <v>54580.292133947805</v>
      </c>
      <c r="AO30">
        <f t="shared" si="26"/>
        <v>1799.94</v>
      </c>
      <c r="AP30">
        <f t="shared" si="27"/>
        <v>1517.3502000000001</v>
      </c>
      <c r="AQ30">
        <f t="shared" si="28"/>
        <v>0.8430004333477783</v>
      </c>
      <c r="AR30">
        <f t="shared" si="29"/>
        <v>0.16539083636121205</v>
      </c>
      <c r="AS30">
        <v>1689897746.5999999</v>
      </c>
      <c r="AT30">
        <v>554.40899999999999</v>
      </c>
      <c r="AU30">
        <v>575.06399999999996</v>
      </c>
      <c r="AV30">
        <v>9.9963499999999996</v>
      </c>
      <c r="AW30">
        <v>6.9710299999999998</v>
      </c>
      <c r="AX30">
        <v>558.16399999999999</v>
      </c>
      <c r="AY30">
        <v>10.5646</v>
      </c>
      <c r="AZ30">
        <v>600.08900000000006</v>
      </c>
      <c r="BA30">
        <v>99.701099999999997</v>
      </c>
      <c r="BB30">
        <v>0.10015300000000001</v>
      </c>
      <c r="BC30">
        <v>16.2836</v>
      </c>
      <c r="BD30">
        <v>15.9976</v>
      </c>
      <c r="BE30">
        <v>999.9</v>
      </c>
      <c r="BF30">
        <v>0</v>
      </c>
      <c r="BG30">
        <v>0</v>
      </c>
      <c r="BH30">
        <v>9982.5</v>
      </c>
      <c r="BI30">
        <v>0</v>
      </c>
      <c r="BJ30">
        <v>26.542899999999999</v>
      </c>
      <c r="BK30">
        <v>-20.655000000000001</v>
      </c>
      <c r="BL30">
        <v>560.00699999999995</v>
      </c>
      <c r="BM30">
        <v>579.101</v>
      </c>
      <c r="BN30">
        <v>3.0253199999999998</v>
      </c>
      <c r="BO30">
        <v>575.06399999999996</v>
      </c>
      <c r="BP30">
        <v>6.9710299999999998</v>
      </c>
      <c r="BQ30">
        <v>0.99664699999999995</v>
      </c>
      <c r="BR30">
        <v>0.69501900000000005</v>
      </c>
      <c r="BS30">
        <v>6.8674499999999998</v>
      </c>
      <c r="BT30">
        <v>1.72661</v>
      </c>
      <c r="BU30">
        <v>1799.94</v>
      </c>
      <c r="BV30">
        <v>0.89998699999999998</v>
      </c>
      <c r="BW30">
        <v>0.100013</v>
      </c>
      <c r="BX30">
        <v>0</v>
      </c>
      <c r="BY30">
        <v>2.3672</v>
      </c>
      <c r="BZ30">
        <v>0</v>
      </c>
      <c r="CA30">
        <v>13685.5</v>
      </c>
      <c r="CB30">
        <v>14599.8</v>
      </c>
      <c r="CC30">
        <v>41.311999999999998</v>
      </c>
      <c r="CD30">
        <v>40.75</v>
      </c>
      <c r="CE30">
        <v>40.75</v>
      </c>
      <c r="CF30">
        <v>40.936999999999998</v>
      </c>
      <c r="CG30">
        <v>39.75</v>
      </c>
      <c r="CH30">
        <v>1619.92</v>
      </c>
      <c r="CI30">
        <v>180.02</v>
      </c>
      <c r="CJ30">
        <v>0</v>
      </c>
      <c r="CK30">
        <v>1689897761.0999999</v>
      </c>
      <c r="CL30">
        <v>0</v>
      </c>
      <c r="CM30">
        <v>1689897719.0999999</v>
      </c>
      <c r="CN30" t="s">
        <v>391</v>
      </c>
      <c r="CO30">
        <v>1689897716.0999999</v>
      </c>
      <c r="CP30">
        <v>1689897719.0999999</v>
      </c>
      <c r="CQ30">
        <v>59</v>
      </c>
      <c r="CR30">
        <v>-0.20100000000000001</v>
      </c>
      <c r="CS30">
        <v>0</v>
      </c>
      <c r="CT30">
        <v>-3.8149999999999999</v>
      </c>
      <c r="CU30">
        <v>-0.56799999999999995</v>
      </c>
      <c r="CV30">
        <v>575</v>
      </c>
      <c r="CW30">
        <v>7</v>
      </c>
      <c r="CX30">
        <v>0.21</v>
      </c>
      <c r="CY30">
        <v>0.04</v>
      </c>
      <c r="CZ30">
        <v>18.910359727247329</v>
      </c>
      <c r="DA30">
        <v>0.52673319301049748</v>
      </c>
      <c r="DB30">
        <v>6.3925969865655186E-2</v>
      </c>
      <c r="DC30">
        <v>1</v>
      </c>
      <c r="DD30">
        <v>574.99775609756091</v>
      </c>
      <c r="DE30">
        <v>9.9679442507214958E-2</v>
      </c>
      <c r="DF30">
        <v>3.7871271361376233E-2</v>
      </c>
      <c r="DG30">
        <v>1</v>
      </c>
      <c r="DH30">
        <v>1799.9939999999999</v>
      </c>
      <c r="DI30">
        <v>-0.23879712938585451</v>
      </c>
      <c r="DJ30">
        <v>8.8904443083558132E-2</v>
      </c>
      <c r="DK30">
        <v>-1</v>
      </c>
      <c r="DL30">
        <v>2</v>
      </c>
      <c r="DM30">
        <v>2</v>
      </c>
      <c r="DN30" t="s">
        <v>354</v>
      </c>
      <c r="DO30">
        <v>3.21976</v>
      </c>
      <c r="DP30">
        <v>2.7236899999999999</v>
      </c>
      <c r="DQ30">
        <v>0.12111</v>
      </c>
      <c r="DR30">
        <v>0.123054</v>
      </c>
      <c r="DS30">
        <v>6.3812300000000002E-2</v>
      </c>
      <c r="DT30">
        <v>4.5904300000000002E-2</v>
      </c>
      <c r="DU30">
        <v>26793.7</v>
      </c>
      <c r="DV30">
        <v>30165.7</v>
      </c>
      <c r="DW30">
        <v>28665</v>
      </c>
      <c r="DX30">
        <v>32956.699999999997</v>
      </c>
      <c r="DY30">
        <v>37330.5</v>
      </c>
      <c r="DZ30">
        <v>42489.1</v>
      </c>
      <c r="EA30">
        <v>42076.3</v>
      </c>
      <c r="EB30">
        <v>47390.9</v>
      </c>
      <c r="EC30">
        <v>2.3032699999999999</v>
      </c>
      <c r="ED30">
        <v>1.94797</v>
      </c>
      <c r="EE30">
        <v>0.101283</v>
      </c>
      <c r="EF30">
        <v>0</v>
      </c>
      <c r="EG30">
        <v>14.3085</v>
      </c>
      <c r="EH30">
        <v>999.9</v>
      </c>
      <c r="EI30">
        <v>50.9</v>
      </c>
      <c r="EJ30">
        <v>18.8</v>
      </c>
      <c r="EK30">
        <v>11.1183</v>
      </c>
      <c r="EL30">
        <v>62.887099999999997</v>
      </c>
      <c r="EM30">
        <v>20.9575</v>
      </c>
      <c r="EN30">
        <v>1</v>
      </c>
      <c r="EO30">
        <v>-0.78158799999999995</v>
      </c>
      <c r="EP30">
        <v>1.54278</v>
      </c>
      <c r="EQ30">
        <v>20.228100000000001</v>
      </c>
      <c r="ER30">
        <v>5.22912</v>
      </c>
      <c r="ES30">
        <v>12.004</v>
      </c>
      <c r="ET30">
        <v>4.9896500000000001</v>
      </c>
      <c r="EU30">
        <v>3.3050000000000002</v>
      </c>
      <c r="EV30">
        <v>7381.3</v>
      </c>
      <c r="EW30">
        <v>9999</v>
      </c>
      <c r="EX30">
        <v>525.9</v>
      </c>
      <c r="EY30">
        <v>75</v>
      </c>
      <c r="EZ30">
        <v>1.85212</v>
      </c>
      <c r="FA30">
        <v>1.86128</v>
      </c>
      <c r="FB30">
        <v>1.8601799999999999</v>
      </c>
      <c r="FC30">
        <v>1.8561099999999999</v>
      </c>
      <c r="FD30">
        <v>1.8605499999999999</v>
      </c>
      <c r="FE30">
        <v>1.8568499999999999</v>
      </c>
      <c r="FF30">
        <v>1.8589800000000001</v>
      </c>
      <c r="FG30">
        <v>1.86181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-3.7549999999999999</v>
      </c>
      <c r="FV30">
        <v>-0.56830000000000003</v>
      </c>
      <c r="FW30">
        <v>-1.839670504712734</v>
      </c>
      <c r="FX30">
        <v>-4.0117494158234393E-3</v>
      </c>
      <c r="FY30">
        <v>1.087516141204025E-6</v>
      </c>
      <c r="FZ30">
        <v>-8.657206703991749E-11</v>
      </c>
      <c r="GA30">
        <v>-0.568225714285715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1.3147</v>
      </c>
      <c r="GL30">
        <v>2.3571800000000001</v>
      </c>
      <c r="GM30">
        <v>1.5942400000000001</v>
      </c>
      <c r="GN30">
        <v>2.33643</v>
      </c>
      <c r="GO30">
        <v>1.40015</v>
      </c>
      <c r="GP30">
        <v>2.3107899999999999</v>
      </c>
      <c r="GQ30">
        <v>22.727499999999999</v>
      </c>
      <c r="GR30">
        <v>15.7431</v>
      </c>
      <c r="GS30">
        <v>18</v>
      </c>
      <c r="GT30">
        <v>621.47500000000002</v>
      </c>
      <c r="GU30">
        <v>422.59</v>
      </c>
      <c r="GV30">
        <v>13.2216</v>
      </c>
      <c r="GW30">
        <v>16.8127</v>
      </c>
      <c r="GX30">
        <v>30</v>
      </c>
      <c r="GY30">
        <v>16.7394</v>
      </c>
      <c r="GZ30">
        <v>16.6968</v>
      </c>
      <c r="HA30">
        <v>26.368400000000001</v>
      </c>
      <c r="HB30">
        <v>30</v>
      </c>
      <c r="HC30">
        <v>-30</v>
      </c>
      <c r="HD30">
        <v>13.223599999999999</v>
      </c>
      <c r="HE30">
        <v>575</v>
      </c>
      <c r="HF30">
        <v>0</v>
      </c>
      <c r="HG30">
        <v>105.249</v>
      </c>
      <c r="HH30">
        <v>104.515</v>
      </c>
    </row>
    <row r="31" spans="1:216" x14ac:dyDescent="0.2">
      <c r="A31">
        <v>13</v>
      </c>
      <c r="B31">
        <v>1689897839.0999999</v>
      </c>
      <c r="C31">
        <v>1061.099999904633</v>
      </c>
      <c r="D31" t="s">
        <v>392</v>
      </c>
      <c r="E31" t="s">
        <v>393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1689897839.0999999</v>
      </c>
      <c r="M31">
        <f t="shared" si="0"/>
        <v>3.0294991064854161E-3</v>
      </c>
      <c r="N31">
        <f t="shared" si="1"/>
        <v>3.029499106485416</v>
      </c>
      <c r="O31">
        <f t="shared" si="2"/>
        <v>19.833806389809446</v>
      </c>
      <c r="P31">
        <f t="shared" si="3"/>
        <v>653.19899999999996</v>
      </c>
      <c r="Q31">
        <f t="shared" si="4"/>
        <v>558.406439077973</v>
      </c>
      <c r="R31">
        <f t="shared" si="5"/>
        <v>55.728988027474692</v>
      </c>
      <c r="S31">
        <f t="shared" si="6"/>
        <v>65.189289920554501</v>
      </c>
      <c r="T31">
        <f t="shared" si="7"/>
        <v>0.38875274812558996</v>
      </c>
      <c r="U31">
        <f t="shared" si="8"/>
        <v>2.9264731544817009</v>
      </c>
      <c r="V31">
        <f t="shared" si="9"/>
        <v>0.36217335769596226</v>
      </c>
      <c r="W31">
        <f t="shared" si="10"/>
        <v>0.22859478609490733</v>
      </c>
      <c r="X31">
        <f t="shared" si="11"/>
        <v>297.73667399999994</v>
      </c>
      <c r="Y31">
        <f t="shared" si="12"/>
        <v>17.274304131563955</v>
      </c>
      <c r="Z31">
        <f t="shared" si="13"/>
        <v>15.958299999999999</v>
      </c>
      <c r="AA31">
        <f t="shared" si="14"/>
        <v>1.8198454786705451</v>
      </c>
      <c r="AB31">
        <f t="shared" si="15"/>
        <v>53.598871518122095</v>
      </c>
      <c r="AC31">
        <f t="shared" si="16"/>
        <v>0.99682081846219017</v>
      </c>
      <c r="AD31">
        <f t="shared" si="17"/>
        <v>1.8597794883147105</v>
      </c>
      <c r="AE31">
        <f t="shared" si="18"/>
        <v>0.82302466020835496</v>
      </c>
      <c r="AF31">
        <f t="shared" si="19"/>
        <v>-133.60091059600686</v>
      </c>
      <c r="AG31">
        <f t="shared" si="20"/>
        <v>53.674041443643013</v>
      </c>
      <c r="AH31">
        <f t="shared" si="21"/>
        <v>3.5432628387082046</v>
      </c>
      <c r="AI31">
        <f t="shared" si="22"/>
        <v>221.35306768634427</v>
      </c>
      <c r="AJ31">
        <v>35</v>
      </c>
      <c r="AK31">
        <v>6</v>
      </c>
      <c r="AL31">
        <f t="shared" si="23"/>
        <v>1</v>
      </c>
      <c r="AM31">
        <f t="shared" si="24"/>
        <v>0</v>
      </c>
      <c r="AN31">
        <f t="shared" si="25"/>
        <v>54734.247886831407</v>
      </c>
      <c r="AO31">
        <f t="shared" si="26"/>
        <v>1800.21</v>
      </c>
      <c r="AP31">
        <f t="shared" si="27"/>
        <v>1517.577</v>
      </c>
      <c r="AQ31">
        <f t="shared" si="28"/>
        <v>0.84299998333527748</v>
      </c>
      <c r="AR31">
        <f t="shared" si="29"/>
        <v>0.16538996783708565</v>
      </c>
      <c r="AS31">
        <v>1689897839.0999999</v>
      </c>
      <c r="AT31">
        <v>653.19899999999996</v>
      </c>
      <c r="AU31">
        <v>675.01</v>
      </c>
      <c r="AV31">
        <v>9.9881799999999998</v>
      </c>
      <c r="AW31">
        <v>6.9891699999999997</v>
      </c>
      <c r="AX31">
        <v>657.36699999999996</v>
      </c>
      <c r="AY31">
        <v>10.5579</v>
      </c>
      <c r="AZ31">
        <v>600.04600000000005</v>
      </c>
      <c r="BA31">
        <v>99.700100000000006</v>
      </c>
      <c r="BB31">
        <v>9.9945500000000007E-2</v>
      </c>
      <c r="BC31">
        <v>16.298500000000001</v>
      </c>
      <c r="BD31">
        <v>15.958299999999999</v>
      </c>
      <c r="BE31">
        <v>999.9</v>
      </c>
      <c r="BF31">
        <v>0</v>
      </c>
      <c r="BG31">
        <v>0</v>
      </c>
      <c r="BH31">
        <v>10012.5</v>
      </c>
      <c r="BI31">
        <v>0</v>
      </c>
      <c r="BJ31">
        <v>26.0288</v>
      </c>
      <c r="BK31">
        <v>-21.811199999999999</v>
      </c>
      <c r="BL31">
        <v>659.78899999999999</v>
      </c>
      <c r="BM31">
        <v>679.76099999999997</v>
      </c>
      <c r="BN31">
        <v>2.9990199999999998</v>
      </c>
      <c r="BO31">
        <v>675.01</v>
      </c>
      <c r="BP31">
        <v>6.9891699999999997</v>
      </c>
      <c r="BQ31">
        <v>0.99582300000000001</v>
      </c>
      <c r="BR31">
        <v>0.69682100000000002</v>
      </c>
      <c r="BS31">
        <v>6.8554000000000004</v>
      </c>
      <c r="BT31">
        <v>1.76278</v>
      </c>
      <c r="BU31">
        <v>1800.21</v>
      </c>
      <c r="BV31">
        <v>0.900003</v>
      </c>
      <c r="BW31">
        <v>9.9997100000000005E-2</v>
      </c>
      <c r="BX31">
        <v>0</v>
      </c>
      <c r="BY31">
        <v>3.1143999999999998</v>
      </c>
      <c r="BZ31">
        <v>0</v>
      </c>
      <c r="CA31">
        <v>13666.6</v>
      </c>
      <c r="CB31">
        <v>14602</v>
      </c>
      <c r="CC31">
        <v>41.75</v>
      </c>
      <c r="CD31">
        <v>40.875</v>
      </c>
      <c r="CE31">
        <v>41.125</v>
      </c>
      <c r="CF31">
        <v>40.936999999999998</v>
      </c>
      <c r="CG31">
        <v>40</v>
      </c>
      <c r="CH31">
        <v>1620.19</v>
      </c>
      <c r="CI31">
        <v>180.02</v>
      </c>
      <c r="CJ31">
        <v>0</v>
      </c>
      <c r="CK31">
        <v>1689897853.5</v>
      </c>
      <c r="CL31">
        <v>0</v>
      </c>
      <c r="CM31">
        <v>1689897811.5999999</v>
      </c>
      <c r="CN31" t="s">
        <v>394</v>
      </c>
      <c r="CO31">
        <v>1689897808.0999999</v>
      </c>
      <c r="CP31">
        <v>1689897811.5999999</v>
      </c>
      <c r="CQ31">
        <v>60</v>
      </c>
      <c r="CR31">
        <v>-0.13600000000000001</v>
      </c>
      <c r="CS31">
        <v>-2E-3</v>
      </c>
      <c r="CT31">
        <v>-4.2270000000000003</v>
      </c>
      <c r="CU31">
        <v>-0.56999999999999995</v>
      </c>
      <c r="CV31">
        <v>675</v>
      </c>
      <c r="CW31">
        <v>7</v>
      </c>
      <c r="CX31">
        <v>0.12</v>
      </c>
      <c r="CY31">
        <v>0.03</v>
      </c>
      <c r="CZ31">
        <v>19.721326013185418</v>
      </c>
      <c r="DA31">
        <v>0.8192891626627099</v>
      </c>
      <c r="DB31">
        <v>8.7323086702343386E-2</v>
      </c>
      <c r="DC31">
        <v>1</v>
      </c>
      <c r="DD31">
        <v>675.00387499999999</v>
      </c>
      <c r="DE31">
        <v>0.15774484052512361</v>
      </c>
      <c r="DF31">
        <v>2.855099604216213E-2</v>
      </c>
      <c r="DG31">
        <v>1</v>
      </c>
      <c r="DH31">
        <v>1800.0527500000001</v>
      </c>
      <c r="DI31">
        <v>0.78754809111329982</v>
      </c>
      <c r="DJ31">
        <v>0.15126115661334749</v>
      </c>
      <c r="DK31">
        <v>-1</v>
      </c>
      <c r="DL31">
        <v>2</v>
      </c>
      <c r="DM31">
        <v>2</v>
      </c>
      <c r="DN31" t="s">
        <v>354</v>
      </c>
      <c r="DO31">
        <v>3.2197</v>
      </c>
      <c r="DP31">
        <v>2.7237499999999999</v>
      </c>
      <c r="DQ31">
        <v>0.13566600000000001</v>
      </c>
      <c r="DR31">
        <v>0.13742599999999999</v>
      </c>
      <c r="DS31">
        <v>6.3784099999999996E-2</v>
      </c>
      <c r="DT31">
        <v>4.6000699999999999E-2</v>
      </c>
      <c r="DU31">
        <v>26352.3</v>
      </c>
      <c r="DV31">
        <v>29671.5</v>
      </c>
      <c r="DW31">
        <v>28667.1</v>
      </c>
      <c r="DX31">
        <v>32956.199999999997</v>
      </c>
      <c r="DY31">
        <v>37334.400000000001</v>
      </c>
      <c r="DZ31">
        <v>42484</v>
      </c>
      <c r="EA31">
        <v>42079.3</v>
      </c>
      <c r="EB31">
        <v>47389.9</v>
      </c>
      <c r="EC31">
        <v>2.3032300000000001</v>
      </c>
      <c r="ED31">
        <v>1.9482299999999999</v>
      </c>
      <c r="EE31">
        <v>0.105813</v>
      </c>
      <c r="EF31">
        <v>0</v>
      </c>
      <c r="EG31">
        <v>14.1934</v>
      </c>
      <c r="EH31">
        <v>999.9</v>
      </c>
      <c r="EI31">
        <v>50.9</v>
      </c>
      <c r="EJ31">
        <v>18.8</v>
      </c>
      <c r="EK31">
        <v>11.1182</v>
      </c>
      <c r="EL31">
        <v>62.917099999999998</v>
      </c>
      <c r="EM31">
        <v>21.105799999999999</v>
      </c>
      <c r="EN31">
        <v>1</v>
      </c>
      <c r="EO31">
        <v>-0.7833</v>
      </c>
      <c r="EP31">
        <v>1.52518</v>
      </c>
      <c r="EQ31">
        <v>20.226299999999998</v>
      </c>
      <c r="ER31">
        <v>5.2292699999999996</v>
      </c>
      <c r="ES31">
        <v>12.004</v>
      </c>
      <c r="ET31">
        <v>4.99125</v>
      </c>
      <c r="EU31">
        <v>3.3050000000000002</v>
      </c>
      <c r="EV31">
        <v>7383.3</v>
      </c>
      <c r="EW31">
        <v>9999</v>
      </c>
      <c r="EX31">
        <v>525.9</v>
      </c>
      <c r="EY31">
        <v>75</v>
      </c>
      <c r="EZ31">
        <v>1.8521099999999999</v>
      </c>
      <c r="FA31">
        <v>1.86127</v>
      </c>
      <c r="FB31">
        <v>1.8602000000000001</v>
      </c>
      <c r="FC31">
        <v>1.8561399999999999</v>
      </c>
      <c r="FD31">
        <v>1.8606199999999999</v>
      </c>
      <c r="FE31">
        <v>1.8568499999999999</v>
      </c>
      <c r="FF31">
        <v>1.8589800000000001</v>
      </c>
      <c r="FG31">
        <v>1.8617999999999999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-4.1680000000000001</v>
      </c>
      <c r="FV31">
        <v>-0.56969999999999998</v>
      </c>
      <c r="FW31">
        <v>-1.9760039771883231</v>
      </c>
      <c r="FX31">
        <v>-4.0117494158234393E-3</v>
      </c>
      <c r="FY31">
        <v>1.087516141204025E-6</v>
      </c>
      <c r="FZ31">
        <v>-8.657206703991749E-11</v>
      </c>
      <c r="GA31">
        <v>-0.56975666666666758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1.49658</v>
      </c>
      <c r="GL31">
        <v>2.3596200000000001</v>
      </c>
      <c r="GM31">
        <v>1.5942400000000001</v>
      </c>
      <c r="GN31">
        <v>2.33643</v>
      </c>
      <c r="GO31">
        <v>1.40015</v>
      </c>
      <c r="GP31">
        <v>2.2766099999999998</v>
      </c>
      <c r="GQ31">
        <v>22.747699999999998</v>
      </c>
      <c r="GR31">
        <v>15.7256</v>
      </c>
      <c r="GS31">
        <v>18</v>
      </c>
      <c r="GT31">
        <v>621.16800000000001</v>
      </c>
      <c r="GU31">
        <v>422.58100000000002</v>
      </c>
      <c r="GV31">
        <v>13.120100000000001</v>
      </c>
      <c r="GW31">
        <v>16.7896</v>
      </c>
      <c r="GX31">
        <v>30.0001</v>
      </c>
      <c r="GY31">
        <v>16.719799999999999</v>
      </c>
      <c r="GZ31">
        <v>16.681000000000001</v>
      </c>
      <c r="HA31">
        <v>30.0137</v>
      </c>
      <c r="HB31">
        <v>30</v>
      </c>
      <c r="HC31">
        <v>-30</v>
      </c>
      <c r="HD31">
        <v>13.1553</v>
      </c>
      <c r="HE31">
        <v>675</v>
      </c>
      <c r="HF31">
        <v>0</v>
      </c>
      <c r="HG31">
        <v>105.25700000000001</v>
      </c>
      <c r="HH31">
        <v>104.51300000000001</v>
      </c>
    </row>
    <row r="32" spans="1:216" x14ac:dyDescent="0.2">
      <c r="A32">
        <v>14</v>
      </c>
      <c r="B32">
        <v>1689897927.0999999</v>
      </c>
      <c r="C32">
        <v>1149.099999904633</v>
      </c>
      <c r="D32" t="s">
        <v>395</v>
      </c>
      <c r="E32" t="s">
        <v>396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1689897927.0999999</v>
      </c>
      <c r="M32">
        <f t="shared" si="0"/>
        <v>3.0214731612704221E-3</v>
      </c>
      <c r="N32">
        <f t="shared" si="1"/>
        <v>3.0214731612704222</v>
      </c>
      <c r="O32">
        <f t="shared" si="2"/>
        <v>20.619068722363565</v>
      </c>
      <c r="P32">
        <f t="shared" si="3"/>
        <v>776.90700000000004</v>
      </c>
      <c r="Q32">
        <f t="shared" si="4"/>
        <v>675.6111831488264</v>
      </c>
      <c r="R32">
        <f t="shared" si="5"/>
        <v>67.426553525040092</v>
      </c>
      <c r="S32">
        <f t="shared" si="6"/>
        <v>77.535959625965702</v>
      </c>
      <c r="T32">
        <f t="shared" si="7"/>
        <v>0.3826588746750838</v>
      </c>
      <c r="U32">
        <f t="shared" si="8"/>
        <v>2.9257183983805324</v>
      </c>
      <c r="V32">
        <f t="shared" si="9"/>
        <v>0.35687044365235132</v>
      </c>
      <c r="W32">
        <f t="shared" si="10"/>
        <v>0.22521602357185594</v>
      </c>
      <c r="X32">
        <f t="shared" si="11"/>
        <v>297.72332700000004</v>
      </c>
      <c r="Y32">
        <f t="shared" si="12"/>
        <v>17.24208732772599</v>
      </c>
      <c r="Z32">
        <f t="shared" si="13"/>
        <v>16.0472</v>
      </c>
      <c r="AA32">
        <f t="shared" si="14"/>
        <v>1.8302075433230407</v>
      </c>
      <c r="AB32">
        <f t="shared" si="15"/>
        <v>53.737540949698079</v>
      </c>
      <c r="AC32">
        <f t="shared" si="16"/>
        <v>0.99720485435794493</v>
      </c>
      <c r="AD32">
        <f t="shared" si="17"/>
        <v>1.8556949885209579</v>
      </c>
      <c r="AE32">
        <f t="shared" si="18"/>
        <v>0.83300268896509577</v>
      </c>
      <c r="AF32">
        <f t="shared" si="19"/>
        <v>-133.24696641202561</v>
      </c>
      <c r="AG32">
        <f t="shared" si="20"/>
        <v>34.196152407628787</v>
      </c>
      <c r="AH32">
        <f t="shared" si="21"/>
        <v>2.2586597508692301</v>
      </c>
      <c r="AI32">
        <f t="shared" si="22"/>
        <v>200.93117274647244</v>
      </c>
      <c r="AJ32">
        <v>35</v>
      </c>
      <c r="AK32">
        <v>6</v>
      </c>
      <c r="AL32">
        <f t="shared" si="23"/>
        <v>1</v>
      </c>
      <c r="AM32">
        <f t="shared" si="24"/>
        <v>0</v>
      </c>
      <c r="AN32">
        <f t="shared" si="25"/>
        <v>54718.202994279709</v>
      </c>
      <c r="AO32">
        <f t="shared" si="26"/>
        <v>1800.13</v>
      </c>
      <c r="AP32">
        <f t="shared" si="27"/>
        <v>1517.5095000000001</v>
      </c>
      <c r="AQ32">
        <f t="shared" si="28"/>
        <v>0.84299995000361083</v>
      </c>
      <c r="AR32">
        <f t="shared" si="29"/>
        <v>0.16538990350696894</v>
      </c>
      <c r="AS32">
        <v>1689897927.0999999</v>
      </c>
      <c r="AT32">
        <v>776.90700000000004</v>
      </c>
      <c r="AU32">
        <v>799.86800000000005</v>
      </c>
      <c r="AV32">
        <v>9.9919499999999992</v>
      </c>
      <c r="AW32">
        <v>7.0013800000000002</v>
      </c>
      <c r="AX32">
        <v>781.25599999999997</v>
      </c>
      <c r="AY32">
        <v>10.562900000000001</v>
      </c>
      <c r="AZ32">
        <v>600.14300000000003</v>
      </c>
      <c r="BA32">
        <v>99.700999999999993</v>
      </c>
      <c r="BB32">
        <v>9.98251E-2</v>
      </c>
      <c r="BC32">
        <v>16.263999999999999</v>
      </c>
      <c r="BD32">
        <v>16.0472</v>
      </c>
      <c r="BE32">
        <v>999.9</v>
      </c>
      <c r="BF32">
        <v>0</v>
      </c>
      <c r="BG32">
        <v>0</v>
      </c>
      <c r="BH32">
        <v>10008.1</v>
      </c>
      <c r="BI32">
        <v>0</v>
      </c>
      <c r="BJ32">
        <v>27.398700000000002</v>
      </c>
      <c r="BK32">
        <v>-22.960899999999999</v>
      </c>
      <c r="BL32">
        <v>784.74800000000005</v>
      </c>
      <c r="BM32">
        <v>805.50800000000004</v>
      </c>
      <c r="BN32">
        <v>2.99057</v>
      </c>
      <c r="BO32">
        <v>799.86800000000005</v>
      </c>
      <c r="BP32">
        <v>7.0013800000000002</v>
      </c>
      <c r="BQ32">
        <v>0.99620699999999995</v>
      </c>
      <c r="BR32">
        <v>0.698044</v>
      </c>
      <c r="BS32">
        <v>6.8610300000000004</v>
      </c>
      <c r="BT32">
        <v>1.78729</v>
      </c>
      <c r="BU32">
        <v>1800.13</v>
      </c>
      <c r="BV32">
        <v>0.9</v>
      </c>
      <c r="BW32">
        <v>9.9999500000000005E-2</v>
      </c>
      <c r="BX32">
        <v>0</v>
      </c>
      <c r="BY32">
        <v>2.8062999999999998</v>
      </c>
      <c r="BZ32">
        <v>0</v>
      </c>
      <c r="CA32">
        <v>13706.2</v>
      </c>
      <c r="CB32">
        <v>14601.4</v>
      </c>
      <c r="CC32">
        <v>38.75</v>
      </c>
      <c r="CD32">
        <v>38.311999999999998</v>
      </c>
      <c r="CE32">
        <v>38.686999999999998</v>
      </c>
      <c r="CF32">
        <v>37.061999999999998</v>
      </c>
      <c r="CG32">
        <v>37.311999999999998</v>
      </c>
      <c r="CH32">
        <v>1620.12</v>
      </c>
      <c r="CI32">
        <v>180.01</v>
      </c>
      <c r="CJ32">
        <v>0</v>
      </c>
      <c r="CK32">
        <v>1689897941.7</v>
      </c>
      <c r="CL32">
        <v>0</v>
      </c>
      <c r="CM32">
        <v>1689897899.5999999</v>
      </c>
      <c r="CN32" t="s">
        <v>397</v>
      </c>
      <c r="CO32">
        <v>1689897893.5999999</v>
      </c>
      <c r="CP32">
        <v>1689897899.5999999</v>
      </c>
      <c r="CQ32">
        <v>61</v>
      </c>
      <c r="CR32">
        <v>0.13900000000000001</v>
      </c>
      <c r="CS32">
        <v>-1E-3</v>
      </c>
      <c r="CT32">
        <v>-4.4059999999999997</v>
      </c>
      <c r="CU32">
        <v>-0.57099999999999995</v>
      </c>
      <c r="CV32">
        <v>800</v>
      </c>
      <c r="CW32">
        <v>7</v>
      </c>
      <c r="CX32">
        <v>0.18</v>
      </c>
      <c r="CY32">
        <v>0.03</v>
      </c>
      <c r="CZ32">
        <v>20.58509919375442</v>
      </c>
      <c r="DA32">
        <v>1.0123995895700859</v>
      </c>
      <c r="DB32">
        <v>0.1260263315698695</v>
      </c>
      <c r="DC32">
        <v>1</v>
      </c>
      <c r="DD32">
        <v>799.98722500000008</v>
      </c>
      <c r="DE32">
        <v>0.29505816134993379</v>
      </c>
      <c r="DF32">
        <v>6.3418643749292847E-2</v>
      </c>
      <c r="DG32">
        <v>1</v>
      </c>
      <c r="DH32">
        <v>1800.068048780488</v>
      </c>
      <c r="DI32">
        <v>0.1471366816419469</v>
      </c>
      <c r="DJ32">
        <v>0.11244986985417441</v>
      </c>
      <c r="DK32">
        <v>-1</v>
      </c>
      <c r="DL32">
        <v>2</v>
      </c>
      <c r="DM32">
        <v>2</v>
      </c>
      <c r="DN32" t="s">
        <v>354</v>
      </c>
      <c r="DO32">
        <v>3.2199200000000001</v>
      </c>
      <c r="DP32">
        <v>2.7235900000000002</v>
      </c>
      <c r="DQ32">
        <v>0.15234300000000001</v>
      </c>
      <c r="DR32">
        <v>0.153921</v>
      </c>
      <c r="DS32">
        <v>6.3808799999999999E-2</v>
      </c>
      <c r="DT32">
        <v>4.60659E-2</v>
      </c>
      <c r="DU32">
        <v>25844.2</v>
      </c>
      <c r="DV32">
        <v>29104.799999999999</v>
      </c>
      <c r="DW32">
        <v>28666.6</v>
      </c>
      <c r="DX32">
        <v>32955.800000000003</v>
      </c>
      <c r="DY32">
        <v>37332.1</v>
      </c>
      <c r="DZ32">
        <v>42480.9</v>
      </c>
      <c r="EA32">
        <v>42077.8</v>
      </c>
      <c r="EB32">
        <v>47389.599999999999</v>
      </c>
      <c r="EC32">
        <v>2.3031999999999999</v>
      </c>
      <c r="ED32">
        <v>1.9485300000000001</v>
      </c>
      <c r="EE32">
        <v>9.9554699999999996E-2</v>
      </c>
      <c r="EF32">
        <v>0</v>
      </c>
      <c r="EG32">
        <v>14.3871</v>
      </c>
      <c r="EH32">
        <v>999.9</v>
      </c>
      <c r="EI32">
        <v>50.9</v>
      </c>
      <c r="EJ32">
        <v>18.899999999999999</v>
      </c>
      <c r="EK32">
        <v>11.1882</v>
      </c>
      <c r="EL32">
        <v>62.847099999999998</v>
      </c>
      <c r="EM32">
        <v>20.6571</v>
      </c>
      <c r="EN32">
        <v>1</v>
      </c>
      <c r="EO32">
        <v>-0.78086900000000004</v>
      </c>
      <c r="EP32">
        <v>2.6762800000000002</v>
      </c>
      <c r="EQ32">
        <v>20.212599999999998</v>
      </c>
      <c r="ER32">
        <v>5.22912</v>
      </c>
      <c r="ES32">
        <v>12.004</v>
      </c>
      <c r="ET32">
        <v>4.9899500000000003</v>
      </c>
      <c r="EU32">
        <v>3.3050000000000002</v>
      </c>
      <c r="EV32">
        <v>7385</v>
      </c>
      <c r="EW32">
        <v>9999</v>
      </c>
      <c r="EX32">
        <v>525.9</v>
      </c>
      <c r="EY32">
        <v>75.099999999999994</v>
      </c>
      <c r="EZ32">
        <v>1.8521099999999999</v>
      </c>
      <c r="FA32">
        <v>1.86128</v>
      </c>
      <c r="FB32">
        <v>1.86019</v>
      </c>
      <c r="FC32">
        <v>1.8561799999999999</v>
      </c>
      <c r="FD32">
        <v>1.86063</v>
      </c>
      <c r="FE32">
        <v>1.85686</v>
      </c>
      <c r="FF32">
        <v>1.8589800000000001</v>
      </c>
      <c r="FG32">
        <v>1.86185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-4.3490000000000002</v>
      </c>
      <c r="FV32">
        <v>-0.57099999999999995</v>
      </c>
      <c r="FW32">
        <v>-1.8373124401809571</v>
      </c>
      <c r="FX32">
        <v>-4.0117494158234393E-3</v>
      </c>
      <c r="FY32">
        <v>1.087516141204025E-6</v>
      </c>
      <c r="FZ32">
        <v>-8.657206703991749E-11</v>
      </c>
      <c r="GA32">
        <v>-0.57099350000000193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0.6</v>
      </c>
      <c r="GJ32">
        <v>0.5</v>
      </c>
      <c r="GK32">
        <v>1.71875</v>
      </c>
      <c r="GL32">
        <v>2.3535200000000001</v>
      </c>
      <c r="GM32">
        <v>1.5942400000000001</v>
      </c>
      <c r="GN32">
        <v>2.33643</v>
      </c>
      <c r="GO32">
        <v>1.40015</v>
      </c>
      <c r="GP32">
        <v>2.34253</v>
      </c>
      <c r="GQ32">
        <v>22.747699999999998</v>
      </c>
      <c r="GR32">
        <v>15.6906</v>
      </c>
      <c r="GS32">
        <v>18</v>
      </c>
      <c r="GT32">
        <v>621.06100000000004</v>
      </c>
      <c r="GU32">
        <v>422.69099999999997</v>
      </c>
      <c r="GV32">
        <v>12.2798</v>
      </c>
      <c r="GW32">
        <v>16.787600000000001</v>
      </c>
      <c r="GX32">
        <v>30.0001</v>
      </c>
      <c r="GY32">
        <v>16.7134</v>
      </c>
      <c r="GZ32">
        <v>16.674099999999999</v>
      </c>
      <c r="HA32">
        <v>34.461199999999998</v>
      </c>
      <c r="HB32">
        <v>30</v>
      </c>
      <c r="HC32">
        <v>-30</v>
      </c>
      <c r="HD32">
        <v>12.2631</v>
      </c>
      <c r="HE32">
        <v>800</v>
      </c>
      <c r="HF32">
        <v>0</v>
      </c>
      <c r="HG32">
        <v>105.254</v>
      </c>
      <c r="HH32">
        <v>104.512</v>
      </c>
    </row>
    <row r="33" spans="1:216" x14ac:dyDescent="0.2">
      <c r="A33">
        <v>15</v>
      </c>
      <c r="B33">
        <v>1689898017.5999999</v>
      </c>
      <c r="C33">
        <v>1239.599999904633</v>
      </c>
      <c r="D33" t="s">
        <v>398</v>
      </c>
      <c r="E33" t="s">
        <v>399</v>
      </c>
      <c r="F33" t="s">
        <v>347</v>
      </c>
      <c r="G33" t="s">
        <v>348</v>
      </c>
      <c r="H33" t="s">
        <v>349</v>
      </c>
      <c r="I33" t="s">
        <v>350</v>
      </c>
      <c r="J33" t="s">
        <v>351</v>
      </c>
      <c r="K33" t="s">
        <v>352</v>
      </c>
      <c r="L33">
        <v>1689898017.5999999</v>
      </c>
      <c r="M33">
        <f t="shared" si="0"/>
        <v>2.9861151019480005E-3</v>
      </c>
      <c r="N33">
        <f t="shared" si="1"/>
        <v>2.9861151019480006</v>
      </c>
      <c r="O33">
        <f t="shared" si="2"/>
        <v>21.255194916205131</v>
      </c>
      <c r="P33">
        <f t="shared" si="3"/>
        <v>975.82299999999998</v>
      </c>
      <c r="Q33">
        <f t="shared" si="4"/>
        <v>869.3215038812383</v>
      </c>
      <c r="R33">
        <f t="shared" si="5"/>
        <v>86.759347789700271</v>
      </c>
      <c r="S33">
        <f t="shared" si="6"/>
        <v>97.3883271726299</v>
      </c>
      <c r="T33">
        <f t="shared" si="7"/>
        <v>0.38302300648403226</v>
      </c>
      <c r="U33">
        <f t="shared" si="8"/>
        <v>2.9315184422799825</v>
      </c>
      <c r="V33">
        <f t="shared" si="9"/>
        <v>0.35723467509615214</v>
      </c>
      <c r="W33">
        <f t="shared" si="10"/>
        <v>0.22544379868231268</v>
      </c>
      <c r="X33">
        <f t="shared" si="11"/>
        <v>297.70838400000002</v>
      </c>
      <c r="Y33">
        <f t="shared" si="12"/>
        <v>17.04626721388458</v>
      </c>
      <c r="Z33">
        <f t="shared" si="13"/>
        <v>15.931800000000001</v>
      </c>
      <c r="AA33">
        <f t="shared" si="14"/>
        <v>1.8167666584867648</v>
      </c>
      <c r="AB33">
        <f t="shared" si="15"/>
        <v>54.279258614620595</v>
      </c>
      <c r="AC33">
        <f t="shared" si="16"/>
        <v>0.99427964732338003</v>
      </c>
      <c r="AD33">
        <f t="shared" si="17"/>
        <v>1.8317856078004022</v>
      </c>
      <c r="AE33">
        <f t="shared" si="18"/>
        <v>0.82248701116338474</v>
      </c>
      <c r="AF33">
        <f t="shared" si="19"/>
        <v>-131.68767599590683</v>
      </c>
      <c r="AG33">
        <f t="shared" si="20"/>
        <v>20.371874469339545</v>
      </c>
      <c r="AH33">
        <f t="shared" si="21"/>
        <v>1.3406833390922308</v>
      </c>
      <c r="AI33">
        <f t="shared" si="22"/>
        <v>187.73326581252496</v>
      </c>
      <c r="AJ33">
        <v>35</v>
      </c>
      <c r="AK33">
        <v>6</v>
      </c>
      <c r="AL33">
        <f t="shared" si="23"/>
        <v>1</v>
      </c>
      <c r="AM33">
        <f t="shared" si="24"/>
        <v>0</v>
      </c>
      <c r="AN33">
        <f t="shared" si="25"/>
        <v>54930.539294118942</v>
      </c>
      <c r="AO33">
        <f t="shared" si="26"/>
        <v>1800.04</v>
      </c>
      <c r="AP33">
        <f t="shared" si="27"/>
        <v>1517.4336000000001</v>
      </c>
      <c r="AQ33">
        <f t="shared" si="28"/>
        <v>0.84299993333481482</v>
      </c>
      <c r="AR33">
        <f t="shared" si="29"/>
        <v>0.16538987133619254</v>
      </c>
      <c r="AS33">
        <v>1689898017.5999999</v>
      </c>
      <c r="AT33">
        <v>975.82299999999998</v>
      </c>
      <c r="AU33">
        <v>999.98699999999997</v>
      </c>
      <c r="AV33">
        <v>9.9626000000000001</v>
      </c>
      <c r="AW33">
        <v>7.0068599999999996</v>
      </c>
      <c r="AX33">
        <v>980.68899999999996</v>
      </c>
      <c r="AY33">
        <v>10.5335</v>
      </c>
      <c r="AZ33">
        <v>600.12699999999995</v>
      </c>
      <c r="BA33">
        <v>99.701499999999996</v>
      </c>
      <c r="BB33">
        <v>9.9721299999999999E-2</v>
      </c>
      <c r="BC33">
        <v>16.060700000000001</v>
      </c>
      <c r="BD33">
        <v>15.931800000000001</v>
      </c>
      <c r="BE33">
        <v>999.9</v>
      </c>
      <c r="BF33">
        <v>0</v>
      </c>
      <c r="BG33">
        <v>0</v>
      </c>
      <c r="BH33">
        <v>10041.200000000001</v>
      </c>
      <c r="BI33">
        <v>0</v>
      </c>
      <c r="BJ33">
        <v>29.549499999999998</v>
      </c>
      <c r="BK33">
        <v>-24.163900000000002</v>
      </c>
      <c r="BL33">
        <v>985.64200000000005</v>
      </c>
      <c r="BM33">
        <v>1007.04</v>
      </c>
      <c r="BN33">
        <v>2.95574</v>
      </c>
      <c r="BO33">
        <v>999.98699999999997</v>
      </c>
      <c r="BP33">
        <v>7.0068599999999996</v>
      </c>
      <c r="BQ33">
        <v>0.99328700000000003</v>
      </c>
      <c r="BR33">
        <v>0.69859499999999997</v>
      </c>
      <c r="BS33">
        <v>6.8182799999999997</v>
      </c>
      <c r="BT33">
        <v>1.7983</v>
      </c>
      <c r="BU33">
        <v>1800.04</v>
      </c>
      <c r="BV33">
        <v>0.90000100000000005</v>
      </c>
      <c r="BW33">
        <v>9.9999099999999994E-2</v>
      </c>
      <c r="BX33">
        <v>0</v>
      </c>
      <c r="BY33">
        <v>2.4714</v>
      </c>
      <c r="BZ33">
        <v>0</v>
      </c>
      <c r="CA33">
        <v>13821.6</v>
      </c>
      <c r="CB33">
        <v>14600.6</v>
      </c>
      <c r="CC33">
        <v>38.75</v>
      </c>
      <c r="CD33">
        <v>38.686999999999998</v>
      </c>
      <c r="CE33">
        <v>38.686999999999998</v>
      </c>
      <c r="CF33">
        <v>37.5</v>
      </c>
      <c r="CG33">
        <v>37.375</v>
      </c>
      <c r="CH33">
        <v>1620.04</v>
      </c>
      <c r="CI33">
        <v>180</v>
      </c>
      <c r="CJ33">
        <v>0</v>
      </c>
      <c r="CK33">
        <v>1689898032.3</v>
      </c>
      <c r="CL33">
        <v>0</v>
      </c>
      <c r="CM33">
        <v>1689897990.5999999</v>
      </c>
      <c r="CN33" t="s">
        <v>400</v>
      </c>
      <c r="CO33">
        <v>1689897990.5999999</v>
      </c>
      <c r="CP33">
        <v>1689897989.0999999</v>
      </c>
      <c r="CQ33">
        <v>62</v>
      </c>
      <c r="CR33">
        <v>-5.8999999999999997E-2</v>
      </c>
      <c r="CS33">
        <v>0</v>
      </c>
      <c r="CT33">
        <v>-4.9180000000000001</v>
      </c>
      <c r="CU33">
        <v>-0.57099999999999995</v>
      </c>
      <c r="CV33">
        <v>1000</v>
      </c>
      <c r="CW33">
        <v>7</v>
      </c>
      <c r="CX33">
        <v>0.25</v>
      </c>
      <c r="CY33">
        <v>0.03</v>
      </c>
      <c r="CZ33">
        <v>21.106659828948938</v>
      </c>
      <c r="DA33">
        <v>1.569893446941808</v>
      </c>
      <c r="DB33">
        <v>0.1677479611002006</v>
      </c>
      <c r="DC33">
        <v>1</v>
      </c>
      <c r="DD33">
        <v>999.9795121951222</v>
      </c>
      <c r="DE33">
        <v>-0.20546341463405651</v>
      </c>
      <c r="DF33">
        <v>5.8108864170459518E-2</v>
      </c>
      <c r="DG33">
        <v>1</v>
      </c>
      <c r="DH33">
        <v>1799.9565</v>
      </c>
      <c r="DI33">
        <v>-4.3948372274484157E-2</v>
      </c>
      <c r="DJ33">
        <v>0.12956754994983019</v>
      </c>
      <c r="DK33">
        <v>-1</v>
      </c>
      <c r="DL33">
        <v>2</v>
      </c>
      <c r="DM33">
        <v>2</v>
      </c>
      <c r="DN33" t="s">
        <v>354</v>
      </c>
      <c r="DO33">
        <v>3.2198699999999998</v>
      </c>
      <c r="DP33">
        <v>2.7237800000000001</v>
      </c>
      <c r="DQ33">
        <v>0.176512</v>
      </c>
      <c r="DR33">
        <v>0.17776600000000001</v>
      </c>
      <c r="DS33">
        <v>6.3672800000000002E-2</v>
      </c>
      <c r="DT33">
        <v>4.6095299999999999E-2</v>
      </c>
      <c r="DU33">
        <v>25109.4</v>
      </c>
      <c r="DV33">
        <v>28286.5</v>
      </c>
      <c r="DW33">
        <v>28667</v>
      </c>
      <c r="DX33">
        <v>32955.599999999999</v>
      </c>
      <c r="DY33">
        <v>37338.300000000003</v>
      </c>
      <c r="DZ33">
        <v>42478.6</v>
      </c>
      <c r="EA33">
        <v>42078.3</v>
      </c>
      <c r="EB33">
        <v>47388.4</v>
      </c>
      <c r="EC33">
        <v>2.30315</v>
      </c>
      <c r="ED33">
        <v>1.94875</v>
      </c>
      <c r="EE33">
        <v>8.5204799999999997E-2</v>
      </c>
      <c r="EF33">
        <v>0</v>
      </c>
      <c r="EG33">
        <v>14.510999999999999</v>
      </c>
      <c r="EH33">
        <v>999.9</v>
      </c>
      <c r="EI33">
        <v>50.9</v>
      </c>
      <c r="EJ33">
        <v>18.899999999999999</v>
      </c>
      <c r="EK33">
        <v>11.188000000000001</v>
      </c>
      <c r="EL33">
        <v>62.817100000000003</v>
      </c>
      <c r="EM33">
        <v>20.617000000000001</v>
      </c>
      <c r="EN33">
        <v>1</v>
      </c>
      <c r="EO33">
        <v>-0.78243399999999996</v>
      </c>
      <c r="EP33">
        <v>1.62002</v>
      </c>
      <c r="EQ33">
        <v>20.227900000000002</v>
      </c>
      <c r="ER33">
        <v>5.2300199999999997</v>
      </c>
      <c r="ES33">
        <v>12.004</v>
      </c>
      <c r="ET33">
        <v>4.9914500000000004</v>
      </c>
      <c r="EU33">
        <v>3.3050000000000002</v>
      </c>
      <c r="EV33">
        <v>7387</v>
      </c>
      <c r="EW33">
        <v>9999</v>
      </c>
      <c r="EX33">
        <v>525.9</v>
      </c>
      <c r="EY33">
        <v>75.099999999999994</v>
      </c>
      <c r="EZ33">
        <v>1.8521099999999999</v>
      </c>
      <c r="FA33">
        <v>1.86128</v>
      </c>
      <c r="FB33">
        <v>1.86019</v>
      </c>
      <c r="FC33">
        <v>1.8562000000000001</v>
      </c>
      <c r="FD33">
        <v>1.8606199999999999</v>
      </c>
      <c r="FE33">
        <v>1.85686</v>
      </c>
      <c r="FF33">
        <v>1.8589800000000001</v>
      </c>
      <c r="FG33">
        <v>1.86181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-4.8659999999999997</v>
      </c>
      <c r="FV33">
        <v>-0.57089999999999996</v>
      </c>
      <c r="FW33">
        <v>-1.895937606775522</v>
      </c>
      <c r="FX33">
        <v>-4.0117494158234393E-3</v>
      </c>
      <c r="FY33">
        <v>1.087516141204025E-6</v>
      </c>
      <c r="FZ33">
        <v>-8.657206703991749E-11</v>
      </c>
      <c r="GA33">
        <v>-0.57092049999999972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2.0642100000000001</v>
      </c>
      <c r="GL33">
        <v>2.3547400000000001</v>
      </c>
      <c r="GM33">
        <v>1.5942400000000001</v>
      </c>
      <c r="GN33">
        <v>2.33643</v>
      </c>
      <c r="GO33">
        <v>1.40015</v>
      </c>
      <c r="GP33">
        <v>2.2729499999999998</v>
      </c>
      <c r="GQ33">
        <v>22.727499999999999</v>
      </c>
      <c r="GR33">
        <v>15.681800000000001</v>
      </c>
      <c r="GS33">
        <v>18</v>
      </c>
      <c r="GT33">
        <v>621.03800000000001</v>
      </c>
      <c r="GU33">
        <v>422.79399999999998</v>
      </c>
      <c r="GV33">
        <v>12.864000000000001</v>
      </c>
      <c r="GW33">
        <v>16.8</v>
      </c>
      <c r="GX33">
        <v>30.0001</v>
      </c>
      <c r="GY33">
        <v>16.714400000000001</v>
      </c>
      <c r="GZ33">
        <v>16.671099999999999</v>
      </c>
      <c r="HA33">
        <v>41.356900000000003</v>
      </c>
      <c r="HB33">
        <v>30</v>
      </c>
      <c r="HC33">
        <v>-30</v>
      </c>
      <c r="HD33">
        <v>12.887600000000001</v>
      </c>
      <c r="HE33">
        <v>1000</v>
      </c>
      <c r="HF33">
        <v>0</v>
      </c>
      <c r="HG33">
        <v>105.255</v>
      </c>
      <c r="HH33">
        <v>104.511</v>
      </c>
    </row>
    <row r="34" spans="1:216" x14ac:dyDescent="0.2">
      <c r="A34">
        <v>16</v>
      </c>
      <c r="B34">
        <v>1689898113.5999999</v>
      </c>
      <c r="C34">
        <v>1335.599999904633</v>
      </c>
      <c r="D34" t="s">
        <v>401</v>
      </c>
      <c r="E34" t="s">
        <v>402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t="s">
        <v>352</v>
      </c>
      <c r="L34">
        <v>1689898113.5999999</v>
      </c>
      <c r="M34">
        <f t="shared" si="0"/>
        <v>2.9594539181030089E-3</v>
      </c>
      <c r="N34">
        <f t="shared" si="1"/>
        <v>2.9594539181030091</v>
      </c>
      <c r="O34">
        <f t="shared" si="2"/>
        <v>21.565303118292736</v>
      </c>
      <c r="P34">
        <f t="shared" si="3"/>
        <v>1374.4</v>
      </c>
      <c r="Q34">
        <f t="shared" si="4"/>
        <v>1259.2352338318483</v>
      </c>
      <c r="R34">
        <f t="shared" si="5"/>
        <v>125.6705468024137</v>
      </c>
      <c r="S34">
        <f t="shared" si="6"/>
        <v>137.16388716319997</v>
      </c>
      <c r="T34">
        <f t="shared" si="7"/>
        <v>0.37520289609277074</v>
      </c>
      <c r="U34">
        <f t="shared" si="8"/>
        <v>2.9297314802376464</v>
      </c>
      <c r="V34">
        <f t="shared" si="9"/>
        <v>0.35040627081467418</v>
      </c>
      <c r="W34">
        <f t="shared" si="10"/>
        <v>0.22109508855272655</v>
      </c>
      <c r="X34">
        <f t="shared" si="11"/>
        <v>297.70199999999994</v>
      </c>
      <c r="Y34">
        <f t="shared" si="12"/>
        <v>17.203281687100159</v>
      </c>
      <c r="Z34">
        <f t="shared" si="13"/>
        <v>15.991</v>
      </c>
      <c r="AA34">
        <f t="shared" si="14"/>
        <v>1.8236509411674462</v>
      </c>
      <c r="AB34">
        <f t="shared" si="15"/>
        <v>53.676217096343848</v>
      </c>
      <c r="AC34">
        <f t="shared" si="16"/>
        <v>0.99266275589082986</v>
      </c>
      <c r="AD34">
        <f t="shared" si="17"/>
        <v>1.8493530460782883</v>
      </c>
      <c r="AE34">
        <f t="shared" si="18"/>
        <v>0.83098818527661633</v>
      </c>
      <c r="AF34">
        <f t="shared" si="19"/>
        <v>-130.51191778834269</v>
      </c>
      <c r="AG34">
        <f t="shared" si="20"/>
        <v>34.637927005272118</v>
      </c>
      <c r="AH34">
        <f t="shared" si="21"/>
        <v>2.2834029073286159</v>
      </c>
      <c r="AI34">
        <f t="shared" si="22"/>
        <v>204.11141212425798</v>
      </c>
      <c r="AJ34">
        <v>35</v>
      </c>
      <c r="AK34">
        <v>6</v>
      </c>
      <c r="AL34">
        <f t="shared" si="23"/>
        <v>1</v>
      </c>
      <c r="AM34">
        <f t="shared" si="24"/>
        <v>0</v>
      </c>
      <c r="AN34">
        <f t="shared" si="25"/>
        <v>54848.519428214429</v>
      </c>
      <c r="AO34">
        <f t="shared" si="26"/>
        <v>1800</v>
      </c>
      <c r="AP34">
        <f t="shared" si="27"/>
        <v>1517.3999999999999</v>
      </c>
      <c r="AQ34">
        <f t="shared" si="28"/>
        <v>0.84299999999999997</v>
      </c>
      <c r="AR34">
        <f t="shared" si="29"/>
        <v>0.16538999999999998</v>
      </c>
      <c r="AS34">
        <v>1689898113.5999999</v>
      </c>
      <c r="AT34">
        <v>1374.4</v>
      </c>
      <c r="AU34">
        <v>1400.03</v>
      </c>
      <c r="AV34">
        <v>9.9466099999999997</v>
      </c>
      <c r="AW34">
        <v>7.0169100000000002</v>
      </c>
      <c r="AX34">
        <v>1379.95</v>
      </c>
      <c r="AY34">
        <v>10.512700000000001</v>
      </c>
      <c r="AZ34">
        <v>600.06500000000005</v>
      </c>
      <c r="BA34">
        <v>99.699299999999994</v>
      </c>
      <c r="BB34">
        <v>9.9803000000000003E-2</v>
      </c>
      <c r="BC34">
        <v>16.2103</v>
      </c>
      <c r="BD34">
        <v>15.991</v>
      </c>
      <c r="BE34">
        <v>999.9</v>
      </c>
      <c r="BF34">
        <v>0</v>
      </c>
      <c r="BG34">
        <v>0</v>
      </c>
      <c r="BH34">
        <v>10031.200000000001</v>
      </c>
      <c r="BI34">
        <v>0</v>
      </c>
      <c r="BJ34">
        <v>29.900300000000001</v>
      </c>
      <c r="BK34">
        <v>-25.6281</v>
      </c>
      <c r="BL34">
        <v>1388.21</v>
      </c>
      <c r="BM34">
        <v>1409.92</v>
      </c>
      <c r="BN34">
        <v>2.92971</v>
      </c>
      <c r="BO34">
        <v>1400.03</v>
      </c>
      <c r="BP34">
        <v>7.0169100000000002</v>
      </c>
      <c r="BQ34">
        <v>0.99167000000000005</v>
      </c>
      <c r="BR34">
        <v>0.69957999999999998</v>
      </c>
      <c r="BS34">
        <v>6.7945700000000002</v>
      </c>
      <c r="BT34">
        <v>1.8180099999999999</v>
      </c>
      <c r="BU34">
        <v>1800</v>
      </c>
      <c r="BV34">
        <v>0.90000199999999997</v>
      </c>
      <c r="BW34">
        <v>9.9998199999999995E-2</v>
      </c>
      <c r="BX34">
        <v>0</v>
      </c>
      <c r="BY34">
        <v>3.1673</v>
      </c>
      <c r="BZ34">
        <v>0</v>
      </c>
      <c r="CA34">
        <v>13889.3</v>
      </c>
      <c r="CB34">
        <v>14600.3</v>
      </c>
      <c r="CC34">
        <v>39.875</v>
      </c>
      <c r="CD34">
        <v>39.75</v>
      </c>
      <c r="CE34">
        <v>39.5</v>
      </c>
      <c r="CF34">
        <v>39.25</v>
      </c>
      <c r="CG34">
        <v>38.436999999999998</v>
      </c>
      <c r="CH34">
        <v>1620</v>
      </c>
      <c r="CI34">
        <v>180</v>
      </c>
      <c r="CJ34">
        <v>0</v>
      </c>
      <c r="CK34">
        <v>1689898128.3</v>
      </c>
      <c r="CL34">
        <v>0</v>
      </c>
      <c r="CM34">
        <v>1689898085.5999999</v>
      </c>
      <c r="CN34" t="s">
        <v>403</v>
      </c>
      <c r="CO34">
        <v>1689898073.0999999</v>
      </c>
      <c r="CP34">
        <v>1689898085.5999999</v>
      </c>
      <c r="CQ34">
        <v>63</v>
      </c>
      <c r="CR34">
        <v>3.5000000000000003E-2</v>
      </c>
      <c r="CS34">
        <v>5.0000000000000001E-3</v>
      </c>
      <c r="CT34">
        <v>-5.5919999999999996</v>
      </c>
      <c r="CU34">
        <v>-0.56599999999999995</v>
      </c>
      <c r="CV34">
        <v>1400</v>
      </c>
      <c r="CW34">
        <v>7</v>
      </c>
      <c r="CX34">
        <v>0.12</v>
      </c>
      <c r="CY34">
        <v>0.03</v>
      </c>
      <c r="CZ34">
        <v>21.320121596719389</v>
      </c>
      <c r="DA34">
        <v>1.4625963825264749</v>
      </c>
      <c r="DB34">
        <v>0.15724061786099661</v>
      </c>
      <c r="DC34">
        <v>1</v>
      </c>
      <c r="DD34">
        <v>1399.98756097561</v>
      </c>
      <c r="DE34">
        <v>1.9233449478707788E-2</v>
      </c>
      <c r="DF34">
        <v>4.6000025864472528E-2</v>
      </c>
      <c r="DG34">
        <v>1</v>
      </c>
      <c r="DH34">
        <v>1799.9785365853661</v>
      </c>
      <c r="DI34">
        <v>0.19207558664200811</v>
      </c>
      <c r="DJ34">
        <v>0.1249304387055748</v>
      </c>
      <c r="DK34">
        <v>-1</v>
      </c>
      <c r="DL34">
        <v>2</v>
      </c>
      <c r="DM34">
        <v>2</v>
      </c>
      <c r="DN34" t="s">
        <v>354</v>
      </c>
      <c r="DO34">
        <v>3.2197499999999999</v>
      </c>
      <c r="DP34">
        <v>2.72377</v>
      </c>
      <c r="DQ34">
        <v>0.21793399999999999</v>
      </c>
      <c r="DR34">
        <v>0.21865399999999999</v>
      </c>
      <c r="DS34">
        <v>6.3576400000000005E-2</v>
      </c>
      <c r="DT34">
        <v>4.6148000000000002E-2</v>
      </c>
      <c r="DU34">
        <v>23850.400000000001</v>
      </c>
      <c r="DV34">
        <v>26886.1</v>
      </c>
      <c r="DW34">
        <v>28666.1</v>
      </c>
      <c r="DX34">
        <v>32956.199999999997</v>
      </c>
      <c r="DY34">
        <v>37341.199999999997</v>
      </c>
      <c r="DZ34">
        <v>42477.3</v>
      </c>
      <c r="EA34">
        <v>42076.9</v>
      </c>
      <c r="EB34">
        <v>47389.3</v>
      </c>
      <c r="EC34">
        <v>2.30315</v>
      </c>
      <c r="ED34">
        <v>1.9502999999999999</v>
      </c>
      <c r="EE34">
        <v>9.8727599999999999E-2</v>
      </c>
      <c r="EF34">
        <v>0</v>
      </c>
      <c r="EG34">
        <v>14.3445</v>
      </c>
      <c r="EH34">
        <v>999.9</v>
      </c>
      <c r="EI34">
        <v>50.9</v>
      </c>
      <c r="EJ34">
        <v>18.899999999999999</v>
      </c>
      <c r="EK34">
        <v>11.189</v>
      </c>
      <c r="EL34">
        <v>62.607100000000003</v>
      </c>
      <c r="EM34">
        <v>21.0657</v>
      </c>
      <c r="EN34">
        <v>1</v>
      </c>
      <c r="EO34">
        <v>-0.78197399999999995</v>
      </c>
      <c r="EP34">
        <v>1.9557899999999999</v>
      </c>
      <c r="EQ34">
        <v>20.224</v>
      </c>
      <c r="ER34">
        <v>5.2295699999999998</v>
      </c>
      <c r="ES34">
        <v>12.004</v>
      </c>
      <c r="ET34">
        <v>4.9913999999999996</v>
      </c>
      <c r="EU34">
        <v>3.3050000000000002</v>
      </c>
      <c r="EV34">
        <v>7388.9</v>
      </c>
      <c r="EW34">
        <v>9999</v>
      </c>
      <c r="EX34">
        <v>525.9</v>
      </c>
      <c r="EY34">
        <v>75.099999999999994</v>
      </c>
      <c r="EZ34">
        <v>1.85212</v>
      </c>
      <c r="FA34">
        <v>1.86131</v>
      </c>
      <c r="FB34">
        <v>1.86019</v>
      </c>
      <c r="FC34">
        <v>1.85622</v>
      </c>
      <c r="FD34">
        <v>1.86059</v>
      </c>
      <c r="FE34">
        <v>1.8568499999999999</v>
      </c>
      <c r="FF34">
        <v>1.8589899999999999</v>
      </c>
      <c r="FG34">
        <v>1.8618300000000001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-5.55</v>
      </c>
      <c r="FV34">
        <v>-0.56610000000000005</v>
      </c>
      <c r="FW34">
        <v>-1.8611496439188711</v>
      </c>
      <c r="FX34">
        <v>-4.0117494158234393E-3</v>
      </c>
      <c r="FY34">
        <v>1.087516141204025E-6</v>
      </c>
      <c r="FZ34">
        <v>-8.657206703991749E-11</v>
      </c>
      <c r="GA34">
        <v>-0.56612000000000062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0.7</v>
      </c>
      <c r="GJ34">
        <v>0.5</v>
      </c>
      <c r="GK34">
        <v>2.7185100000000002</v>
      </c>
      <c r="GL34">
        <v>2.34985</v>
      </c>
      <c r="GM34">
        <v>1.5942400000000001</v>
      </c>
      <c r="GN34">
        <v>2.33643</v>
      </c>
      <c r="GO34">
        <v>1.40015</v>
      </c>
      <c r="GP34">
        <v>2.2875999999999999</v>
      </c>
      <c r="GQ34">
        <v>22.727499999999999</v>
      </c>
      <c r="GR34">
        <v>15.6731</v>
      </c>
      <c r="GS34">
        <v>18</v>
      </c>
      <c r="GT34">
        <v>620.92100000000005</v>
      </c>
      <c r="GU34">
        <v>423.62299999999999</v>
      </c>
      <c r="GV34">
        <v>12.9407</v>
      </c>
      <c r="GW34">
        <v>16.7865</v>
      </c>
      <c r="GX34">
        <v>29.999400000000001</v>
      </c>
      <c r="GY34">
        <v>16.7059</v>
      </c>
      <c r="GZ34">
        <v>16.662199999999999</v>
      </c>
      <c r="HA34">
        <v>54.463900000000002</v>
      </c>
      <c r="HB34">
        <v>30</v>
      </c>
      <c r="HC34">
        <v>-30</v>
      </c>
      <c r="HD34">
        <v>12.9899</v>
      </c>
      <c r="HE34">
        <v>1400</v>
      </c>
      <c r="HF34">
        <v>0</v>
      </c>
      <c r="HG34">
        <v>105.252</v>
      </c>
      <c r="HH34">
        <v>104.51300000000001</v>
      </c>
    </row>
    <row r="35" spans="1:216" x14ac:dyDescent="0.2">
      <c r="A35">
        <v>17</v>
      </c>
      <c r="B35">
        <v>1689898200.5999999</v>
      </c>
      <c r="C35">
        <v>1422.599999904633</v>
      </c>
      <c r="D35" t="s">
        <v>404</v>
      </c>
      <c r="E35" t="s">
        <v>405</v>
      </c>
      <c r="F35" t="s">
        <v>347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>
        <v>1689898200.5999999</v>
      </c>
      <c r="M35">
        <f t="shared" si="0"/>
        <v>2.9338195998197536E-3</v>
      </c>
      <c r="N35">
        <f t="shared" si="1"/>
        <v>2.9338195998197536</v>
      </c>
      <c r="O35">
        <f t="shared" si="2"/>
        <v>21.841882387715437</v>
      </c>
      <c r="P35">
        <f t="shared" si="3"/>
        <v>1772.99</v>
      </c>
      <c r="Q35">
        <f t="shared" si="4"/>
        <v>1650.5050137754545</v>
      </c>
      <c r="R35">
        <f t="shared" si="5"/>
        <v>164.71894017300465</v>
      </c>
      <c r="S35">
        <f t="shared" si="6"/>
        <v>176.94283343574699</v>
      </c>
      <c r="T35">
        <f t="shared" si="7"/>
        <v>0.37202741033296161</v>
      </c>
      <c r="U35">
        <f t="shared" si="8"/>
        <v>2.9283145359472531</v>
      </c>
      <c r="V35">
        <f t="shared" si="9"/>
        <v>0.34762313046391119</v>
      </c>
      <c r="W35">
        <f t="shared" si="10"/>
        <v>0.21932353998160312</v>
      </c>
      <c r="X35">
        <f t="shared" si="11"/>
        <v>297.69663299999996</v>
      </c>
      <c r="Y35">
        <f t="shared" si="12"/>
        <v>17.235001907108217</v>
      </c>
      <c r="Z35">
        <f t="shared" si="13"/>
        <v>15.974399999999999</v>
      </c>
      <c r="AA35">
        <f t="shared" si="14"/>
        <v>1.8217182437944015</v>
      </c>
      <c r="AB35">
        <f t="shared" si="15"/>
        <v>53.519525540835268</v>
      </c>
      <c r="AC35">
        <f t="shared" si="16"/>
        <v>0.9913185841510419</v>
      </c>
      <c r="AD35">
        <f t="shared" si="17"/>
        <v>1.8522559274085273</v>
      </c>
      <c r="AE35">
        <f t="shared" si="18"/>
        <v>0.8303996596433596</v>
      </c>
      <c r="AF35">
        <f t="shared" si="19"/>
        <v>-129.38144435205115</v>
      </c>
      <c r="AG35">
        <f t="shared" si="20"/>
        <v>41.125471894748017</v>
      </c>
      <c r="AH35">
        <f t="shared" si="21"/>
        <v>2.712499694243991</v>
      </c>
      <c r="AI35">
        <f t="shared" si="22"/>
        <v>212.15316023694083</v>
      </c>
      <c r="AJ35">
        <v>35</v>
      </c>
      <c r="AK35">
        <v>6</v>
      </c>
      <c r="AL35">
        <f t="shared" si="23"/>
        <v>1</v>
      </c>
      <c r="AM35">
        <f t="shared" si="24"/>
        <v>0</v>
      </c>
      <c r="AN35">
        <f t="shared" si="25"/>
        <v>54801.407353635273</v>
      </c>
      <c r="AO35">
        <f t="shared" si="26"/>
        <v>1799.97</v>
      </c>
      <c r="AP35">
        <f t="shared" si="27"/>
        <v>1517.3744999999999</v>
      </c>
      <c r="AQ35">
        <f t="shared" si="28"/>
        <v>0.84299988333138876</v>
      </c>
      <c r="AR35">
        <f t="shared" si="29"/>
        <v>0.16538977482958048</v>
      </c>
      <c r="AS35">
        <v>1689898200.5999999</v>
      </c>
      <c r="AT35">
        <v>1772.99</v>
      </c>
      <c r="AU35">
        <v>1800.03</v>
      </c>
      <c r="AV35">
        <v>9.9331399999999999</v>
      </c>
      <c r="AW35">
        <v>7.0288399999999998</v>
      </c>
      <c r="AX35">
        <v>1778.69</v>
      </c>
      <c r="AY35">
        <v>10.502800000000001</v>
      </c>
      <c r="AZ35">
        <v>600.07799999999997</v>
      </c>
      <c r="BA35">
        <v>99.699299999999994</v>
      </c>
      <c r="BB35">
        <v>9.9815299999999996E-2</v>
      </c>
      <c r="BC35">
        <v>16.2349</v>
      </c>
      <c r="BD35">
        <v>15.974399999999999</v>
      </c>
      <c r="BE35">
        <v>999.9</v>
      </c>
      <c r="BF35">
        <v>0</v>
      </c>
      <c r="BG35">
        <v>0</v>
      </c>
      <c r="BH35">
        <v>10023.1</v>
      </c>
      <c r="BI35">
        <v>0</v>
      </c>
      <c r="BJ35">
        <v>31.1983</v>
      </c>
      <c r="BK35">
        <v>-27.034400000000002</v>
      </c>
      <c r="BL35">
        <v>1790.78</v>
      </c>
      <c r="BM35">
        <v>1812.77</v>
      </c>
      <c r="BN35">
        <v>2.9043000000000001</v>
      </c>
      <c r="BO35">
        <v>1800.03</v>
      </c>
      <c r="BP35">
        <v>7.0288399999999998</v>
      </c>
      <c r="BQ35">
        <v>0.99032699999999996</v>
      </c>
      <c r="BR35">
        <v>0.70077</v>
      </c>
      <c r="BS35">
        <v>6.7748400000000002</v>
      </c>
      <c r="BT35">
        <v>1.8417600000000001</v>
      </c>
      <c r="BU35">
        <v>1799.97</v>
      </c>
      <c r="BV35">
        <v>0.90000199999999997</v>
      </c>
      <c r="BW35">
        <v>9.9997500000000003E-2</v>
      </c>
      <c r="BX35">
        <v>0</v>
      </c>
      <c r="BY35">
        <v>2.6861999999999999</v>
      </c>
      <c r="BZ35">
        <v>0</v>
      </c>
      <c r="CA35">
        <v>13937.9</v>
      </c>
      <c r="CB35">
        <v>14600.1</v>
      </c>
      <c r="CC35">
        <v>40.811999999999998</v>
      </c>
      <c r="CD35">
        <v>40.436999999999998</v>
      </c>
      <c r="CE35">
        <v>40.25</v>
      </c>
      <c r="CF35">
        <v>40.375</v>
      </c>
      <c r="CG35">
        <v>39.25</v>
      </c>
      <c r="CH35">
        <v>1619.98</v>
      </c>
      <c r="CI35">
        <v>179.99</v>
      </c>
      <c r="CJ35">
        <v>0</v>
      </c>
      <c r="CK35">
        <v>1689898215.3</v>
      </c>
      <c r="CL35">
        <v>0</v>
      </c>
      <c r="CM35">
        <v>1689898173.0999999</v>
      </c>
      <c r="CN35" t="s">
        <v>406</v>
      </c>
      <c r="CO35">
        <v>1689898163.0999999</v>
      </c>
      <c r="CP35">
        <v>1689898173.0999999</v>
      </c>
      <c r="CQ35">
        <v>64</v>
      </c>
      <c r="CR35">
        <v>0.35</v>
      </c>
      <c r="CS35">
        <v>-4.0000000000000001E-3</v>
      </c>
      <c r="CT35">
        <v>-5.72</v>
      </c>
      <c r="CU35">
        <v>-0.56999999999999995</v>
      </c>
      <c r="CV35">
        <v>1800</v>
      </c>
      <c r="CW35">
        <v>7</v>
      </c>
      <c r="CX35">
        <v>0.09</v>
      </c>
      <c r="CY35">
        <v>0.02</v>
      </c>
      <c r="CZ35">
        <v>21.651712295850579</v>
      </c>
      <c r="DA35">
        <v>1.824243783568829</v>
      </c>
      <c r="DB35">
        <v>0.1938924029742547</v>
      </c>
      <c r="DC35">
        <v>1</v>
      </c>
      <c r="DD35">
        <v>1800</v>
      </c>
      <c r="DE35">
        <v>-0.25275261324233061</v>
      </c>
      <c r="DF35">
        <v>7.9755724620560173E-2</v>
      </c>
      <c r="DG35">
        <v>1</v>
      </c>
      <c r="DH35">
        <v>1799.9907317073171</v>
      </c>
      <c r="DI35">
        <v>7.3987723309558898E-2</v>
      </c>
      <c r="DJ35">
        <v>0.12130168486359789</v>
      </c>
      <c r="DK35">
        <v>-1</v>
      </c>
      <c r="DL35">
        <v>2</v>
      </c>
      <c r="DM35">
        <v>2</v>
      </c>
      <c r="DN35" t="s">
        <v>354</v>
      </c>
      <c r="DO35">
        <v>3.2197800000000001</v>
      </c>
      <c r="DP35">
        <v>2.7237200000000001</v>
      </c>
      <c r="DQ35">
        <v>0.25278299999999998</v>
      </c>
      <c r="DR35">
        <v>0.25313600000000003</v>
      </c>
      <c r="DS35">
        <v>6.3530400000000001E-2</v>
      </c>
      <c r="DT35">
        <v>4.6210099999999997E-2</v>
      </c>
      <c r="DU35">
        <v>22793.5</v>
      </c>
      <c r="DV35">
        <v>25706.7</v>
      </c>
      <c r="DW35">
        <v>28666.400000000001</v>
      </c>
      <c r="DX35">
        <v>32956.699999999997</v>
      </c>
      <c r="DY35">
        <v>37344.400000000001</v>
      </c>
      <c r="DZ35">
        <v>42474.5</v>
      </c>
      <c r="EA35">
        <v>42078.2</v>
      </c>
      <c r="EB35">
        <v>47389.1</v>
      </c>
      <c r="EC35">
        <v>2.3031999999999999</v>
      </c>
      <c r="ED35">
        <v>1.9522200000000001</v>
      </c>
      <c r="EE35">
        <v>0.105478</v>
      </c>
      <c r="EF35">
        <v>0</v>
      </c>
      <c r="EG35">
        <v>14.2151</v>
      </c>
      <c r="EH35">
        <v>999.9</v>
      </c>
      <c r="EI35">
        <v>50.9</v>
      </c>
      <c r="EJ35">
        <v>18.899999999999999</v>
      </c>
      <c r="EK35">
        <v>11.1876</v>
      </c>
      <c r="EL35">
        <v>63.0871</v>
      </c>
      <c r="EM35">
        <v>20.476800000000001</v>
      </c>
      <c r="EN35">
        <v>1</v>
      </c>
      <c r="EO35">
        <v>-0.78344999999999998</v>
      </c>
      <c r="EP35">
        <v>1.4565399999999999</v>
      </c>
      <c r="EQ35">
        <v>20.2288</v>
      </c>
      <c r="ER35">
        <v>5.2303199999999999</v>
      </c>
      <c r="ES35">
        <v>12.004</v>
      </c>
      <c r="ET35">
        <v>4.9910500000000004</v>
      </c>
      <c r="EU35">
        <v>3.3050000000000002</v>
      </c>
      <c r="EV35">
        <v>7390.9</v>
      </c>
      <c r="EW35">
        <v>9999</v>
      </c>
      <c r="EX35">
        <v>525.9</v>
      </c>
      <c r="EY35">
        <v>75.099999999999994</v>
      </c>
      <c r="EZ35">
        <v>1.8521399999999999</v>
      </c>
      <c r="FA35">
        <v>1.8613500000000001</v>
      </c>
      <c r="FB35">
        <v>1.8602000000000001</v>
      </c>
      <c r="FC35">
        <v>1.8562099999999999</v>
      </c>
      <c r="FD35">
        <v>1.8606199999999999</v>
      </c>
      <c r="FE35">
        <v>1.8568800000000001</v>
      </c>
      <c r="FF35">
        <v>1.859</v>
      </c>
      <c r="FG35">
        <v>1.8618699999999999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-5.7</v>
      </c>
      <c r="FV35">
        <v>-0.56969999999999998</v>
      </c>
      <c r="FW35">
        <v>-1.5117184801286421</v>
      </c>
      <c r="FX35">
        <v>-4.0117494158234393E-3</v>
      </c>
      <c r="FY35">
        <v>1.087516141204025E-6</v>
      </c>
      <c r="FZ35">
        <v>-8.657206703991749E-11</v>
      </c>
      <c r="GA35">
        <v>-0.56963649999999877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0.6</v>
      </c>
      <c r="GJ35">
        <v>0.5</v>
      </c>
      <c r="GK35">
        <v>3.3300800000000002</v>
      </c>
      <c r="GL35">
        <v>2.34253</v>
      </c>
      <c r="GM35">
        <v>1.5942400000000001</v>
      </c>
      <c r="GN35">
        <v>2.33521</v>
      </c>
      <c r="GO35">
        <v>1.40015</v>
      </c>
      <c r="GP35">
        <v>2.3095699999999999</v>
      </c>
      <c r="GQ35">
        <v>22.727499999999999</v>
      </c>
      <c r="GR35">
        <v>15.664300000000001</v>
      </c>
      <c r="GS35">
        <v>18</v>
      </c>
      <c r="GT35">
        <v>620.93700000000001</v>
      </c>
      <c r="GU35">
        <v>424.779</v>
      </c>
      <c r="GV35">
        <v>13.248799999999999</v>
      </c>
      <c r="GW35">
        <v>16.7836</v>
      </c>
      <c r="GX35">
        <v>30.0001</v>
      </c>
      <c r="GY35">
        <v>16.7044</v>
      </c>
      <c r="GZ35">
        <v>16.663699999999999</v>
      </c>
      <c r="HA35">
        <v>66.706800000000001</v>
      </c>
      <c r="HB35">
        <v>30</v>
      </c>
      <c r="HC35">
        <v>-30</v>
      </c>
      <c r="HD35">
        <v>13.2615</v>
      </c>
      <c r="HE35">
        <v>1800</v>
      </c>
      <c r="HF35">
        <v>0</v>
      </c>
      <c r="HG35">
        <v>105.254</v>
      </c>
      <c r="HH35">
        <v>104.51300000000001</v>
      </c>
    </row>
    <row r="36" spans="1:216" x14ac:dyDescent="0.2">
      <c r="A36">
        <v>18</v>
      </c>
      <c r="B36">
        <v>1689898292.5999999</v>
      </c>
      <c r="C36">
        <v>1514.599999904633</v>
      </c>
      <c r="D36" t="s">
        <v>407</v>
      </c>
      <c r="E36" t="s">
        <v>408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>
        <v>1689898292.5999999</v>
      </c>
      <c r="M36">
        <f t="shared" si="0"/>
        <v>2.9102649846451567E-3</v>
      </c>
      <c r="N36">
        <f t="shared" si="1"/>
        <v>2.9102649846451567</v>
      </c>
      <c r="O36">
        <f t="shared" si="2"/>
        <v>16.295585352243869</v>
      </c>
      <c r="P36">
        <f t="shared" si="3"/>
        <v>382.54199999999997</v>
      </c>
      <c r="Q36">
        <f t="shared" si="4"/>
        <v>302.63973807240865</v>
      </c>
      <c r="R36">
        <f t="shared" si="5"/>
        <v>30.20263629832704</v>
      </c>
      <c r="S36">
        <f t="shared" si="6"/>
        <v>38.176668300149998</v>
      </c>
      <c r="T36">
        <f t="shared" si="7"/>
        <v>0.36685853417146463</v>
      </c>
      <c r="U36">
        <f t="shared" si="8"/>
        <v>2.922479307342845</v>
      </c>
      <c r="V36">
        <f t="shared" si="9"/>
        <v>0.3430603316272714</v>
      </c>
      <c r="W36">
        <f t="shared" si="10"/>
        <v>0.21642210302043652</v>
      </c>
      <c r="X36">
        <f t="shared" si="11"/>
        <v>297.70142100000004</v>
      </c>
      <c r="Y36">
        <f t="shared" si="12"/>
        <v>17.312541914158832</v>
      </c>
      <c r="Z36">
        <f t="shared" si="13"/>
        <v>16.000900000000001</v>
      </c>
      <c r="AA36">
        <f t="shared" si="14"/>
        <v>1.8248044308668767</v>
      </c>
      <c r="AB36">
        <f t="shared" si="15"/>
        <v>53.219588797607976</v>
      </c>
      <c r="AC36">
        <f t="shared" si="16"/>
        <v>0.99013915998750002</v>
      </c>
      <c r="AD36">
        <f t="shared" si="17"/>
        <v>1.8604787867733452</v>
      </c>
      <c r="AE36">
        <f t="shared" si="18"/>
        <v>0.8346652708793767</v>
      </c>
      <c r="AF36">
        <f t="shared" si="19"/>
        <v>-128.34268582285142</v>
      </c>
      <c r="AG36">
        <f t="shared" si="20"/>
        <v>47.818459790701326</v>
      </c>
      <c r="AH36">
        <f t="shared" si="21"/>
        <v>3.1618189405304835</v>
      </c>
      <c r="AI36">
        <f t="shared" si="22"/>
        <v>220.33901390838045</v>
      </c>
      <c r="AJ36">
        <v>35</v>
      </c>
      <c r="AK36">
        <v>6</v>
      </c>
      <c r="AL36">
        <f t="shared" si="23"/>
        <v>1</v>
      </c>
      <c r="AM36">
        <f t="shared" si="24"/>
        <v>0</v>
      </c>
      <c r="AN36">
        <f t="shared" si="25"/>
        <v>54613.572673792209</v>
      </c>
      <c r="AO36">
        <f t="shared" si="26"/>
        <v>1800</v>
      </c>
      <c r="AP36">
        <f t="shared" si="27"/>
        <v>1517.3996999999999</v>
      </c>
      <c r="AQ36">
        <f t="shared" si="28"/>
        <v>0.84299983333333328</v>
      </c>
      <c r="AR36">
        <f t="shared" si="29"/>
        <v>0.16538967833333335</v>
      </c>
      <c r="AS36">
        <v>1689898292.5999999</v>
      </c>
      <c r="AT36">
        <v>382.54199999999997</v>
      </c>
      <c r="AU36">
        <v>399.95100000000002</v>
      </c>
      <c r="AV36">
        <v>9.9215</v>
      </c>
      <c r="AW36">
        <v>7.0400900000000002</v>
      </c>
      <c r="AX36">
        <v>386.11399999999998</v>
      </c>
      <c r="AY36">
        <v>10.4924</v>
      </c>
      <c r="AZ36">
        <v>599.99599999999998</v>
      </c>
      <c r="BA36">
        <v>99.697199999999995</v>
      </c>
      <c r="BB36">
        <v>0.10012500000000001</v>
      </c>
      <c r="BC36">
        <v>16.304400000000001</v>
      </c>
      <c r="BD36">
        <v>16.000900000000001</v>
      </c>
      <c r="BE36">
        <v>999.9</v>
      </c>
      <c r="BF36">
        <v>0</v>
      </c>
      <c r="BG36">
        <v>0</v>
      </c>
      <c r="BH36">
        <v>9990</v>
      </c>
      <c r="BI36">
        <v>0</v>
      </c>
      <c r="BJ36">
        <v>31.515999999999998</v>
      </c>
      <c r="BK36">
        <v>-17.408899999999999</v>
      </c>
      <c r="BL36">
        <v>386.375</v>
      </c>
      <c r="BM36">
        <v>402.786</v>
      </c>
      <c r="BN36">
        <v>2.8814099999999998</v>
      </c>
      <c r="BO36">
        <v>399.95100000000002</v>
      </c>
      <c r="BP36">
        <v>7.0400900000000002</v>
      </c>
      <c r="BQ36">
        <v>0.98914599999999997</v>
      </c>
      <c r="BR36">
        <v>0.70187699999999997</v>
      </c>
      <c r="BS36">
        <v>6.7574699999999996</v>
      </c>
      <c r="BT36">
        <v>1.8638300000000001</v>
      </c>
      <c r="BU36">
        <v>1800</v>
      </c>
      <c r="BV36">
        <v>0.900003</v>
      </c>
      <c r="BW36">
        <v>9.99969E-2</v>
      </c>
      <c r="BX36">
        <v>0</v>
      </c>
      <c r="BY36">
        <v>2.6804000000000001</v>
      </c>
      <c r="BZ36">
        <v>0</v>
      </c>
      <c r="CA36">
        <v>13817.1</v>
      </c>
      <c r="CB36">
        <v>14600.4</v>
      </c>
      <c r="CC36">
        <v>41.625</v>
      </c>
      <c r="CD36">
        <v>41</v>
      </c>
      <c r="CE36">
        <v>41</v>
      </c>
      <c r="CF36">
        <v>41.311999999999998</v>
      </c>
      <c r="CG36">
        <v>40.061999999999998</v>
      </c>
      <c r="CH36">
        <v>1620.01</v>
      </c>
      <c r="CI36">
        <v>179.99</v>
      </c>
      <c r="CJ36">
        <v>0</v>
      </c>
      <c r="CK36">
        <v>1689898307.0999999</v>
      </c>
      <c r="CL36">
        <v>0</v>
      </c>
      <c r="CM36">
        <v>1689898266.0999999</v>
      </c>
      <c r="CN36" t="s">
        <v>409</v>
      </c>
      <c r="CO36">
        <v>1689898266.0999999</v>
      </c>
      <c r="CP36">
        <v>1689898261.0999999</v>
      </c>
      <c r="CQ36">
        <v>65</v>
      </c>
      <c r="CR36">
        <v>-0.66800000000000004</v>
      </c>
      <c r="CS36">
        <v>-1E-3</v>
      </c>
      <c r="CT36">
        <v>-3.6240000000000001</v>
      </c>
      <c r="CU36">
        <v>-0.57099999999999995</v>
      </c>
      <c r="CV36">
        <v>399</v>
      </c>
      <c r="CW36">
        <v>7</v>
      </c>
      <c r="CX36">
        <v>0.28000000000000003</v>
      </c>
      <c r="CY36">
        <v>0.02</v>
      </c>
      <c r="CZ36">
        <v>16.49284543489911</v>
      </c>
      <c r="DA36">
        <v>-0.94147557950086236</v>
      </c>
      <c r="DB36">
        <v>0.153557642953114</v>
      </c>
      <c r="DC36">
        <v>1</v>
      </c>
      <c r="DD36">
        <v>399.83241463414629</v>
      </c>
      <c r="DE36">
        <v>1.94686411149872</v>
      </c>
      <c r="DF36">
        <v>0.23270487701344431</v>
      </c>
      <c r="DG36">
        <v>1</v>
      </c>
      <c r="DH36">
        <v>1799.9992682926829</v>
      </c>
      <c r="DI36">
        <v>-0.1552378035436793</v>
      </c>
      <c r="DJ36">
        <v>0.1393432372780968</v>
      </c>
      <c r="DK36">
        <v>-1</v>
      </c>
      <c r="DL36">
        <v>2</v>
      </c>
      <c r="DM36">
        <v>2</v>
      </c>
      <c r="DN36" t="s">
        <v>354</v>
      </c>
      <c r="DO36">
        <v>3.2195999999999998</v>
      </c>
      <c r="DP36">
        <v>2.7237399999999998</v>
      </c>
      <c r="DQ36">
        <v>9.2420500000000003E-2</v>
      </c>
      <c r="DR36">
        <v>9.4477599999999995E-2</v>
      </c>
      <c r="DS36">
        <v>6.3481399999999993E-2</v>
      </c>
      <c r="DT36">
        <v>4.6268400000000001E-2</v>
      </c>
      <c r="DU36">
        <v>27668.799999999999</v>
      </c>
      <c r="DV36">
        <v>31148.2</v>
      </c>
      <c r="DW36">
        <v>28665.599999999999</v>
      </c>
      <c r="DX36">
        <v>32956.400000000001</v>
      </c>
      <c r="DY36">
        <v>37344.699999999997</v>
      </c>
      <c r="DZ36">
        <v>42471.7</v>
      </c>
      <c r="EA36">
        <v>42077.3</v>
      </c>
      <c r="EB36">
        <v>47389.8</v>
      </c>
      <c r="EC36">
        <v>2.30308</v>
      </c>
      <c r="ED36">
        <v>1.94625</v>
      </c>
      <c r="EE36">
        <v>0.109248</v>
      </c>
      <c r="EF36">
        <v>0</v>
      </c>
      <c r="EG36">
        <v>14.178699999999999</v>
      </c>
      <c r="EH36">
        <v>999.9</v>
      </c>
      <c r="EI36">
        <v>50.9</v>
      </c>
      <c r="EJ36">
        <v>19</v>
      </c>
      <c r="EK36">
        <v>11.2577</v>
      </c>
      <c r="EL36">
        <v>62.5871</v>
      </c>
      <c r="EM36">
        <v>20.993600000000001</v>
      </c>
      <c r="EN36">
        <v>1</v>
      </c>
      <c r="EO36">
        <v>-0.78287600000000002</v>
      </c>
      <c r="EP36">
        <v>1.9541599999999999</v>
      </c>
      <c r="EQ36">
        <v>20.223500000000001</v>
      </c>
      <c r="ER36">
        <v>5.2310699999999999</v>
      </c>
      <c r="ES36">
        <v>12.004</v>
      </c>
      <c r="ET36">
        <v>4.9911500000000002</v>
      </c>
      <c r="EU36">
        <v>3.3050000000000002</v>
      </c>
      <c r="EV36">
        <v>7392.6</v>
      </c>
      <c r="EW36">
        <v>9999</v>
      </c>
      <c r="EX36">
        <v>525.9</v>
      </c>
      <c r="EY36">
        <v>75.2</v>
      </c>
      <c r="EZ36">
        <v>1.8521300000000001</v>
      </c>
      <c r="FA36">
        <v>1.86134</v>
      </c>
      <c r="FB36">
        <v>1.8602000000000001</v>
      </c>
      <c r="FC36">
        <v>1.85622</v>
      </c>
      <c r="FD36">
        <v>1.86066</v>
      </c>
      <c r="FE36">
        <v>1.8568899999999999</v>
      </c>
      <c r="FF36">
        <v>1.85904</v>
      </c>
      <c r="FG36">
        <v>1.86188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-3.5720000000000001</v>
      </c>
      <c r="FV36">
        <v>-0.57089999999999996</v>
      </c>
      <c r="FW36">
        <v>-2.1801291790188828</v>
      </c>
      <c r="FX36">
        <v>-4.0117494158234393E-3</v>
      </c>
      <c r="FY36">
        <v>1.087516141204025E-6</v>
      </c>
      <c r="FZ36">
        <v>-8.657206703991749E-11</v>
      </c>
      <c r="GA36">
        <v>-0.57091650000000183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0.4</v>
      </c>
      <c r="GJ36">
        <v>0.5</v>
      </c>
      <c r="GK36">
        <v>0.98266600000000004</v>
      </c>
      <c r="GL36">
        <v>2.35229</v>
      </c>
      <c r="GM36">
        <v>1.5942400000000001</v>
      </c>
      <c r="GN36">
        <v>2.33643</v>
      </c>
      <c r="GO36">
        <v>1.40015</v>
      </c>
      <c r="GP36">
        <v>2.20459</v>
      </c>
      <c r="GQ36">
        <v>22.747699999999998</v>
      </c>
      <c r="GR36">
        <v>15.629300000000001</v>
      </c>
      <c r="GS36">
        <v>18</v>
      </c>
      <c r="GT36">
        <v>620.80399999999997</v>
      </c>
      <c r="GU36">
        <v>421.20499999999998</v>
      </c>
      <c r="GV36">
        <v>12.9175</v>
      </c>
      <c r="GW36">
        <v>16.7791</v>
      </c>
      <c r="GX36">
        <v>30.0002</v>
      </c>
      <c r="GY36">
        <v>16.7014</v>
      </c>
      <c r="GZ36">
        <v>16.659700000000001</v>
      </c>
      <c r="HA36">
        <v>19.735700000000001</v>
      </c>
      <c r="HB36">
        <v>30</v>
      </c>
      <c r="HC36">
        <v>-30</v>
      </c>
      <c r="HD36">
        <v>12.9129</v>
      </c>
      <c r="HE36">
        <v>400</v>
      </c>
      <c r="HF36">
        <v>0</v>
      </c>
      <c r="HG36">
        <v>105.252</v>
      </c>
      <c r="HH36">
        <v>104.51300000000001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29</v>
      </c>
      <c r="B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2023-07-21T00:15:05Z</dcterms:created>
  <dcterms:modified xsi:type="dcterms:W3CDTF">2023-07-21T05:01:41Z</dcterms:modified>
</cp:coreProperties>
</file>