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B4EAA628-2533-A641-A59E-FCDC1AB6B633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N36" i="1"/>
  <c r="AL36" i="1" s="1"/>
  <c r="AD36" i="1"/>
  <c r="AB36" i="1" s="1"/>
  <c r="AC36" i="1"/>
  <c r="U36" i="1"/>
  <c r="N36" i="1"/>
  <c r="M36" i="1" s="1"/>
  <c r="AF36" i="1" s="1"/>
  <c r="AR35" i="1"/>
  <c r="AQ35" i="1"/>
  <c r="AO35" i="1"/>
  <c r="AP35" i="1" s="1"/>
  <c r="AN35" i="1"/>
  <c r="AL35" i="1"/>
  <c r="AD35" i="1"/>
  <c r="AC35" i="1"/>
  <c r="AB35" i="1"/>
  <c r="U35" i="1"/>
  <c r="AR34" i="1"/>
  <c r="X34" i="1" s="1"/>
  <c r="AQ34" i="1"/>
  <c r="AO34" i="1"/>
  <c r="AP34" i="1" s="1"/>
  <c r="AN34" i="1"/>
  <c r="AL34" i="1"/>
  <c r="N34" i="1" s="1"/>
  <c r="M34" i="1" s="1"/>
  <c r="AF34" i="1" s="1"/>
  <c r="AD34" i="1"/>
  <c r="AC34" i="1"/>
  <c r="AB34" i="1"/>
  <c r="U34" i="1"/>
  <c r="S34" i="1"/>
  <c r="P34" i="1"/>
  <c r="O34" i="1"/>
  <c r="AR33" i="1"/>
  <c r="AQ33" i="1"/>
  <c r="AP33" i="1"/>
  <c r="AO33" i="1"/>
  <c r="AN33" i="1"/>
  <c r="AL33" i="1" s="1"/>
  <c r="AM33" i="1"/>
  <c r="AD33" i="1"/>
  <c r="AC33" i="1"/>
  <c r="AB33" i="1" s="1"/>
  <c r="X33" i="1"/>
  <c r="Y33" i="1" s="1"/>
  <c r="Z33" i="1" s="1"/>
  <c r="U33" i="1"/>
  <c r="P33" i="1"/>
  <c r="N33" i="1"/>
  <c r="M33" i="1"/>
  <c r="AR32" i="1"/>
  <c r="AQ32" i="1"/>
  <c r="AO32" i="1"/>
  <c r="AN32" i="1"/>
  <c r="AL32" i="1"/>
  <c r="AD32" i="1"/>
  <c r="AC32" i="1"/>
  <c r="AB32" i="1"/>
  <c r="U32" i="1"/>
  <c r="S32" i="1"/>
  <c r="O32" i="1"/>
  <c r="N32" i="1"/>
  <c r="M32" i="1" s="1"/>
  <c r="AF32" i="1" s="1"/>
  <c r="AR31" i="1"/>
  <c r="AQ31" i="1"/>
  <c r="AO31" i="1"/>
  <c r="AP31" i="1" s="1"/>
  <c r="AN31" i="1"/>
  <c r="AL31" i="1"/>
  <c r="AM31" i="1" s="1"/>
  <c r="AD31" i="1"/>
  <c r="AC31" i="1"/>
  <c r="AB31" i="1"/>
  <c r="U31" i="1"/>
  <c r="AR30" i="1"/>
  <c r="AQ30" i="1"/>
  <c r="AO30" i="1"/>
  <c r="X30" i="1" s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P29" i="1"/>
  <c r="AO29" i="1"/>
  <c r="AN29" i="1"/>
  <c r="AL29" i="1" s="1"/>
  <c r="AM29" i="1"/>
  <c r="AD29" i="1"/>
  <c r="AC29" i="1"/>
  <c r="AB29" i="1" s="1"/>
  <c r="X29" i="1"/>
  <c r="U29" i="1"/>
  <c r="AR28" i="1"/>
  <c r="AQ28" i="1"/>
  <c r="AO28" i="1"/>
  <c r="X28" i="1" s="1"/>
  <c r="AN28" i="1"/>
  <c r="AL28" i="1" s="1"/>
  <c r="AD28" i="1"/>
  <c r="AC28" i="1"/>
  <c r="AB28" i="1"/>
  <c r="U28" i="1"/>
  <c r="AR27" i="1"/>
  <c r="AQ27" i="1"/>
  <c r="AO27" i="1"/>
  <c r="AP27" i="1" s="1"/>
  <c r="AN27" i="1"/>
  <c r="AL27" i="1"/>
  <c r="AD27" i="1"/>
  <c r="AC27" i="1"/>
  <c r="AB27" i="1"/>
  <c r="U27" i="1"/>
  <c r="AR26" i="1"/>
  <c r="X26" i="1" s="1"/>
  <c r="AQ26" i="1"/>
  <c r="AP26" i="1"/>
  <c r="AO26" i="1"/>
  <c r="AN26" i="1"/>
  <c r="AL26" i="1"/>
  <c r="P26" i="1" s="1"/>
  <c r="AD26" i="1"/>
  <c r="AC26" i="1"/>
  <c r="AB26" i="1"/>
  <c r="U26" i="1"/>
  <c r="O26" i="1"/>
  <c r="AR25" i="1"/>
  <c r="X25" i="1" s="1"/>
  <c r="AQ25" i="1"/>
  <c r="AP25" i="1"/>
  <c r="AO25" i="1"/>
  <c r="AN25" i="1"/>
  <c r="AL25" i="1" s="1"/>
  <c r="AM25" i="1"/>
  <c r="AD25" i="1"/>
  <c r="AC25" i="1"/>
  <c r="AB25" i="1" s="1"/>
  <c r="U25" i="1"/>
  <c r="P25" i="1"/>
  <c r="N25" i="1"/>
  <c r="M25" i="1" s="1"/>
  <c r="AR24" i="1"/>
  <c r="AQ24" i="1"/>
  <c r="AO24" i="1"/>
  <c r="AP24" i="1" s="1"/>
  <c r="AN24" i="1"/>
  <c r="AL24" i="1"/>
  <c r="AM24" i="1" s="1"/>
  <c r="AD24" i="1"/>
  <c r="AC24" i="1"/>
  <c r="AB24" i="1"/>
  <c r="X24" i="1"/>
  <c r="U24" i="1"/>
  <c r="N24" i="1"/>
  <c r="M24" i="1" s="1"/>
  <c r="AF24" i="1" s="1"/>
  <c r="AR23" i="1"/>
  <c r="AQ23" i="1"/>
  <c r="AO23" i="1"/>
  <c r="AP23" i="1" s="1"/>
  <c r="AN23" i="1"/>
  <c r="AL23" i="1"/>
  <c r="AM23" i="1" s="1"/>
  <c r="AD23" i="1"/>
  <c r="AB23" i="1" s="1"/>
  <c r="AC23" i="1"/>
  <c r="U23" i="1"/>
  <c r="AR22" i="1"/>
  <c r="AQ22" i="1"/>
  <c r="AO22" i="1"/>
  <c r="X22" i="1" s="1"/>
  <c r="AN22" i="1"/>
  <c r="AL22" i="1"/>
  <c r="AD22" i="1"/>
  <c r="AC22" i="1"/>
  <c r="AB22" i="1"/>
  <c r="U22" i="1"/>
  <c r="S22" i="1"/>
  <c r="P22" i="1"/>
  <c r="O22" i="1"/>
  <c r="AR21" i="1"/>
  <c r="X21" i="1" s="1"/>
  <c r="AQ21" i="1"/>
  <c r="AP21" i="1"/>
  <c r="AO21" i="1"/>
  <c r="AN21" i="1"/>
  <c r="AL21" i="1" s="1"/>
  <c r="S21" i="1" s="1"/>
  <c r="AM21" i="1"/>
  <c r="AD21" i="1"/>
  <c r="AC21" i="1"/>
  <c r="U21" i="1"/>
  <c r="P21" i="1"/>
  <c r="O21" i="1"/>
  <c r="N21" i="1"/>
  <c r="M21" i="1" s="1"/>
  <c r="AF21" i="1" s="1"/>
  <c r="AR20" i="1"/>
  <c r="AQ20" i="1"/>
  <c r="AP20" i="1"/>
  <c r="AO20" i="1"/>
  <c r="AN20" i="1"/>
  <c r="AL20" i="1"/>
  <c r="S20" i="1" s="1"/>
  <c r="AD20" i="1"/>
  <c r="AC20" i="1"/>
  <c r="AB20" i="1" s="1"/>
  <c r="X20" i="1"/>
  <c r="U20" i="1"/>
  <c r="P20" i="1"/>
  <c r="O20" i="1"/>
  <c r="N20" i="1"/>
  <c r="M20" i="1" s="1"/>
  <c r="AF20" i="1" s="1"/>
  <c r="AR19" i="1"/>
  <c r="AQ19" i="1"/>
  <c r="AO19" i="1"/>
  <c r="AN19" i="1"/>
  <c r="AL19" i="1"/>
  <c r="P19" i="1" s="1"/>
  <c r="AD19" i="1"/>
  <c r="AC19" i="1"/>
  <c r="AB19" i="1"/>
  <c r="U19" i="1"/>
  <c r="O19" i="1"/>
  <c r="N19" i="1"/>
  <c r="M19" i="1" s="1"/>
  <c r="Y20" i="1" l="1"/>
  <c r="Z20" i="1" s="1"/>
  <c r="AA33" i="1"/>
  <c r="AE33" i="1" s="1"/>
  <c r="AH33" i="1"/>
  <c r="AG33" i="1"/>
  <c r="Y21" i="1"/>
  <c r="Z21" i="1" s="1"/>
  <c r="AG21" i="1" s="1"/>
  <c r="AF25" i="1"/>
  <c r="AF19" i="1"/>
  <c r="AH20" i="1"/>
  <c r="AA20" i="1"/>
  <c r="AE20" i="1" s="1"/>
  <c r="Y25" i="1"/>
  <c r="Z25" i="1" s="1"/>
  <c r="Y30" i="1"/>
  <c r="Z30" i="1" s="1"/>
  <c r="V30" i="1" s="1"/>
  <c r="T30" i="1" s="1"/>
  <c r="W30" i="1" s="1"/>
  <c r="Q30" i="1" s="1"/>
  <c r="R30" i="1" s="1"/>
  <c r="V33" i="1"/>
  <c r="T33" i="1" s="1"/>
  <c r="W33" i="1" s="1"/>
  <c r="AM28" i="1"/>
  <c r="N28" i="1"/>
  <c r="M28" i="1" s="1"/>
  <c r="Y28" i="1" s="1"/>
  <c r="Z28" i="1" s="1"/>
  <c r="AG28" i="1" s="1"/>
  <c r="S28" i="1"/>
  <c r="P28" i="1"/>
  <c r="O28" i="1"/>
  <c r="Y34" i="1"/>
  <c r="Z34" i="1" s="1"/>
  <c r="V20" i="1"/>
  <c r="T20" i="1" s="1"/>
  <c r="W20" i="1" s="1"/>
  <c r="Q20" i="1" s="1"/>
  <c r="R20" i="1" s="1"/>
  <c r="P27" i="1"/>
  <c r="O27" i="1"/>
  <c r="S27" i="1"/>
  <c r="AP28" i="1"/>
  <c r="P36" i="1"/>
  <c r="AM36" i="1"/>
  <c r="S36" i="1"/>
  <c r="S29" i="1"/>
  <c r="O29" i="1"/>
  <c r="AP30" i="1"/>
  <c r="S19" i="1"/>
  <c r="AM19" i="1"/>
  <c r="S24" i="1"/>
  <c r="AF33" i="1"/>
  <c r="V34" i="1"/>
  <c r="T34" i="1" s="1"/>
  <c r="W34" i="1" s="1"/>
  <c r="Q34" i="1" s="1"/>
  <c r="R34" i="1" s="1"/>
  <c r="P32" i="1"/>
  <c r="AM32" i="1"/>
  <c r="O36" i="1"/>
  <c r="AP36" i="1"/>
  <c r="X36" i="1"/>
  <c r="Y24" i="1"/>
  <c r="Z24" i="1" s="1"/>
  <c r="V24" i="1" s="1"/>
  <c r="T24" i="1" s="1"/>
  <c r="W24" i="1" s="1"/>
  <c r="AP22" i="1"/>
  <c r="O24" i="1"/>
  <c r="P23" i="1"/>
  <c r="O23" i="1"/>
  <c r="S23" i="1"/>
  <c r="P24" i="1"/>
  <c r="N27" i="1"/>
  <c r="M27" i="1" s="1"/>
  <c r="AM20" i="1"/>
  <c r="N26" i="1"/>
  <c r="M26" i="1" s="1"/>
  <c r="AM26" i="1"/>
  <c r="AF30" i="1"/>
  <c r="AP19" i="1"/>
  <c r="X19" i="1"/>
  <c r="N23" i="1"/>
  <c r="M23" i="1" s="1"/>
  <c r="N29" i="1"/>
  <c r="M29" i="1" s="1"/>
  <c r="Y29" i="1" s="1"/>
  <c r="Z29" i="1" s="1"/>
  <c r="P35" i="1"/>
  <c r="O35" i="1"/>
  <c r="N35" i="1"/>
  <c r="M35" i="1" s="1"/>
  <c r="S35" i="1"/>
  <c r="AG20" i="1"/>
  <c r="AM27" i="1"/>
  <c r="P31" i="1"/>
  <c r="O31" i="1"/>
  <c r="N31" i="1"/>
  <c r="M31" i="1" s="1"/>
  <c r="S31" i="1"/>
  <c r="AB21" i="1"/>
  <c r="N22" i="1"/>
  <c r="M22" i="1" s="1"/>
  <c r="AM22" i="1"/>
  <c r="S25" i="1"/>
  <c r="O25" i="1"/>
  <c r="S26" i="1"/>
  <c r="P29" i="1"/>
  <c r="AP32" i="1"/>
  <c r="X32" i="1"/>
  <c r="S33" i="1"/>
  <c r="O33" i="1"/>
  <c r="AM35" i="1"/>
  <c r="AM30" i="1"/>
  <c r="AM34" i="1"/>
  <c r="X23" i="1"/>
  <c r="X27" i="1"/>
  <c r="X31" i="1"/>
  <c r="X35" i="1"/>
  <c r="AG24" i="1" l="1"/>
  <c r="AI33" i="1"/>
  <c r="AI20" i="1"/>
  <c r="AA29" i="1"/>
  <c r="AE29" i="1" s="1"/>
  <c r="AH29" i="1"/>
  <c r="AG29" i="1"/>
  <c r="AF26" i="1"/>
  <c r="AH28" i="1"/>
  <c r="AA28" i="1"/>
  <c r="AE28" i="1" s="1"/>
  <c r="Q33" i="1"/>
  <c r="R33" i="1" s="1"/>
  <c r="AG34" i="1"/>
  <c r="AA34" i="1"/>
  <c r="AE34" i="1" s="1"/>
  <c r="AH34" i="1"/>
  <c r="AG30" i="1"/>
  <c r="AH30" i="1"/>
  <c r="AI30" i="1" s="1"/>
  <c r="AA30" i="1"/>
  <c r="AE30" i="1" s="1"/>
  <c r="AF31" i="1"/>
  <c r="V31" i="1"/>
  <c r="T31" i="1" s="1"/>
  <c r="W31" i="1" s="1"/>
  <c r="Q31" i="1" s="1"/>
  <c r="R31" i="1" s="1"/>
  <c r="AF23" i="1"/>
  <c r="AF22" i="1"/>
  <c r="V29" i="1"/>
  <c r="T29" i="1" s="1"/>
  <c r="W29" i="1" s="1"/>
  <c r="Q29" i="1" s="1"/>
  <c r="R29" i="1" s="1"/>
  <c r="AF29" i="1"/>
  <c r="Y35" i="1"/>
  <c r="Z35" i="1" s="1"/>
  <c r="Q24" i="1"/>
  <c r="R24" i="1" s="1"/>
  <c r="Y31" i="1"/>
  <c r="Z31" i="1" s="1"/>
  <c r="AH24" i="1"/>
  <c r="AI24" i="1" s="1"/>
  <c r="AA24" i="1"/>
  <c r="AE24" i="1" s="1"/>
  <c r="AA25" i="1"/>
  <c r="AE25" i="1" s="1"/>
  <c r="AH25" i="1"/>
  <c r="AI25" i="1" s="1"/>
  <c r="Y27" i="1"/>
  <c r="Z27" i="1" s="1"/>
  <c r="V27" i="1" s="1"/>
  <c r="T27" i="1" s="1"/>
  <c r="W27" i="1" s="1"/>
  <c r="Q27" i="1" s="1"/>
  <c r="R27" i="1" s="1"/>
  <c r="Y32" i="1"/>
  <c r="Z32" i="1" s="1"/>
  <c r="Y19" i="1"/>
  <c r="Z19" i="1" s="1"/>
  <c r="AF27" i="1"/>
  <c r="Y36" i="1"/>
  <c r="Z36" i="1" s="1"/>
  <c r="Y23" i="1"/>
  <c r="Z23" i="1" s="1"/>
  <c r="AG25" i="1"/>
  <c r="V25" i="1"/>
  <c r="T25" i="1" s="1"/>
  <c r="W25" i="1" s="1"/>
  <c r="Q25" i="1" s="1"/>
  <c r="R25" i="1" s="1"/>
  <c r="AF35" i="1"/>
  <c r="AF28" i="1"/>
  <c r="V28" i="1"/>
  <c r="T28" i="1" s="1"/>
  <c r="W28" i="1" s="1"/>
  <c r="Q28" i="1" s="1"/>
  <c r="R28" i="1" s="1"/>
  <c r="Y22" i="1"/>
  <c r="Z22" i="1" s="1"/>
  <c r="V22" i="1" s="1"/>
  <c r="T22" i="1" s="1"/>
  <c r="W22" i="1" s="1"/>
  <c r="Q22" i="1" s="1"/>
  <c r="R22" i="1" s="1"/>
  <c r="AA21" i="1"/>
  <c r="AE21" i="1" s="1"/>
  <c r="V21" i="1"/>
  <c r="T21" i="1" s="1"/>
  <c r="W21" i="1" s="1"/>
  <c r="Q21" i="1" s="1"/>
  <c r="R21" i="1" s="1"/>
  <c r="AH21" i="1"/>
  <c r="AI21" i="1" s="1"/>
  <c r="Y26" i="1"/>
  <c r="Z26" i="1" s="1"/>
  <c r="AH36" i="1" l="1"/>
  <c r="AA36" i="1"/>
  <c r="AE36" i="1" s="1"/>
  <c r="AG36" i="1"/>
  <c r="V36" i="1"/>
  <c r="T36" i="1" s="1"/>
  <c r="W36" i="1" s="1"/>
  <c r="Q36" i="1" s="1"/>
  <c r="R36" i="1" s="1"/>
  <c r="AA35" i="1"/>
  <c r="AE35" i="1" s="1"/>
  <c r="AH35" i="1"/>
  <c r="AG35" i="1"/>
  <c r="V35" i="1"/>
  <c r="T35" i="1" s="1"/>
  <c r="W35" i="1" s="1"/>
  <c r="Q35" i="1" s="1"/>
  <c r="R35" i="1" s="1"/>
  <c r="AI28" i="1"/>
  <c r="AA23" i="1"/>
  <c r="AE23" i="1" s="1"/>
  <c r="AH23" i="1"/>
  <c r="AG23" i="1"/>
  <c r="AA31" i="1"/>
  <c r="AE31" i="1" s="1"/>
  <c r="AH31" i="1"/>
  <c r="AG31" i="1"/>
  <c r="AI34" i="1"/>
  <c r="AG26" i="1"/>
  <c r="AH26" i="1"/>
  <c r="AA26" i="1"/>
  <c r="AE26" i="1" s="1"/>
  <c r="AH19" i="1"/>
  <c r="AG19" i="1"/>
  <c r="AA19" i="1"/>
  <c r="AE19" i="1" s="1"/>
  <c r="V19" i="1"/>
  <c r="T19" i="1" s="1"/>
  <c r="W19" i="1" s="1"/>
  <c r="Q19" i="1" s="1"/>
  <c r="R19" i="1" s="1"/>
  <c r="V26" i="1"/>
  <c r="T26" i="1" s="1"/>
  <c r="W26" i="1" s="1"/>
  <c r="Q26" i="1" s="1"/>
  <c r="R26" i="1" s="1"/>
  <c r="AA22" i="1"/>
  <c r="AE22" i="1" s="1"/>
  <c r="AH22" i="1"/>
  <c r="AG22" i="1"/>
  <c r="AH32" i="1"/>
  <c r="AA32" i="1"/>
  <c r="AE32" i="1" s="1"/>
  <c r="AG32" i="1"/>
  <c r="V32" i="1"/>
  <c r="T32" i="1" s="1"/>
  <c r="W32" i="1" s="1"/>
  <c r="Q32" i="1" s="1"/>
  <c r="R32" i="1" s="1"/>
  <c r="V23" i="1"/>
  <c r="T23" i="1" s="1"/>
  <c r="W23" i="1" s="1"/>
  <c r="Q23" i="1" s="1"/>
  <c r="R23" i="1" s="1"/>
  <c r="AI29" i="1"/>
  <c r="AA27" i="1"/>
  <c r="AE27" i="1" s="1"/>
  <c r="AH27" i="1"/>
  <c r="AG27" i="1"/>
  <c r="AI36" i="1" l="1"/>
  <c r="AI31" i="1"/>
  <c r="AI35" i="1"/>
  <c r="AI32" i="1"/>
  <c r="AI19" i="1"/>
  <c r="AI27" i="1"/>
  <c r="AI23" i="1"/>
  <c r="AI22" i="1"/>
  <c r="AI26" i="1"/>
</calcChain>
</file>

<file path=xl/sharedStrings.xml><?xml version="1.0" encoding="utf-8"?>
<sst xmlns="http://schemas.openxmlformats.org/spreadsheetml/2006/main" count="988" uniqueCount="412">
  <si>
    <t>File opened</t>
  </si>
  <si>
    <t>2023-07-21 12:43:43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</si>
  <si>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</si>
  <si>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</si>
  <si>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</si>
  <si>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</si>
  <si>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</si>
  <si>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</si>
  <si>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</si>
  <si>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</si>
  <si>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</si>
  <si>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</si>
  <si>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</si>
  <si>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{"co2bspanconc1": "2473", "co2bspan2": "-0.0342144", "co2bspan2a": "0.293064", "ssb_ref": "37125.5", "co2bzero": "0.928369", "h2obspanconc2": "0", "h2oaspanconc1": "11.65", "h2obspan2": "0", "h2oaspan2a": "0.0681933", "h2obzero": "1.0566", "flowmeterzero": "0.996167", "tazero": "-0.14134", "co2bspan2b": "0.29074", "oxygen": "21", "h2oaspan1": "1.00591", "co2aspan2a": "0.292292", "h2obspan2a": "0.0687607", "co2aspanconc1": "2473", "co2aspan2": "-0.0349502", "flowazero": "0.29744", "co2azero": "0.925242", "h2oaspan2b": "0.0685964", "ssa_ref": "34842.2", "h2oazero": "1.04545", "chamberpressurezero": "2.68235", "co2aspan2b": "0.289966", "flowbzero": "0.38674", "co2aspan1": "1.00226", "h2obspanconc1": "11.65", "co2bspan1": "1.0021", "h2obspan2b": "0.0690967", "co2aspanconc2": "301.4", "h2obspan1": "1.00489", "h2oaspanconc2": "0", "h2oaspan2": "0", "tbzero": "-0.243059", "co2bspanconc2": "301.4"}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</si>
  <si>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</si>
  <si>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</si>
  <si>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</si>
  <si>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</si>
  <si>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</si>
  <si>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</si>
  <si>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</si>
  <si>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</si>
  <si>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</si>
  <si>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</si>
  <si>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</si>
  <si>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</si>
  <si>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</si>
  <si>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12:43:43</t>
  </si>
  <si>
    <t>Stability Definition:	CO2_r (Meas): Per=20	Qin (LeafQ): Std&lt;1 Per=20	A (GasEx): Std&lt;0.2 Per=20</t>
  </si>
  <si>
    <t>12:46:53</t>
  </si>
  <si>
    <t>Stability Definition:	CO2_r (Meas): Per=20	Qin (LeafQ): Per=20	A (GasEx): Std&lt;0.2 Per=20</t>
  </si>
  <si>
    <t>12:46:54</t>
  </si>
  <si>
    <t>Stability Definition:	CO2_r (Meas): Std&lt;0.75 Per=20	Qin (LeafQ): Per=20	A (GasEx): Std&lt;0.2 Per=20</t>
  </si>
  <si>
    <t>12:46:55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</si>
  <si>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</si>
  <si>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</si>
  <si>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</si>
  <si>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</si>
  <si>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</si>
  <si>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</si>
  <si>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</si>
  <si>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</si>
  <si>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</si>
  <si>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</si>
  <si>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</si>
  <si>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</si>
  <si>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</si>
  <si>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</si>
  <si>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</si>
  <si>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</si>
  <si>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</si>
  <si>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</si>
  <si>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</si>
  <si>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</si>
  <si>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</si>
  <si>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</si>
  <si>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</si>
  <si>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</si>
  <si>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</si>
  <si>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</si>
  <si>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</si>
  <si>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</si>
  <si>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</si>
  <si>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</si>
  <si>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</si>
  <si>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</si>
  <si>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</si>
  <si>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</si>
  <si>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</si>
  <si>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</si>
  <si>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</si>
  <si>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</si>
  <si>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</si>
  <si>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</si>
  <si>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</si>
  <si>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</si>
  <si>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</si>
  <si>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</si>
  <si>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</si>
  <si>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</si>
  <si>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</si>
  <si>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</si>
  <si>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</si>
  <si>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</si>
  <si>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</si>
  <si>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</si>
  <si>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</si>
  <si>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</si>
  <si>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</si>
  <si>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</si>
  <si>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</si>
  <si>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</si>
  <si>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2.93138 86.3193 375.951 613.917 842.617 1058.49 1248.29 1337.23</t>
  </si>
  <si>
    <t>Fs_true</t>
  </si>
  <si>
    <t>0.0894326 101.285 404.113 601.879 802.366 1001.15 1202.6 1401.4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</si>
  <si>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</si>
  <si>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</si>
  <si>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</si>
  <si>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</si>
  <si>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</si>
  <si>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</si>
  <si>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</si>
  <si>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</si>
  <si>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</si>
  <si>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</si>
  <si>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</si>
  <si>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</si>
  <si>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</si>
  <si>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</si>
  <si>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</si>
  <si>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</si>
  <si>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</si>
  <si>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</si>
  <si>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</si>
  <si>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</si>
  <si>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</si>
  <si>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</si>
  <si>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</si>
  <si>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</si>
  <si>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</si>
  <si>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</si>
  <si>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</si>
  <si>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</si>
  <si>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</si>
  <si>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</si>
  <si>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</si>
  <si>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</si>
  <si>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</si>
  <si>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</si>
  <si>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</si>
  <si>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</si>
  <si>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</si>
  <si>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</si>
  <si>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</si>
  <si>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</si>
  <si>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</si>
  <si>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</si>
  <si>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</si>
  <si>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</si>
  <si>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</si>
  <si>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</si>
  <si>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</si>
  <si>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</si>
  <si>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</si>
  <si>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</si>
  <si>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</si>
  <si>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</si>
  <si>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</si>
  <si>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</si>
  <si>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</si>
  <si>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</si>
  <si>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</si>
  <si>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</si>
  <si>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</si>
  <si>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</si>
  <si>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</si>
  <si>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</si>
  <si>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</si>
  <si>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</si>
  <si>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</si>
  <si>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</si>
  <si>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</si>
  <si>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</si>
  <si>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</si>
  <si>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</si>
  <si>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</si>
  <si>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</si>
  <si>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</si>
  <si>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</si>
  <si>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</si>
  <si>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</si>
  <si>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</si>
  <si>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</si>
  <si>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</si>
  <si>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</si>
  <si>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</si>
  <si>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</si>
  <si>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</si>
  <si>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</si>
  <si>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</si>
  <si>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</si>
  <si>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</si>
  <si>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</si>
  <si>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</si>
  <si>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</si>
  <si>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</si>
  <si>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</si>
  <si>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</si>
  <si>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</si>
  <si>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</si>
  <si>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</si>
  <si>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</si>
  <si>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</si>
  <si>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</si>
  <si>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</si>
  <si>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</si>
  <si>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</si>
  <si>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</si>
  <si>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</si>
  <si>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</si>
  <si>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</si>
  <si>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</si>
  <si>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</si>
  <si>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</si>
  <si>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</si>
  <si>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</si>
  <si>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</si>
  <si>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</si>
  <si>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</si>
  <si>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</si>
  <si>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</si>
  <si>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</si>
  <si>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</si>
  <si>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</si>
  <si>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</si>
  <si>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</si>
  <si>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</si>
  <si>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</si>
  <si>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</si>
  <si>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</si>
  <si>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</si>
  <si>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</si>
  <si>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</si>
  <si>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</si>
  <si>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</si>
  <si>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</si>
  <si>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</si>
  <si>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</si>
  <si>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</si>
  <si>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</si>
  <si>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</si>
  <si>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</si>
  <si>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</si>
  <si>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</si>
  <si>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</si>
  <si>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</si>
  <si>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</si>
  <si>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</si>
  <si>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</si>
  <si>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</si>
  <si>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</si>
  <si>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</si>
  <si>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</si>
  <si>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</si>
  <si>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</si>
  <si>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</si>
  <si>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</si>
  <si>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</si>
  <si>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</si>
  <si>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</si>
  <si>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</si>
  <si>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</si>
  <si>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</si>
  <si>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</si>
  <si>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</si>
  <si>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</si>
  <si>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</si>
  <si>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</si>
  <si>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</si>
  <si>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</si>
  <si>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</si>
  <si>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</si>
  <si>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</si>
  <si>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</si>
  <si>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</si>
  <si>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</si>
  <si>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</si>
  <si>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</si>
  <si>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</si>
  <si>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</si>
  <si>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</si>
  <si>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</si>
  <si>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</si>
  <si>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</si>
  <si>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</si>
  <si>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</si>
  <si>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</si>
  <si>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</si>
  <si>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</si>
  <si>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</si>
  <si>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</si>
  <si>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</si>
  <si>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</si>
  <si>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</si>
  <si>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</si>
  <si>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</si>
  <si>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</si>
  <si>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</si>
  <si>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</si>
  <si>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</si>
  <si>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</si>
  <si>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</si>
  <si>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</si>
  <si>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</si>
  <si>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</si>
  <si>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</si>
  <si>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</si>
  <si>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</si>
  <si>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</si>
  <si>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</si>
  <si>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</si>
  <si>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</si>
  <si>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</si>
  <si>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</si>
  <si>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</si>
  <si>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</si>
  <si>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</si>
  <si>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</si>
  <si>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</si>
  <si>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</si>
  <si>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</si>
  <si>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</si>
  <si>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</si>
  <si>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</si>
  <si>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</si>
  <si>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</si>
  <si>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</si>
  <si>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</si>
  <si>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</si>
  <si>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</si>
  <si>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</si>
  <si>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</si>
  <si>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</si>
  <si>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</si>
  <si>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</si>
  <si>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</si>
  <si>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</si>
  <si>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</si>
  <si>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</si>
  <si>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</si>
  <si>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</si>
  <si>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</si>
  <si>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</si>
  <si>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</si>
  <si>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</si>
  <si>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</si>
  <si>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</si>
  <si>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</si>
  <si>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</si>
  <si>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</si>
  <si>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</si>
  <si>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</si>
  <si>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</si>
  <si>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</si>
  <si>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</si>
  <si>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</si>
  <si>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</si>
  <si>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20230721 15:05:59</t>
  </si>
  <si>
    <t>15:05:59</t>
  </si>
  <si>
    <t>none</t>
  </si>
  <si>
    <t>Lindsey</t>
  </si>
  <si>
    <t>20230721</t>
  </si>
  <si>
    <t>AR</t>
  </si>
  <si>
    <t>unconfirmed</t>
  </si>
  <si>
    <t>BNL21877</t>
  </si>
  <si>
    <t>15:05:30</t>
  </si>
  <si>
    <t>1/1</t>
  </si>
  <si>
    <t>00000000</t>
  </si>
  <si>
    <t>iiiiiiii</t>
  </si>
  <si>
    <t>off</t>
  </si>
  <si>
    <t>20230721 15:07:27</t>
  </si>
  <si>
    <t>15:07:27</t>
  </si>
  <si>
    <t>15:06:57</t>
  </si>
  <si>
    <t>20230721 15:08:50</t>
  </si>
  <si>
    <t>15:08:50</t>
  </si>
  <si>
    <t>15:08:23</t>
  </si>
  <si>
    <t>20230721 15:10:20</t>
  </si>
  <si>
    <t>15:10:20</t>
  </si>
  <si>
    <t>15:09:53</t>
  </si>
  <si>
    <t>20230721 15:11:53</t>
  </si>
  <si>
    <t>15:11:53</t>
  </si>
  <si>
    <t>15:11:26</t>
  </si>
  <si>
    <t>20230721 15:13:06</t>
  </si>
  <si>
    <t>15:13:06</t>
  </si>
  <si>
    <t>15:12:55</t>
  </si>
  <si>
    <t>20230721 15:14:15</t>
  </si>
  <si>
    <t>15:14:15</t>
  </si>
  <si>
    <t>15:14:04</t>
  </si>
  <si>
    <t>20230721 15:15:47</t>
  </si>
  <si>
    <t>15:15:47</t>
  </si>
  <si>
    <t>15:15:15</t>
  </si>
  <si>
    <t>20230721 15:17:07</t>
  </si>
  <si>
    <t>15:17:07</t>
  </si>
  <si>
    <t>15:16:38</t>
  </si>
  <si>
    <t>20230721 15:18:28</t>
  </si>
  <si>
    <t>15:18:28</t>
  </si>
  <si>
    <t>15:17:59</t>
  </si>
  <si>
    <t>20230721 15:20:03</t>
  </si>
  <si>
    <t>15:20:03</t>
  </si>
  <si>
    <t>15:19:34</t>
  </si>
  <si>
    <t>20230721 15:21:44</t>
  </si>
  <si>
    <t>15:21:44</t>
  </si>
  <si>
    <t>15:21:16</t>
  </si>
  <si>
    <t>20230721 15:23:11</t>
  </si>
  <si>
    <t>15:23:11</t>
  </si>
  <si>
    <t>15:22:41</t>
  </si>
  <si>
    <t>20230721 15:24:47</t>
  </si>
  <si>
    <t>15:24:47</t>
  </si>
  <si>
    <t>15:24:17</t>
  </si>
  <si>
    <t>20230721 15:26:17</t>
  </si>
  <si>
    <t>15:26:17</t>
  </si>
  <si>
    <t>15:25:48</t>
  </si>
  <si>
    <t>20230721 15:27:50</t>
  </si>
  <si>
    <t>15:27:50</t>
  </si>
  <si>
    <t>15:27:21</t>
  </si>
  <si>
    <t>20230721 15:29:29</t>
  </si>
  <si>
    <t>15:29:29</t>
  </si>
  <si>
    <t>15:29:01</t>
  </si>
  <si>
    <t>20230721 15:31:11</t>
  </si>
  <si>
    <t>15:31:11</t>
  </si>
  <si>
    <t>15:30:29</t>
  </si>
  <si>
    <t>15:31:47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</si>
</sst>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34</v>
      </c>
      <c r="B2" t="s">
        <v>35</v>
      </c>
      <c r="C2" t="s">
        <v>37</v>
      </c>
    </row>
    <row r="3" spans="1:216" x14ac:dyDescent="0.2">
      <c r="B3" t="s">
        <v>36</v>
      </c>
      <c r="C3">
        <v>21</v>
      </c>
    </row>
    <row r="4" spans="1:216" x14ac:dyDescent="0.2">
      <c r="A4" t="s">
        <v>38</v>
      </c>
      <c r="B4" t="s">
        <v>39</v>
      </c>
      <c r="C4" t="s">
        <v>40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</row>
    <row r="5" spans="1:216" x14ac:dyDescent="0.2">
      <c r="B5" t="s">
        <v>19</v>
      </c>
      <c r="C5" t="s">
        <v>41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50</v>
      </c>
      <c r="B6" t="s">
        <v>51</v>
      </c>
      <c r="C6" t="s">
        <v>52</v>
      </c>
      <c r="D6" t="s">
        <v>53</v>
      </c>
      <c r="E6" t="s">
        <v>55</v>
      </c>
    </row>
    <row r="7" spans="1:216" x14ac:dyDescent="0.2">
      <c r="B7">
        <v>1.57</v>
      </c>
      <c r="C7">
        <v>0.5</v>
      </c>
      <c r="D7" t="s">
        <v>54</v>
      </c>
      <c r="E7">
        <v>2</v>
      </c>
    </row>
    <row r="8" spans="1:216" x14ac:dyDescent="0.2">
      <c r="A8" t="s">
        <v>56</v>
      </c>
      <c r="B8" t="s">
        <v>57</v>
      </c>
      <c r="C8" t="s">
        <v>58</v>
      </c>
      <c r="D8" t="s">
        <v>59</v>
      </c>
      <c r="E8" t="s">
        <v>60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61</v>
      </c>
      <c r="B10" t="s">
        <v>62</v>
      </c>
      <c r="C10" t="s">
        <v>64</v>
      </c>
      <c r="D10" t="s">
        <v>66</v>
      </c>
      <c r="E10" t="s">
        <v>67</v>
      </c>
      <c r="F10" t="s">
        <v>68</v>
      </c>
      <c r="G10" t="s">
        <v>69</v>
      </c>
      <c r="H10" t="s">
        <v>70</v>
      </c>
      <c r="I10" t="s">
        <v>71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  <c r="Q10" t="s">
        <v>79</v>
      </c>
    </row>
    <row r="11" spans="1:216" x14ac:dyDescent="0.2">
      <c r="B11" t="s">
        <v>63</v>
      </c>
      <c r="C11" t="s">
        <v>65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80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86</v>
      </c>
      <c r="B14" t="s">
        <v>87</v>
      </c>
      <c r="C14" t="s">
        <v>88</v>
      </c>
      <c r="D14" t="s">
        <v>89</v>
      </c>
      <c r="E14" t="s">
        <v>90</v>
      </c>
      <c r="F14" t="s">
        <v>91</v>
      </c>
      <c r="G14" t="s">
        <v>93</v>
      </c>
      <c r="H14" t="s">
        <v>95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92</v>
      </c>
      <c r="G15" t="s">
        <v>94</v>
      </c>
      <c r="H15">
        <v>0</v>
      </c>
    </row>
    <row r="16" spans="1:216" x14ac:dyDescent="0.2">
      <c r="A16" t="s">
        <v>96</v>
      </c>
      <c r="B16" t="s">
        <v>96</v>
      </c>
      <c r="C16" t="s">
        <v>96</v>
      </c>
      <c r="D16" t="s">
        <v>96</v>
      </c>
      <c r="E16" t="s">
        <v>96</v>
      </c>
      <c r="F16" t="s">
        <v>96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98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98</v>
      </c>
      <c r="AC16" t="s">
        <v>98</v>
      </c>
      <c r="AD16" t="s">
        <v>98</v>
      </c>
      <c r="AE16" t="s">
        <v>98</v>
      </c>
      <c r="AF16" t="s">
        <v>98</v>
      </c>
      <c r="AG16" t="s">
        <v>98</v>
      </c>
      <c r="AH16" t="s">
        <v>98</v>
      </c>
      <c r="AI16" t="s">
        <v>98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100</v>
      </c>
      <c r="AP16" t="s">
        <v>100</v>
      </c>
      <c r="AQ16" t="s">
        <v>100</v>
      </c>
      <c r="AR16" t="s">
        <v>100</v>
      </c>
      <c r="AS16" t="s">
        <v>101</v>
      </c>
      <c r="AT16" t="s">
        <v>101</v>
      </c>
      <c r="AU16" t="s">
        <v>101</v>
      </c>
      <c r="AV16" t="s">
        <v>101</v>
      </c>
      <c r="AW16" t="s">
        <v>101</v>
      </c>
      <c r="AX16" t="s">
        <v>101</v>
      </c>
      <c r="AY16" t="s">
        <v>101</v>
      </c>
      <c r="AZ16" t="s">
        <v>101</v>
      </c>
      <c r="BA16" t="s">
        <v>101</v>
      </c>
      <c r="BB16" t="s">
        <v>101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H16" t="s">
        <v>101</v>
      </c>
      <c r="BI16" t="s">
        <v>101</v>
      </c>
      <c r="BJ16" t="s">
        <v>101</v>
      </c>
      <c r="BK16" t="s">
        <v>102</v>
      </c>
      <c r="BL16" t="s">
        <v>102</v>
      </c>
      <c r="BM16" t="s">
        <v>102</v>
      </c>
      <c r="BN16" t="s">
        <v>102</v>
      </c>
      <c r="BO16" t="s">
        <v>102</v>
      </c>
      <c r="BP16" t="s">
        <v>102</v>
      </c>
      <c r="BQ16" t="s">
        <v>102</v>
      </c>
      <c r="BR16" t="s">
        <v>102</v>
      </c>
      <c r="BS16" t="s">
        <v>102</v>
      </c>
      <c r="BT16" t="s">
        <v>102</v>
      </c>
      <c r="BU16" t="s">
        <v>103</v>
      </c>
      <c r="BV16" t="s">
        <v>103</v>
      </c>
      <c r="BW16" t="s">
        <v>103</v>
      </c>
      <c r="BX16" t="s">
        <v>103</v>
      </c>
      <c r="BY16" t="s">
        <v>103</v>
      </c>
      <c r="BZ16" t="s">
        <v>103</v>
      </c>
      <c r="CA16" t="s">
        <v>103</v>
      </c>
      <c r="CB16" t="s">
        <v>103</v>
      </c>
      <c r="CC16" t="s">
        <v>103</v>
      </c>
      <c r="CD16" t="s">
        <v>103</v>
      </c>
      <c r="CE16" t="s">
        <v>103</v>
      </c>
      <c r="CF16" t="s">
        <v>103</v>
      </c>
      <c r="CG16" t="s">
        <v>103</v>
      </c>
      <c r="CH16" t="s">
        <v>103</v>
      </c>
      <c r="CI16" t="s">
        <v>103</v>
      </c>
      <c r="CJ16" t="s">
        <v>103</v>
      </c>
      <c r="CK16" t="s">
        <v>103</v>
      </c>
      <c r="CL16" t="s">
        <v>103</v>
      </c>
      <c r="CM16" t="s">
        <v>104</v>
      </c>
      <c r="CN16" t="s">
        <v>104</v>
      </c>
      <c r="CO16" t="s">
        <v>104</v>
      </c>
      <c r="CP16" t="s">
        <v>104</v>
      </c>
      <c r="CQ16" t="s">
        <v>104</v>
      </c>
      <c r="CR16" t="s">
        <v>104</v>
      </c>
      <c r="CS16" t="s">
        <v>104</v>
      </c>
      <c r="CT16" t="s">
        <v>104</v>
      </c>
      <c r="CU16" t="s">
        <v>104</v>
      </c>
      <c r="CV16" t="s">
        <v>104</v>
      </c>
      <c r="CW16" t="s">
        <v>104</v>
      </c>
      <c r="CX16" t="s">
        <v>104</v>
      </c>
      <c r="CY16" t="s">
        <v>104</v>
      </c>
      <c r="CZ16" t="s">
        <v>105</v>
      </c>
      <c r="DA16" t="s">
        <v>105</v>
      </c>
      <c r="DB16" t="s">
        <v>105</v>
      </c>
      <c r="DC16" t="s">
        <v>105</v>
      </c>
      <c r="DD16" t="s">
        <v>105</v>
      </c>
      <c r="DE16" t="s">
        <v>105</v>
      </c>
      <c r="DF16" t="s">
        <v>105</v>
      </c>
      <c r="DG16" t="s">
        <v>105</v>
      </c>
      <c r="DH16" t="s">
        <v>105</v>
      </c>
      <c r="DI16" t="s">
        <v>105</v>
      </c>
      <c r="DJ16" t="s">
        <v>105</v>
      </c>
      <c r="DK16" t="s">
        <v>105</v>
      </c>
      <c r="DL16" t="s">
        <v>105</v>
      </c>
      <c r="DM16" t="s">
        <v>105</v>
      </c>
      <c r="DN16" t="s">
        <v>105</v>
      </c>
      <c r="DO16" t="s">
        <v>106</v>
      </c>
      <c r="DP16" t="s">
        <v>106</v>
      </c>
      <c r="DQ16" t="s">
        <v>106</v>
      </c>
      <c r="DR16" t="s">
        <v>106</v>
      </c>
      <c r="DS16" t="s">
        <v>106</v>
      </c>
      <c r="DT16" t="s">
        <v>106</v>
      </c>
      <c r="DU16" t="s">
        <v>106</v>
      </c>
      <c r="DV16" t="s">
        <v>106</v>
      </c>
      <c r="DW16" t="s">
        <v>106</v>
      </c>
      <c r="DX16" t="s">
        <v>106</v>
      </c>
      <c r="DY16" t="s">
        <v>106</v>
      </c>
      <c r="DZ16" t="s">
        <v>106</v>
      </c>
      <c r="EA16" t="s">
        <v>106</v>
      </c>
      <c r="EB16" t="s">
        <v>106</v>
      </c>
      <c r="EC16" t="s">
        <v>106</v>
      </c>
      <c r="ED16" t="s">
        <v>106</v>
      </c>
      <c r="EE16" t="s">
        <v>106</v>
      </c>
      <c r="EF16" t="s">
        <v>106</v>
      </c>
      <c r="EG16" t="s">
        <v>107</v>
      </c>
      <c r="EH16" t="s">
        <v>107</v>
      </c>
      <c r="EI16" t="s">
        <v>107</v>
      </c>
      <c r="EJ16" t="s">
        <v>107</v>
      </c>
      <c r="EK16" t="s">
        <v>107</v>
      </c>
      <c r="EL16" t="s">
        <v>107</v>
      </c>
      <c r="EM16" t="s">
        <v>107</v>
      </c>
      <c r="EN16" t="s">
        <v>107</v>
      </c>
      <c r="EO16" t="s">
        <v>107</v>
      </c>
      <c r="EP16" t="s">
        <v>107</v>
      </c>
      <c r="EQ16" t="s">
        <v>107</v>
      </c>
      <c r="ER16" t="s">
        <v>107</v>
      </c>
      <c r="ES16" t="s">
        <v>107</v>
      </c>
      <c r="ET16" t="s">
        <v>107</v>
      </c>
      <c r="EU16" t="s">
        <v>107</v>
      </c>
      <c r="EV16" t="s">
        <v>107</v>
      </c>
      <c r="EW16" t="s">
        <v>107</v>
      </c>
      <c r="EX16" t="s">
        <v>107</v>
      </c>
      <c r="EY16" t="s">
        <v>107</v>
      </c>
      <c r="EZ16" t="s">
        <v>108</v>
      </c>
      <c r="FA16" t="s">
        <v>108</v>
      </c>
      <c r="FB16" t="s">
        <v>108</v>
      </c>
      <c r="FC16" t="s">
        <v>108</v>
      </c>
      <c r="FD16" t="s">
        <v>108</v>
      </c>
      <c r="FE16" t="s">
        <v>108</v>
      </c>
      <c r="FF16" t="s">
        <v>108</v>
      </c>
      <c r="FG16" t="s">
        <v>108</v>
      </c>
      <c r="FH16" t="s">
        <v>108</v>
      </c>
      <c r="FI16" t="s">
        <v>108</v>
      </c>
      <c r="FJ16" t="s">
        <v>108</v>
      </c>
      <c r="FK16" t="s">
        <v>108</v>
      </c>
      <c r="FL16" t="s">
        <v>108</v>
      </c>
      <c r="FM16" t="s">
        <v>108</v>
      </c>
      <c r="FN16" t="s">
        <v>108</v>
      </c>
      <c r="FO16" t="s">
        <v>108</v>
      </c>
      <c r="FP16" t="s">
        <v>108</v>
      </c>
      <c r="FQ16" t="s">
        <v>108</v>
      </c>
      <c r="FR16" t="s">
        <v>108</v>
      </c>
      <c r="FS16" t="s">
        <v>109</v>
      </c>
      <c r="FT16" t="s">
        <v>109</v>
      </c>
      <c r="FU16" t="s">
        <v>109</v>
      </c>
      <c r="FV16" t="s">
        <v>109</v>
      </c>
      <c r="FW16" t="s">
        <v>109</v>
      </c>
      <c r="FX16" t="s">
        <v>109</v>
      </c>
      <c r="FY16" t="s">
        <v>109</v>
      </c>
      <c r="FZ16" t="s">
        <v>109</v>
      </c>
      <c r="GA16" t="s">
        <v>109</v>
      </c>
      <c r="GB16" t="s">
        <v>109</v>
      </c>
      <c r="GC16" t="s">
        <v>109</v>
      </c>
      <c r="GD16" t="s">
        <v>109</v>
      </c>
      <c r="GE16" t="s">
        <v>109</v>
      </c>
      <c r="GF16" t="s">
        <v>109</v>
      </c>
      <c r="GG16" t="s">
        <v>109</v>
      </c>
      <c r="GH16" t="s">
        <v>109</v>
      </c>
      <c r="GI16" t="s">
        <v>109</v>
      </c>
      <c r="GJ16" t="s">
        <v>109</v>
      </c>
      <c r="GK16" t="s">
        <v>110</v>
      </c>
      <c r="GL16" t="s">
        <v>110</v>
      </c>
      <c r="GM16" t="s">
        <v>110</v>
      </c>
      <c r="GN16" t="s">
        <v>110</v>
      </c>
      <c r="GO16" t="s">
        <v>110</v>
      </c>
      <c r="GP16" t="s">
        <v>110</v>
      </c>
      <c r="GQ16" t="s">
        <v>110</v>
      </c>
      <c r="GR16" t="s">
        <v>110</v>
      </c>
      <c r="GS16" t="s">
        <v>111</v>
      </c>
      <c r="GT16" t="s">
        <v>111</v>
      </c>
      <c r="GU16" t="s">
        <v>111</v>
      </c>
      <c r="GV16" t="s">
        <v>111</v>
      </c>
      <c r="GW16" t="s">
        <v>111</v>
      </c>
      <c r="GX16" t="s">
        <v>111</v>
      </c>
      <c r="GY16" t="s">
        <v>111</v>
      </c>
      <c r="GZ16" t="s">
        <v>111</v>
      </c>
      <c r="HA16" t="s">
        <v>111</v>
      </c>
      <c r="HB16" t="s">
        <v>111</v>
      </c>
      <c r="HC16" t="s">
        <v>111</v>
      </c>
      <c r="HD16" t="s">
        <v>111</v>
      </c>
      <c r="HE16" t="s">
        <v>111</v>
      </c>
      <c r="HF16" t="s">
        <v>111</v>
      </c>
      <c r="HG16" t="s">
        <v>111</v>
      </c>
      <c r="HH16" t="s">
        <v>111</v>
      </c>
    </row>
    <row r="17" spans="1:216" x14ac:dyDescent="0.2">
      <c r="A17" t="s">
        <v>112</v>
      </c>
      <c r="B17" t="s">
        <v>113</v>
      </c>
      <c r="C17" t="s">
        <v>114</v>
      </c>
      <c r="D17" t="s">
        <v>115</v>
      </c>
      <c r="E17" t="s">
        <v>116</v>
      </c>
      <c r="F17" t="s">
        <v>117</v>
      </c>
      <c r="G17" t="s">
        <v>118</v>
      </c>
      <c r="H17" t="s">
        <v>119</v>
      </c>
      <c r="I17" t="s">
        <v>120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127</v>
      </c>
      <c r="Q17" t="s">
        <v>128</v>
      </c>
      <c r="R17" t="s">
        <v>129</v>
      </c>
      <c r="S17" t="s">
        <v>130</v>
      </c>
      <c r="T17" t="s">
        <v>131</v>
      </c>
      <c r="U17" t="s">
        <v>132</v>
      </c>
      <c r="V17" t="s">
        <v>133</v>
      </c>
      <c r="W17" t="s">
        <v>134</v>
      </c>
      <c r="X17" t="s">
        <v>135</v>
      </c>
      <c r="Y17" t="s">
        <v>136</v>
      </c>
      <c r="Z17" t="s">
        <v>137</v>
      </c>
      <c r="AA17" t="s">
        <v>138</v>
      </c>
      <c r="AB17" t="s">
        <v>139</v>
      </c>
      <c r="AC17" t="s">
        <v>140</v>
      </c>
      <c r="AD17" t="s">
        <v>141</v>
      </c>
      <c r="AE17" t="s">
        <v>142</v>
      </c>
      <c r="AF17" t="s">
        <v>143</v>
      </c>
      <c r="AG17" t="s">
        <v>144</v>
      </c>
      <c r="AH17" t="s">
        <v>145</v>
      </c>
      <c r="AI17" t="s">
        <v>146</v>
      </c>
      <c r="AJ17" t="s">
        <v>99</v>
      </c>
      <c r="AK17" t="s">
        <v>147</v>
      </c>
      <c r="AL17" t="s">
        <v>148</v>
      </c>
      <c r="AM17" t="s">
        <v>149</v>
      </c>
      <c r="AN17" t="s">
        <v>150</v>
      </c>
      <c r="AO17" t="s">
        <v>151</v>
      </c>
      <c r="AP17" t="s">
        <v>152</v>
      </c>
      <c r="AQ17" t="s">
        <v>153</v>
      </c>
      <c r="AR17" t="s">
        <v>154</v>
      </c>
      <c r="AS17" t="s">
        <v>123</v>
      </c>
      <c r="AT17" t="s">
        <v>155</v>
      </c>
      <c r="AU17" t="s">
        <v>156</v>
      </c>
      <c r="AV17" t="s">
        <v>157</v>
      </c>
      <c r="AW17" t="s">
        <v>158</v>
      </c>
      <c r="AX17" t="s">
        <v>159</v>
      </c>
      <c r="AY17" t="s">
        <v>160</v>
      </c>
      <c r="AZ17" t="s">
        <v>161</v>
      </c>
      <c r="BA17" t="s">
        <v>162</v>
      </c>
      <c r="BB17" t="s">
        <v>163</v>
      </c>
      <c r="BC17" t="s">
        <v>164</v>
      </c>
      <c r="BD17" t="s">
        <v>165</v>
      </c>
      <c r="BE17" t="s">
        <v>166</v>
      </c>
      <c r="BF17" t="s">
        <v>167</v>
      </c>
      <c r="BG17" t="s">
        <v>168</v>
      </c>
      <c r="BH17" t="s">
        <v>169</v>
      </c>
      <c r="BI17" t="s">
        <v>170</v>
      </c>
      <c r="BJ17" t="s">
        <v>171</v>
      </c>
      <c r="BK17" t="s">
        <v>172</v>
      </c>
      <c r="BL17" t="s">
        <v>173</v>
      </c>
      <c r="BM17" t="s">
        <v>174</v>
      </c>
      <c r="BN17" t="s">
        <v>175</v>
      </c>
      <c r="BO17" t="s">
        <v>176</v>
      </c>
      <c r="BP17" t="s">
        <v>177</v>
      </c>
      <c r="BQ17" t="s">
        <v>178</v>
      </c>
      <c r="BR17" t="s">
        <v>179</v>
      </c>
      <c r="BS17" t="s">
        <v>180</v>
      </c>
      <c r="BT17" t="s">
        <v>181</v>
      </c>
      <c r="BU17" t="s">
        <v>182</v>
      </c>
      <c r="BV17" t="s">
        <v>183</v>
      </c>
      <c r="BW17" t="s">
        <v>184</v>
      </c>
      <c r="BX17" t="s">
        <v>185</v>
      </c>
      <c r="BY17" t="s">
        <v>186</v>
      </c>
      <c r="BZ17" t="s">
        <v>187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113</v>
      </c>
      <c r="CN17" t="s">
        <v>116</v>
      </c>
      <c r="CO17" t="s">
        <v>200</v>
      </c>
      <c r="CP17" t="s">
        <v>201</v>
      </c>
      <c r="CQ17" t="s">
        <v>202</v>
      </c>
      <c r="CR17" t="s">
        <v>203</v>
      </c>
      <c r="CS17" t="s">
        <v>204</v>
      </c>
      <c r="CT17" t="s">
        <v>205</v>
      </c>
      <c r="CU17" t="s">
        <v>206</v>
      </c>
      <c r="CV17" t="s">
        <v>207</v>
      </c>
      <c r="CW17" t="s">
        <v>208</v>
      </c>
      <c r="CX17" t="s">
        <v>209</v>
      </c>
      <c r="CY17" t="s">
        <v>210</v>
      </c>
      <c r="CZ17" t="s">
        <v>211</v>
      </c>
      <c r="DA17" t="s">
        <v>212</v>
      </c>
      <c r="DB17" t="s">
        <v>213</v>
      </c>
      <c r="DC17" t="s">
        <v>214</v>
      </c>
      <c r="DD17" t="s">
        <v>215</v>
      </c>
      <c r="DE17" t="s">
        <v>216</v>
      </c>
      <c r="DF17" t="s">
        <v>217</v>
      </c>
      <c r="DG17" t="s">
        <v>218</v>
      </c>
      <c r="DH17" t="s">
        <v>219</v>
      </c>
      <c r="DI17" t="s">
        <v>220</v>
      </c>
      <c r="DJ17" t="s">
        <v>221</v>
      </c>
      <c r="DK17" t="s">
        <v>222</v>
      </c>
      <c r="DL17" t="s">
        <v>223</v>
      </c>
      <c r="DM17" t="s">
        <v>224</v>
      </c>
      <c r="DN17" t="s">
        <v>225</v>
      </c>
      <c r="DO17" t="s">
        <v>226</v>
      </c>
      <c r="DP17" t="s">
        <v>227</v>
      </c>
      <c r="DQ17" t="s">
        <v>228</v>
      </c>
      <c r="DR17" t="s">
        <v>229</v>
      </c>
      <c r="DS17" t="s">
        <v>230</v>
      </c>
      <c r="DT17" t="s">
        <v>231</v>
      </c>
      <c r="DU17" t="s">
        <v>232</v>
      </c>
      <c r="DV17" t="s">
        <v>233</v>
      </c>
      <c r="DW17" t="s">
        <v>234</v>
      </c>
      <c r="DX17" t="s">
        <v>235</v>
      </c>
      <c r="DY17" t="s">
        <v>236</v>
      </c>
      <c r="DZ17" t="s">
        <v>237</v>
      </c>
      <c r="EA17" t="s">
        <v>238</v>
      </c>
      <c r="EB17" t="s">
        <v>239</v>
      </c>
      <c r="EC17" t="s">
        <v>240</v>
      </c>
      <c r="ED17" t="s">
        <v>241</v>
      </c>
      <c r="EE17" t="s">
        <v>242</v>
      </c>
      <c r="EF17" t="s">
        <v>243</v>
      </c>
      <c r="EG17" t="s">
        <v>244</v>
      </c>
      <c r="EH17" t="s">
        <v>245</v>
      </c>
      <c r="EI17" t="s">
        <v>246</v>
      </c>
      <c r="EJ17" t="s">
        <v>247</v>
      </c>
      <c r="EK17" t="s">
        <v>248</v>
      </c>
      <c r="EL17" t="s">
        <v>249</v>
      </c>
      <c r="EM17" t="s">
        <v>250</v>
      </c>
      <c r="EN17" t="s">
        <v>251</v>
      </c>
      <c r="EO17" t="s">
        <v>252</v>
      </c>
      <c r="EP17" t="s">
        <v>253</v>
      </c>
      <c r="EQ17" t="s">
        <v>254</v>
      </c>
      <c r="ER17" t="s">
        <v>255</v>
      </c>
      <c r="ES17" t="s">
        <v>256</v>
      </c>
      <c r="ET17" t="s">
        <v>257</v>
      </c>
      <c r="EU17" t="s">
        <v>258</v>
      </c>
      <c r="EV17" t="s">
        <v>259</v>
      </c>
      <c r="EW17" t="s">
        <v>260</v>
      </c>
      <c r="EX17" t="s">
        <v>261</v>
      </c>
      <c r="EY17" t="s">
        <v>262</v>
      </c>
      <c r="EZ17" t="s">
        <v>263</v>
      </c>
      <c r="FA17" t="s">
        <v>264</v>
      </c>
      <c r="FB17" t="s">
        <v>265</v>
      </c>
      <c r="FC17" t="s">
        <v>266</v>
      </c>
      <c r="FD17" t="s">
        <v>267</v>
      </c>
      <c r="FE17" t="s">
        <v>268</v>
      </c>
      <c r="FF17" t="s">
        <v>269</v>
      </c>
      <c r="FG17" t="s">
        <v>270</v>
      </c>
      <c r="FH17" t="s">
        <v>271</v>
      </c>
      <c r="FI17" t="s">
        <v>272</v>
      </c>
      <c r="FJ17" t="s">
        <v>273</v>
      </c>
      <c r="FK17" t="s">
        <v>274</v>
      </c>
      <c r="FL17" t="s">
        <v>275</v>
      </c>
      <c r="FM17" t="s">
        <v>276</v>
      </c>
      <c r="FN17" t="s">
        <v>277</v>
      </c>
      <c r="FO17" t="s">
        <v>278</v>
      </c>
      <c r="FP17" t="s">
        <v>279</v>
      </c>
      <c r="FQ17" t="s">
        <v>280</v>
      </c>
      <c r="FR17" t="s">
        <v>281</v>
      </c>
      <c r="FS17" t="s">
        <v>282</v>
      </c>
      <c r="FT17" t="s">
        <v>283</v>
      </c>
      <c r="FU17" t="s">
        <v>284</v>
      </c>
      <c r="FV17" t="s">
        <v>285</v>
      </c>
      <c r="FW17" t="s">
        <v>286</v>
      </c>
      <c r="FX17" t="s">
        <v>287</v>
      </c>
      <c r="FY17" t="s">
        <v>288</v>
      </c>
      <c r="FZ17" t="s">
        <v>289</v>
      </c>
      <c r="GA17" t="s">
        <v>290</v>
      </c>
      <c r="GB17" t="s">
        <v>291</v>
      </c>
      <c r="GC17" t="s">
        <v>292</v>
      </c>
      <c r="GD17" t="s">
        <v>293</v>
      </c>
      <c r="GE17" t="s">
        <v>294</v>
      </c>
      <c r="GF17" t="s">
        <v>295</v>
      </c>
      <c r="GG17" t="s">
        <v>296</v>
      </c>
      <c r="GH17" t="s">
        <v>297</v>
      </c>
      <c r="GI17" t="s">
        <v>298</v>
      </c>
      <c r="GJ17" t="s">
        <v>299</v>
      </c>
      <c r="GK17" t="s">
        <v>300</v>
      </c>
      <c r="GL17" t="s">
        <v>301</v>
      </c>
      <c r="GM17" t="s">
        <v>302</v>
      </c>
      <c r="GN17" t="s">
        <v>303</v>
      </c>
      <c r="GO17" t="s">
        <v>304</v>
      </c>
      <c r="GP17" t="s">
        <v>305</v>
      </c>
      <c r="GQ17" t="s">
        <v>306</v>
      </c>
      <c r="GR17" t="s">
        <v>307</v>
      </c>
      <c r="GS17" t="s">
        <v>308</v>
      </c>
      <c r="GT17" t="s">
        <v>309</v>
      </c>
      <c r="GU17" t="s">
        <v>310</v>
      </c>
      <c r="GV17" t="s">
        <v>311</v>
      </c>
      <c r="GW17" t="s">
        <v>312</v>
      </c>
      <c r="GX17" t="s">
        <v>313</v>
      </c>
      <c r="GY17" t="s">
        <v>314</v>
      </c>
      <c r="GZ17" t="s">
        <v>315</v>
      </c>
      <c r="HA17" t="s">
        <v>316</v>
      </c>
      <c r="HB17" t="s">
        <v>317</v>
      </c>
      <c r="HC17" t="s">
        <v>318</v>
      </c>
      <c r="HD17" t="s">
        <v>319</v>
      </c>
      <c r="HE17" t="s">
        <v>320</v>
      </c>
      <c r="HF17" t="s">
        <v>321</v>
      </c>
      <c r="HG17" t="s">
        <v>322</v>
      </c>
      <c r="HH17" t="s">
        <v>323</v>
      </c>
    </row>
    <row r="18" spans="1:216" x14ac:dyDescent="0.2">
      <c r="B18" t="s">
        <v>324</v>
      </c>
      <c r="C18" t="s">
        <v>324</v>
      </c>
      <c r="F18" t="s">
        <v>324</v>
      </c>
      <c r="L18" t="s">
        <v>324</v>
      </c>
      <c r="M18" t="s">
        <v>325</v>
      </c>
      <c r="N18" t="s">
        <v>326</v>
      </c>
      <c r="O18" t="s">
        <v>327</v>
      </c>
      <c r="P18" t="s">
        <v>328</v>
      </c>
      <c r="Q18" t="s">
        <v>328</v>
      </c>
      <c r="R18" t="s">
        <v>162</v>
      </c>
      <c r="S18" t="s">
        <v>162</v>
      </c>
      <c r="T18" t="s">
        <v>325</v>
      </c>
      <c r="U18" t="s">
        <v>325</v>
      </c>
      <c r="V18" t="s">
        <v>325</v>
      </c>
      <c r="W18" t="s">
        <v>325</v>
      </c>
      <c r="X18" t="s">
        <v>329</v>
      </c>
      <c r="Y18" t="s">
        <v>330</v>
      </c>
      <c r="Z18" t="s">
        <v>330</v>
      </c>
      <c r="AA18" t="s">
        <v>331</v>
      </c>
      <c r="AB18" t="s">
        <v>332</v>
      </c>
      <c r="AC18" t="s">
        <v>331</v>
      </c>
      <c r="AD18" t="s">
        <v>331</v>
      </c>
      <c r="AE18" t="s">
        <v>331</v>
      </c>
      <c r="AF18" t="s">
        <v>329</v>
      </c>
      <c r="AG18" t="s">
        <v>329</v>
      </c>
      <c r="AH18" t="s">
        <v>329</v>
      </c>
      <c r="AI18" t="s">
        <v>329</v>
      </c>
      <c r="AJ18" t="s">
        <v>333</v>
      </c>
      <c r="AK18" t="s">
        <v>332</v>
      </c>
      <c r="AM18" t="s">
        <v>332</v>
      </c>
      <c r="AN18" t="s">
        <v>333</v>
      </c>
      <c r="AO18" t="s">
        <v>327</v>
      </c>
      <c r="AP18" t="s">
        <v>327</v>
      </c>
      <c r="AR18" t="s">
        <v>334</v>
      </c>
      <c r="AS18" t="s">
        <v>324</v>
      </c>
      <c r="AT18" t="s">
        <v>328</v>
      </c>
      <c r="AU18" t="s">
        <v>328</v>
      </c>
      <c r="AV18" t="s">
        <v>335</v>
      </c>
      <c r="AW18" t="s">
        <v>335</v>
      </c>
      <c r="AX18" t="s">
        <v>328</v>
      </c>
      <c r="AY18" t="s">
        <v>335</v>
      </c>
      <c r="AZ18" t="s">
        <v>333</v>
      </c>
      <c r="BA18" t="s">
        <v>331</v>
      </c>
      <c r="BB18" t="s">
        <v>331</v>
      </c>
      <c r="BC18" t="s">
        <v>330</v>
      </c>
      <c r="BD18" t="s">
        <v>330</v>
      </c>
      <c r="BE18" t="s">
        <v>330</v>
      </c>
      <c r="BF18" t="s">
        <v>330</v>
      </c>
      <c r="BG18" t="s">
        <v>330</v>
      </c>
      <c r="BH18" t="s">
        <v>336</v>
      </c>
      <c r="BI18" t="s">
        <v>327</v>
      </c>
      <c r="BJ18" t="s">
        <v>327</v>
      </c>
      <c r="BK18" t="s">
        <v>328</v>
      </c>
      <c r="BL18" t="s">
        <v>328</v>
      </c>
      <c r="BM18" t="s">
        <v>328</v>
      </c>
      <c r="BN18" t="s">
        <v>335</v>
      </c>
      <c r="BO18" t="s">
        <v>328</v>
      </c>
      <c r="BP18" t="s">
        <v>335</v>
      </c>
      <c r="BQ18" t="s">
        <v>331</v>
      </c>
      <c r="BR18" t="s">
        <v>331</v>
      </c>
      <c r="BS18" t="s">
        <v>330</v>
      </c>
      <c r="BT18" t="s">
        <v>330</v>
      </c>
      <c r="BU18" t="s">
        <v>327</v>
      </c>
      <c r="BZ18" t="s">
        <v>327</v>
      </c>
      <c r="CC18" t="s">
        <v>330</v>
      </c>
      <c r="CD18" t="s">
        <v>330</v>
      </c>
      <c r="CE18" t="s">
        <v>330</v>
      </c>
      <c r="CF18" t="s">
        <v>330</v>
      </c>
      <c r="CG18" t="s">
        <v>330</v>
      </c>
      <c r="CH18" t="s">
        <v>327</v>
      </c>
      <c r="CI18" t="s">
        <v>327</v>
      </c>
      <c r="CJ18" t="s">
        <v>327</v>
      </c>
      <c r="CK18" t="s">
        <v>324</v>
      </c>
      <c r="CM18" t="s">
        <v>337</v>
      </c>
      <c r="CO18" t="s">
        <v>324</v>
      </c>
      <c r="CP18" t="s">
        <v>324</v>
      </c>
      <c r="CR18" t="s">
        <v>338</v>
      </c>
      <c r="CS18" t="s">
        <v>339</v>
      </c>
      <c r="CT18" t="s">
        <v>338</v>
      </c>
      <c r="CU18" t="s">
        <v>339</v>
      </c>
      <c r="CV18" t="s">
        <v>338</v>
      </c>
      <c r="CW18" t="s">
        <v>339</v>
      </c>
      <c r="CX18" t="s">
        <v>332</v>
      </c>
      <c r="CY18" t="s">
        <v>332</v>
      </c>
      <c r="CZ18" t="s">
        <v>327</v>
      </c>
      <c r="DA18" t="s">
        <v>340</v>
      </c>
      <c r="DB18" t="s">
        <v>327</v>
      </c>
      <c r="DD18" t="s">
        <v>328</v>
      </c>
      <c r="DE18" t="s">
        <v>341</v>
      </c>
      <c r="DF18" t="s">
        <v>328</v>
      </c>
      <c r="DH18" t="s">
        <v>327</v>
      </c>
      <c r="DI18" t="s">
        <v>340</v>
      </c>
      <c r="DJ18" t="s">
        <v>327</v>
      </c>
      <c r="DO18" t="s">
        <v>342</v>
      </c>
      <c r="DP18" t="s">
        <v>342</v>
      </c>
      <c r="EC18" t="s">
        <v>342</v>
      </c>
      <c r="ED18" t="s">
        <v>342</v>
      </c>
      <c r="EE18" t="s">
        <v>343</v>
      </c>
      <c r="EF18" t="s">
        <v>343</v>
      </c>
      <c r="EG18" t="s">
        <v>330</v>
      </c>
      <c r="EH18" t="s">
        <v>330</v>
      </c>
      <c r="EI18" t="s">
        <v>332</v>
      </c>
      <c r="EJ18" t="s">
        <v>330</v>
      </c>
      <c r="EK18" t="s">
        <v>335</v>
      </c>
      <c r="EL18" t="s">
        <v>332</v>
      </c>
      <c r="EM18" t="s">
        <v>332</v>
      </c>
      <c r="EO18" t="s">
        <v>342</v>
      </c>
      <c r="EP18" t="s">
        <v>342</v>
      </c>
      <c r="EQ18" t="s">
        <v>342</v>
      </c>
      <c r="ER18" t="s">
        <v>342</v>
      </c>
      <c r="ES18" t="s">
        <v>342</v>
      </c>
      <c r="ET18" t="s">
        <v>342</v>
      </c>
      <c r="EU18" t="s">
        <v>342</v>
      </c>
      <c r="EV18" t="s">
        <v>344</v>
      </c>
      <c r="EW18" t="s">
        <v>345</v>
      </c>
      <c r="EX18" t="s">
        <v>345</v>
      </c>
      <c r="EY18" t="s">
        <v>345</v>
      </c>
      <c r="EZ18" t="s">
        <v>342</v>
      </c>
      <c r="FA18" t="s">
        <v>342</v>
      </c>
      <c r="FB18" t="s">
        <v>342</v>
      </c>
      <c r="FC18" t="s">
        <v>342</v>
      </c>
      <c r="FD18" t="s">
        <v>342</v>
      </c>
      <c r="FE18" t="s">
        <v>342</v>
      </c>
      <c r="FF18" t="s">
        <v>342</v>
      </c>
      <c r="FG18" t="s">
        <v>342</v>
      </c>
      <c r="FH18" t="s">
        <v>342</v>
      </c>
      <c r="FI18" t="s">
        <v>342</v>
      </c>
      <c r="FJ18" t="s">
        <v>342</v>
      </c>
      <c r="FK18" t="s">
        <v>342</v>
      </c>
      <c r="FR18" t="s">
        <v>342</v>
      </c>
      <c r="FS18" t="s">
        <v>332</v>
      </c>
      <c r="FT18" t="s">
        <v>332</v>
      </c>
      <c r="FU18" t="s">
        <v>338</v>
      </c>
      <c r="FV18" t="s">
        <v>339</v>
      </c>
      <c r="FW18" t="s">
        <v>339</v>
      </c>
      <c r="GA18" t="s">
        <v>339</v>
      </c>
      <c r="GE18" t="s">
        <v>328</v>
      </c>
      <c r="GF18" t="s">
        <v>328</v>
      </c>
      <c r="GG18" t="s">
        <v>335</v>
      </c>
      <c r="GH18" t="s">
        <v>335</v>
      </c>
      <c r="GI18" t="s">
        <v>346</v>
      </c>
      <c r="GJ18" t="s">
        <v>346</v>
      </c>
      <c r="GK18" t="s">
        <v>342</v>
      </c>
      <c r="GL18" t="s">
        <v>342</v>
      </c>
      <c r="GM18" t="s">
        <v>342</v>
      </c>
      <c r="GN18" t="s">
        <v>342</v>
      </c>
      <c r="GO18" t="s">
        <v>342</v>
      </c>
      <c r="GP18" t="s">
        <v>342</v>
      </c>
      <c r="GQ18" t="s">
        <v>330</v>
      </c>
      <c r="GR18" t="s">
        <v>342</v>
      </c>
      <c r="GT18" t="s">
        <v>333</v>
      </c>
      <c r="GU18" t="s">
        <v>333</v>
      </c>
      <c r="GV18" t="s">
        <v>330</v>
      </c>
      <c r="GW18" t="s">
        <v>330</v>
      </c>
      <c r="GX18" t="s">
        <v>330</v>
      </c>
      <c r="GY18" t="s">
        <v>330</v>
      </c>
      <c r="GZ18" t="s">
        <v>330</v>
      </c>
      <c r="HA18" t="s">
        <v>332</v>
      </c>
      <c r="HB18" t="s">
        <v>332</v>
      </c>
      <c r="HC18" t="s">
        <v>332</v>
      </c>
      <c r="HD18" t="s">
        <v>330</v>
      </c>
      <c r="HE18" t="s">
        <v>328</v>
      </c>
      <c r="HF18" t="s">
        <v>335</v>
      </c>
      <c r="HG18" t="s">
        <v>332</v>
      </c>
      <c r="HH18" t="s">
        <v>332</v>
      </c>
    </row>
    <row r="19" spans="1:216" x14ac:dyDescent="0.2">
      <c r="A19">
        <v>1</v>
      </c>
      <c r="B19">
        <v>1689980759</v>
      </c>
      <c r="C19">
        <v>0</v>
      </c>
      <c r="D19" t="s">
        <v>347</v>
      </c>
      <c r="E19" t="s">
        <v>348</v>
      </c>
      <c r="F19" t="s">
        <v>349</v>
      </c>
      <c r="G19" t="s">
        <v>350</v>
      </c>
      <c r="H19" t="s">
        <v>351</v>
      </c>
      <c r="I19" t="s">
        <v>352</v>
      </c>
      <c r="J19" t="s">
        <v>353</v>
      </c>
      <c r="K19" t="s">
        <v>354</v>
      </c>
      <c r="L19">
        <v>1689980759</v>
      </c>
      <c r="M19">
        <f t="shared" ref="M19:M36" si="0">(N19)/1000</f>
        <v>1.024104595543897E-3</v>
      </c>
      <c r="N19">
        <f t="shared" ref="N19:N36" si="1">1000*AZ19*AL19*(AV19-AW19)/(100*$B$7*(1000-AL19*AV19))</f>
        <v>1.024104595543897</v>
      </c>
      <c r="O19">
        <f t="shared" ref="O19:O36" si="2">AZ19*AL19*(AU19-AT19*(1000-AL19*AW19)/(1000-AL19*AV19))/(100*$B$7)</f>
        <v>10.192578274537299</v>
      </c>
      <c r="P19">
        <f t="shared" ref="P19:P36" si="3">AT19 - IF(AL19&gt;1, O19*$B$7*100/(AN19*BH19), 0)</f>
        <v>395.84699999999998</v>
      </c>
      <c r="Q19">
        <f t="shared" ref="Q19:Q36" si="4">((W19-M19/2)*P19-O19)/(W19+M19/2)</f>
        <v>202.91884965276452</v>
      </c>
      <c r="R19">
        <f t="shared" ref="R19:R36" si="5">Q19*(BA19+BB19)/1000</f>
        <v>20.453380995847233</v>
      </c>
      <c r="S19">
        <f t="shared" ref="S19:S36" si="6">(AT19 - IF(AL19&gt;1, O19*$B$7*100/(AN19*BH19), 0))*(BA19+BB19)/1000</f>
        <v>39.899740812239699</v>
      </c>
      <c r="T19">
        <f t="shared" ref="T19:T36" si="7">2/((1/V19-1/U19)+SIGN(V19)*SQRT((1/V19-1/U19)*(1/V19-1/U19) + 4*$C$7/(($C$7+1)*($C$7+1))*(2*1/V19*1/U19-1/U19*1/U19)))</f>
        <v>8.7880439320776146E-2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4.5004482440455327</v>
      </c>
      <c r="V19">
        <f t="shared" ref="V19:V36" si="9">M19*(1000-(1000*0.61365*EXP(17.502*Z19/(240.97+Z19))/(BA19+BB19)+AV19)/2)/(1000*0.61365*EXP(17.502*Z19/(240.97+Z19))/(BA19+BB19)-AV19)</f>
        <v>8.6938115142446912E-2</v>
      </c>
      <c r="W19">
        <f t="shared" ref="W19:W36" si="10">1/(($C$7+1)/(T19/1.6)+1/(U19/1.37)) + $C$7/(($C$7+1)/(T19/1.6) + $C$7/(U19/1.37))</f>
        <v>5.4420143897003975E-2</v>
      </c>
      <c r="X19">
        <f t="shared" ref="X19:X36" si="11">(AO19*AR19)</f>
        <v>297.70736699999998</v>
      </c>
      <c r="Y19">
        <f t="shared" ref="Y19:Y36" si="12">(BC19+(X19+2*0.95*0.0000000567*(((BC19+$B$9)+273)^4-(BC19+273)^4)-44100*M19)/(1.84*29.3*U19+8*0.95*0.0000000567*(BC19+273)^3))</f>
        <v>20.99196015620339</v>
      </c>
      <c r="Z19">
        <f t="shared" ref="Z19:Z36" si="13">($C$9*BD19+$D$9*BE19+$E$9*Y19)</f>
        <v>20.99196015620339</v>
      </c>
      <c r="AA19">
        <f t="shared" ref="AA19:AA36" si="14">0.61365*EXP(17.502*Z19/(240.97+Z19))</f>
        <v>2.4946989744601185</v>
      </c>
      <c r="AB19">
        <f t="shared" ref="AB19:AB36" si="15">(AC19/AD19*100)</f>
        <v>56.687781168941896</v>
      </c>
      <c r="AC19">
        <f t="shared" ref="AC19:AC36" si="16">AV19*(BA19+BB19)/1000</f>
        <v>1.3298804849563799</v>
      </c>
      <c r="AD19">
        <f t="shared" ref="AD19:AD36" si="17">0.61365*EXP(17.502*BC19/(240.97+BC19))</f>
        <v>2.3459737840030241</v>
      </c>
      <c r="AE19">
        <f t="shared" ref="AE19:AE36" si="18">(AA19-AV19*(BA19+BB19)/1000)</f>
        <v>1.1648184895037386</v>
      </c>
      <c r="AF19">
        <f t="shared" ref="AF19:AF36" si="19">(-M19*44100)</f>
        <v>-45.163012663485858</v>
      </c>
      <c r="AG19">
        <f t="shared" ref="AG19:AG36" si="20">2*29.3*U19*0.92*(BC19-Z19)</f>
        <v>-241.74503710905691</v>
      </c>
      <c r="AH19">
        <f t="shared" ref="AH19:AH36" si="21">2*0.95*0.0000000567*(((BC19+$B$9)+273)^4-(Z19+273)^4)</f>
        <v>-10.854528417214329</v>
      </c>
      <c r="AI19">
        <f t="shared" ref="AI19:AI36" si="22">X19+AH19+AF19+AG19</f>
        <v>-5.5211189757130796E-2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54658.689073032503</v>
      </c>
      <c r="AO19">
        <f t="shared" ref="AO19:AO36" si="26">$B$13*BI19+$C$13*BJ19+$F$13*BU19*(1-BX19)</f>
        <v>1800.03</v>
      </c>
      <c r="AP19">
        <f t="shared" ref="AP19:AP36" si="27">AO19*AQ19</f>
        <v>1517.4254999999998</v>
      </c>
      <c r="AQ19">
        <f t="shared" ref="AQ19:AQ36" si="28">($B$13*$D$11+$C$13*$D$11+$F$13*((CH19+BZ19)/MAX(CH19+BZ19+CI19, 0.1)*$I$11+CI19/MAX(CH19+BZ19+CI19, 0.1)*$J$11))/($B$13+$C$13+$F$13)</f>
        <v>0.84300011666472219</v>
      </c>
      <c r="AR19">
        <f t="shared" ref="AR19:AR36" si="29">($B$13*$K$11+$C$13*$K$11+$F$13*((CH19+BZ19)/MAX(CH19+BZ19+CI19, 0.1)*$P$11+CI19/MAX(CH19+BZ19+CI19, 0.1)*$Q$11))/($B$13+$C$13+$F$13)</f>
        <v>0.16539022516291393</v>
      </c>
      <c r="AS19">
        <v>1689980759</v>
      </c>
      <c r="AT19">
        <v>395.84699999999998</v>
      </c>
      <c r="AU19">
        <v>400.00400000000002</v>
      </c>
      <c r="AV19">
        <v>13.1938</v>
      </c>
      <c r="AW19">
        <v>12.7974</v>
      </c>
      <c r="AX19">
        <v>401.35199999999998</v>
      </c>
      <c r="AY19">
        <v>13.347799999999999</v>
      </c>
      <c r="AZ19">
        <v>400.26</v>
      </c>
      <c r="BA19">
        <v>100.696</v>
      </c>
      <c r="BB19">
        <v>9.9865099999999998E-2</v>
      </c>
      <c r="BC19">
        <v>19.9956</v>
      </c>
      <c r="BD19">
        <v>20.257100000000001</v>
      </c>
      <c r="BE19">
        <v>999.9</v>
      </c>
      <c r="BF19">
        <v>0</v>
      </c>
      <c r="BG19">
        <v>0</v>
      </c>
      <c r="BH19">
        <v>10026.9</v>
      </c>
      <c r="BI19">
        <v>0</v>
      </c>
      <c r="BJ19">
        <v>42.835500000000003</v>
      </c>
      <c r="BK19">
        <v>-4.1571999999999996</v>
      </c>
      <c r="BL19">
        <v>401.13900000000001</v>
      </c>
      <c r="BM19">
        <v>405.18900000000002</v>
      </c>
      <c r="BN19">
        <v>0.39635100000000001</v>
      </c>
      <c r="BO19">
        <v>400.00400000000002</v>
      </c>
      <c r="BP19">
        <v>12.7974</v>
      </c>
      <c r="BQ19">
        <v>1.32856</v>
      </c>
      <c r="BR19">
        <v>1.2886500000000001</v>
      </c>
      <c r="BS19">
        <v>11.1259</v>
      </c>
      <c r="BT19">
        <v>10.6671</v>
      </c>
      <c r="BU19">
        <v>1800.03</v>
      </c>
      <c r="BV19">
        <v>0.89999700000000005</v>
      </c>
      <c r="BW19">
        <v>0.10000299999999999</v>
      </c>
      <c r="BX19">
        <v>0</v>
      </c>
      <c r="BY19">
        <v>2.2749999999999999</v>
      </c>
      <c r="BZ19">
        <v>0</v>
      </c>
      <c r="CA19">
        <v>3774.52</v>
      </c>
      <c r="CB19">
        <v>17199.900000000001</v>
      </c>
      <c r="CC19">
        <v>39.625</v>
      </c>
      <c r="CD19">
        <v>40.811999999999998</v>
      </c>
      <c r="CE19">
        <v>40.936999999999998</v>
      </c>
      <c r="CF19">
        <v>39.375</v>
      </c>
      <c r="CG19">
        <v>38.686999999999998</v>
      </c>
      <c r="CH19">
        <v>1620.02</v>
      </c>
      <c r="CI19">
        <v>180.01</v>
      </c>
      <c r="CJ19">
        <v>0</v>
      </c>
      <c r="CK19">
        <v>1689980764.0999999</v>
      </c>
      <c r="CL19">
        <v>0</v>
      </c>
      <c r="CM19">
        <v>1689980730</v>
      </c>
      <c r="CN19" t="s">
        <v>355</v>
      </c>
      <c r="CO19">
        <v>1689980730</v>
      </c>
      <c r="CP19">
        <v>1689980722</v>
      </c>
      <c r="CQ19">
        <v>9</v>
      </c>
      <c r="CR19">
        <v>-5.5E-2</v>
      </c>
      <c r="CS19">
        <v>0</v>
      </c>
      <c r="CT19">
        <v>-5.5060000000000002</v>
      </c>
      <c r="CU19">
        <v>-0.154</v>
      </c>
      <c r="CV19">
        <v>400</v>
      </c>
      <c r="CW19">
        <v>13</v>
      </c>
      <c r="CX19">
        <v>0.46</v>
      </c>
      <c r="CY19">
        <v>0.19</v>
      </c>
      <c r="CZ19">
        <v>4.8964592280619099</v>
      </c>
      <c r="DA19">
        <v>0.171674012478506</v>
      </c>
      <c r="DB19">
        <v>4.3728665785997801E-2</v>
      </c>
      <c r="DC19">
        <v>1</v>
      </c>
      <c r="DD19">
        <v>400.03264999999999</v>
      </c>
      <c r="DE19">
        <v>-0.19664661654152299</v>
      </c>
      <c r="DF19">
        <v>2.88812655539855E-2</v>
      </c>
      <c r="DG19">
        <v>-1</v>
      </c>
      <c r="DH19">
        <v>1800.0033333333299</v>
      </c>
      <c r="DI19">
        <v>-3.9016998790795197E-2</v>
      </c>
      <c r="DJ19">
        <v>1.91070501406863E-2</v>
      </c>
      <c r="DK19">
        <v>-1</v>
      </c>
      <c r="DL19">
        <v>1</v>
      </c>
      <c r="DM19">
        <v>1</v>
      </c>
      <c r="DN19" t="s">
        <v>356</v>
      </c>
      <c r="DO19">
        <v>2.6580400000000002</v>
      </c>
      <c r="DP19">
        <v>2.8298700000000001</v>
      </c>
      <c r="DQ19">
        <v>9.5861000000000002E-2</v>
      </c>
      <c r="DR19">
        <v>9.5950199999999999E-2</v>
      </c>
      <c r="DS19">
        <v>7.9497100000000001E-2</v>
      </c>
      <c r="DT19">
        <v>7.7520099999999995E-2</v>
      </c>
      <c r="DU19">
        <v>28932.6</v>
      </c>
      <c r="DV19">
        <v>30087</v>
      </c>
      <c r="DW19">
        <v>29709.200000000001</v>
      </c>
      <c r="DX19">
        <v>31005.3</v>
      </c>
      <c r="DY19">
        <v>35820.6</v>
      </c>
      <c r="DZ19">
        <v>37428.800000000003</v>
      </c>
      <c r="EA19">
        <v>40763.4</v>
      </c>
      <c r="EB19">
        <v>42941.8</v>
      </c>
      <c r="EC19">
        <v>1.8950800000000001</v>
      </c>
      <c r="ED19">
        <v>2.38897</v>
      </c>
      <c r="EE19">
        <v>0.18920699999999999</v>
      </c>
      <c r="EF19">
        <v>0</v>
      </c>
      <c r="EG19">
        <v>17.120100000000001</v>
      </c>
      <c r="EH19">
        <v>999.9</v>
      </c>
      <c r="EI19">
        <v>54.7</v>
      </c>
      <c r="EJ19">
        <v>21.408999999999999</v>
      </c>
      <c r="EK19">
        <v>13.904299999999999</v>
      </c>
      <c r="EL19">
        <v>60.924799999999998</v>
      </c>
      <c r="EM19">
        <v>16.3141</v>
      </c>
      <c r="EN19">
        <v>1</v>
      </c>
      <c r="EO19">
        <v>-0.54839400000000005</v>
      </c>
      <c r="EP19">
        <v>7.3807200000000003E-2</v>
      </c>
      <c r="EQ19">
        <v>20.2879</v>
      </c>
      <c r="ER19">
        <v>5.2457399999999996</v>
      </c>
      <c r="ES19">
        <v>11.827</v>
      </c>
      <c r="ET19">
        <v>4.9833999999999996</v>
      </c>
      <c r="EU19">
        <v>3.2989999999999999</v>
      </c>
      <c r="EV19">
        <v>81.7</v>
      </c>
      <c r="EW19">
        <v>5576.4</v>
      </c>
      <c r="EX19">
        <v>9999</v>
      </c>
      <c r="EY19">
        <v>202.6</v>
      </c>
      <c r="EZ19">
        <v>1.8731800000000001</v>
      </c>
      <c r="FA19">
        <v>1.8788899999999999</v>
      </c>
      <c r="FB19">
        <v>1.87924</v>
      </c>
      <c r="FC19">
        <v>1.8797699999999999</v>
      </c>
      <c r="FD19">
        <v>1.87744</v>
      </c>
      <c r="FE19">
        <v>1.8767</v>
      </c>
      <c r="FF19">
        <v>1.87591</v>
      </c>
      <c r="FG19">
        <v>1.8748499999999999</v>
      </c>
      <c r="FH19">
        <v>0</v>
      </c>
      <c r="FI19">
        <v>0</v>
      </c>
      <c r="FJ19">
        <v>0</v>
      </c>
      <c r="FK19">
        <v>0</v>
      </c>
      <c r="FL19" t="s">
        <v>357</v>
      </c>
      <c r="FM19" t="s">
        <v>358</v>
      </c>
      <c r="FN19" t="s">
        <v>359</v>
      </c>
      <c r="FO19" t="s">
        <v>359</v>
      </c>
      <c r="FP19" t="s">
        <v>359</v>
      </c>
      <c r="FQ19" t="s">
        <v>359</v>
      </c>
      <c r="FR19">
        <v>0</v>
      </c>
      <c r="FS19">
        <v>100</v>
      </c>
      <c r="FT19">
        <v>100</v>
      </c>
      <c r="FU19">
        <v>-5.5049999999999999</v>
      </c>
      <c r="FV19">
        <v>-0.154</v>
      </c>
      <c r="FW19">
        <v>-5.5072889227066</v>
      </c>
      <c r="FX19">
        <v>1.4527828764109799E-4</v>
      </c>
      <c r="FY19">
        <v>-4.3579519040863002E-7</v>
      </c>
      <c r="FZ19">
        <v>2.0799061152897499E-10</v>
      </c>
      <c r="GA19">
        <v>-0.154072727272728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0.5</v>
      </c>
      <c r="GJ19">
        <v>0.6</v>
      </c>
      <c r="GK19">
        <v>1.0339400000000001</v>
      </c>
      <c r="GL19">
        <v>2.5500500000000001</v>
      </c>
      <c r="GM19">
        <v>1.54541</v>
      </c>
      <c r="GN19">
        <v>2.2985799999999998</v>
      </c>
      <c r="GO19">
        <v>1.5979000000000001</v>
      </c>
      <c r="GP19">
        <v>2.3156699999999999</v>
      </c>
      <c r="GQ19">
        <v>24.022600000000001</v>
      </c>
      <c r="GR19">
        <v>14.228300000000001</v>
      </c>
      <c r="GS19">
        <v>18</v>
      </c>
      <c r="GT19">
        <v>384.17399999999998</v>
      </c>
      <c r="GU19">
        <v>678.29</v>
      </c>
      <c r="GV19">
        <v>18.62</v>
      </c>
      <c r="GW19">
        <v>19.480499999999999</v>
      </c>
      <c r="GX19">
        <v>29.999500000000001</v>
      </c>
      <c r="GY19">
        <v>19.688300000000002</v>
      </c>
      <c r="GZ19">
        <v>19.672000000000001</v>
      </c>
      <c r="HA19">
        <v>20.7471</v>
      </c>
      <c r="HB19">
        <v>10</v>
      </c>
      <c r="HC19">
        <v>-30</v>
      </c>
      <c r="HD19">
        <v>18.634399999999999</v>
      </c>
      <c r="HE19">
        <v>400</v>
      </c>
      <c r="HF19">
        <v>0</v>
      </c>
      <c r="HG19">
        <v>101.131</v>
      </c>
      <c r="HH19">
        <v>99.590699999999998</v>
      </c>
    </row>
    <row r="20" spans="1:216" x14ac:dyDescent="0.2">
      <c r="A20">
        <v>2</v>
      </c>
      <c r="B20">
        <v>1689980847</v>
      </c>
      <c r="C20">
        <v>88</v>
      </c>
      <c r="D20" t="s">
        <v>360</v>
      </c>
      <c r="E20" t="s">
        <v>361</v>
      </c>
      <c r="F20" t="s">
        <v>349</v>
      </c>
      <c r="G20" t="s">
        <v>350</v>
      </c>
      <c r="H20" t="s">
        <v>351</v>
      </c>
      <c r="I20" t="s">
        <v>352</v>
      </c>
      <c r="J20" t="s">
        <v>353</v>
      </c>
      <c r="K20" t="s">
        <v>354</v>
      </c>
      <c r="L20">
        <v>1689980847</v>
      </c>
      <c r="M20">
        <f t="shared" si="0"/>
        <v>9.7504968211807196E-4</v>
      </c>
      <c r="N20">
        <f t="shared" si="1"/>
        <v>0.97504968211807197</v>
      </c>
      <c r="O20">
        <f t="shared" si="2"/>
        <v>6.9339353266478279</v>
      </c>
      <c r="P20">
        <f t="shared" si="3"/>
        <v>297.14600000000002</v>
      </c>
      <c r="Q20">
        <f t="shared" si="4"/>
        <v>158.78084579355684</v>
      </c>
      <c r="R20">
        <f t="shared" si="5"/>
        <v>16.004611430404712</v>
      </c>
      <c r="S20">
        <f t="shared" si="6"/>
        <v>29.951385158146202</v>
      </c>
      <c r="T20">
        <f t="shared" si="7"/>
        <v>8.3482866069992737E-2</v>
      </c>
      <c r="U20">
        <f t="shared" si="8"/>
        <v>4.4907602299592355</v>
      </c>
      <c r="V20">
        <f t="shared" si="9"/>
        <v>8.263018295289859E-2</v>
      </c>
      <c r="W20">
        <f t="shared" si="10"/>
        <v>5.171974859364295E-2</v>
      </c>
      <c r="X20">
        <f t="shared" si="11"/>
        <v>297.70417500000002</v>
      </c>
      <c r="Y20">
        <f t="shared" si="12"/>
        <v>20.981266860550129</v>
      </c>
      <c r="Z20">
        <f t="shared" si="13"/>
        <v>20.981266860550129</v>
      </c>
      <c r="AA20">
        <f t="shared" si="14"/>
        <v>2.4930599745023865</v>
      </c>
      <c r="AB20">
        <f t="shared" si="15"/>
        <v>56.604420542462861</v>
      </c>
      <c r="AC20">
        <f t="shared" si="16"/>
        <v>1.32617426917143</v>
      </c>
      <c r="AD20">
        <f t="shared" si="17"/>
        <v>2.342881097381035</v>
      </c>
      <c r="AE20">
        <f t="shared" si="18"/>
        <v>1.1668857053309565</v>
      </c>
      <c r="AF20">
        <f t="shared" si="19"/>
        <v>-42.999690981406971</v>
      </c>
      <c r="AG20">
        <f t="shared" si="20"/>
        <v>-243.79258332099153</v>
      </c>
      <c r="AH20">
        <f t="shared" si="21"/>
        <v>-10.968286810835929</v>
      </c>
      <c r="AI20">
        <f t="shared" si="22"/>
        <v>-5.6386113234395907E-2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54509.515819468623</v>
      </c>
      <c r="AO20">
        <f t="shared" si="26"/>
        <v>1800.01</v>
      </c>
      <c r="AP20">
        <f t="shared" si="27"/>
        <v>1517.4087000000002</v>
      </c>
      <c r="AQ20">
        <f t="shared" si="28"/>
        <v>0.84300014999916673</v>
      </c>
      <c r="AR20">
        <f t="shared" si="29"/>
        <v>0.16539028949839168</v>
      </c>
      <c r="AS20">
        <v>1689980847</v>
      </c>
      <c r="AT20">
        <v>297.14600000000002</v>
      </c>
      <c r="AU20">
        <v>299.98</v>
      </c>
      <c r="AV20">
        <v>13.1569</v>
      </c>
      <c r="AW20">
        <v>12.779400000000001</v>
      </c>
      <c r="AX20">
        <v>301.94900000000001</v>
      </c>
      <c r="AY20">
        <v>13.3124</v>
      </c>
      <c r="AZ20">
        <v>400.18200000000002</v>
      </c>
      <c r="BA20">
        <v>100.697</v>
      </c>
      <c r="BB20">
        <v>9.9864700000000001E-2</v>
      </c>
      <c r="BC20">
        <v>19.974299999999999</v>
      </c>
      <c r="BD20">
        <v>20.2943</v>
      </c>
      <c r="BE20">
        <v>999.9</v>
      </c>
      <c r="BF20">
        <v>0</v>
      </c>
      <c r="BG20">
        <v>0</v>
      </c>
      <c r="BH20">
        <v>9997.5</v>
      </c>
      <c r="BI20">
        <v>0</v>
      </c>
      <c r="BJ20">
        <v>50.364899999999999</v>
      </c>
      <c r="BK20">
        <v>-2.8347799999999999</v>
      </c>
      <c r="BL20">
        <v>301.10700000000003</v>
      </c>
      <c r="BM20">
        <v>303.863</v>
      </c>
      <c r="BN20">
        <v>0.37751000000000001</v>
      </c>
      <c r="BO20">
        <v>299.98</v>
      </c>
      <c r="BP20">
        <v>12.779400000000001</v>
      </c>
      <c r="BQ20">
        <v>1.3248599999999999</v>
      </c>
      <c r="BR20">
        <v>1.28684</v>
      </c>
      <c r="BS20">
        <v>11.0838</v>
      </c>
      <c r="BT20">
        <v>10.646100000000001</v>
      </c>
      <c r="BU20">
        <v>1800.01</v>
      </c>
      <c r="BV20">
        <v>0.89999700000000005</v>
      </c>
      <c r="BW20">
        <v>0.10000299999999999</v>
      </c>
      <c r="BX20">
        <v>0</v>
      </c>
      <c r="BY20">
        <v>2.6076000000000001</v>
      </c>
      <c r="BZ20">
        <v>0</v>
      </c>
      <c r="CA20">
        <v>3788.27</v>
      </c>
      <c r="CB20">
        <v>17199.7</v>
      </c>
      <c r="CC20">
        <v>39.686999999999998</v>
      </c>
      <c r="CD20">
        <v>40.811999999999998</v>
      </c>
      <c r="CE20">
        <v>40.936999999999998</v>
      </c>
      <c r="CF20">
        <v>39.375</v>
      </c>
      <c r="CG20">
        <v>38.686999999999998</v>
      </c>
      <c r="CH20">
        <v>1620</v>
      </c>
      <c r="CI20">
        <v>180.01</v>
      </c>
      <c r="CJ20">
        <v>0</v>
      </c>
      <c r="CK20">
        <v>1689980852.3</v>
      </c>
      <c r="CL20">
        <v>0</v>
      </c>
      <c r="CM20">
        <v>1689980817</v>
      </c>
      <c r="CN20" t="s">
        <v>362</v>
      </c>
      <c r="CO20">
        <v>1689980815</v>
      </c>
      <c r="CP20">
        <v>1689980817</v>
      </c>
      <c r="CQ20">
        <v>10</v>
      </c>
      <c r="CR20">
        <v>0.69299999999999995</v>
      </c>
      <c r="CS20">
        <v>-1E-3</v>
      </c>
      <c r="CT20">
        <v>-4.8040000000000003</v>
      </c>
      <c r="CU20">
        <v>-0.156</v>
      </c>
      <c r="CV20">
        <v>300</v>
      </c>
      <c r="CW20">
        <v>13</v>
      </c>
      <c r="CX20">
        <v>0.26</v>
      </c>
      <c r="CY20">
        <v>0.17</v>
      </c>
      <c r="CZ20">
        <v>3.2760812518082298</v>
      </c>
      <c r="DA20">
        <v>0.72108857623067102</v>
      </c>
      <c r="DB20">
        <v>9.1430143605963604E-2</v>
      </c>
      <c r="DC20">
        <v>1</v>
      </c>
      <c r="DD20">
        <v>299.98450000000003</v>
      </c>
      <c r="DE20">
        <v>-0.17990977443586101</v>
      </c>
      <c r="DF20">
        <v>2.0490241579830301E-2</v>
      </c>
      <c r="DG20">
        <v>-1</v>
      </c>
      <c r="DH20">
        <v>1800.0055</v>
      </c>
      <c r="DI20">
        <v>8.0822690847829198E-2</v>
      </c>
      <c r="DJ20">
        <v>1.7741194999194E-2</v>
      </c>
      <c r="DK20">
        <v>-1</v>
      </c>
      <c r="DL20">
        <v>1</v>
      </c>
      <c r="DM20">
        <v>1</v>
      </c>
      <c r="DN20" t="s">
        <v>356</v>
      </c>
      <c r="DO20">
        <v>2.6578599999999999</v>
      </c>
      <c r="DP20">
        <v>2.8296199999999998</v>
      </c>
      <c r="DQ20">
        <v>7.6739000000000002E-2</v>
      </c>
      <c r="DR20">
        <v>7.6612399999999997E-2</v>
      </c>
      <c r="DS20">
        <v>7.9347200000000007E-2</v>
      </c>
      <c r="DT20">
        <v>7.7448000000000003E-2</v>
      </c>
      <c r="DU20">
        <v>29544.799999999999</v>
      </c>
      <c r="DV20">
        <v>30731.4</v>
      </c>
      <c r="DW20">
        <v>29709.200000000001</v>
      </c>
      <c r="DX20">
        <v>31005.8</v>
      </c>
      <c r="DY20">
        <v>35824.300000000003</v>
      </c>
      <c r="DZ20">
        <v>37429.599999999999</v>
      </c>
      <c r="EA20">
        <v>40763.1</v>
      </c>
      <c r="EB20">
        <v>42941.7</v>
      </c>
      <c r="EC20">
        <v>1.89568</v>
      </c>
      <c r="ED20">
        <v>2.38998</v>
      </c>
      <c r="EE20">
        <v>0.17832999999999999</v>
      </c>
      <c r="EF20">
        <v>0</v>
      </c>
      <c r="EG20">
        <v>17.3383</v>
      </c>
      <c r="EH20">
        <v>999.9</v>
      </c>
      <c r="EI20">
        <v>54.688000000000002</v>
      </c>
      <c r="EJ20">
        <v>21.379000000000001</v>
      </c>
      <c r="EK20">
        <v>13.874000000000001</v>
      </c>
      <c r="EL20">
        <v>61.1248</v>
      </c>
      <c r="EM20">
        <v>16.277999999999999</v>
      </c>
      <c r="EN20">
        <v>1</v>
      </c>
      <c r="EO20">
        <v>-0.54989600000000005</v>
      </c>
      <c r="EP20">
        <v>0.70370100000000002</v>
      </c>
      <c r="EQ20">
        <v>20.285799999999998</v>
      </c>
      <c r="ER20">
        <v>5.2457399999999996</v>
      </c>
      <c r="ES20">
        <v>11.8279</v>
      </c>
      <c r="ET20">
        <v>4.9831500000000002</v>
      </c>
      <c r="EU20">
        <v>3.2989999999999999</v>
      </c>
      <c r="EV20">
        <v>81.8</v>
      </c>
      <c r="EW20">
        <v>5578.3</v>
      </c>
      <c r="EX20">
        <v>9999</v>
      </c>
      <c r="EY20">
        <v>202.6</v>
      </c>
      <c r="EZ20">
        <v>1.8732</v>
      </c>
      <c r="FA20">
        <v>1.87893</v>
      </c>
      <c r="FB20">
        <v>1.8792500000000001</v>
      </c>
      <c r="FC20">
        <v>1.87978</v>
      </c>
      <c r="FD20">
        <v>1.87744</v>
      </c>
      <c r="FE20">
        <v>1.8767100000000001</v>
      </c>
      <c r="FF20">
        <v>1.8756200000000001</v>
      </c>
      <c r="FG20">
        <v>1.8748499999999999</v>
      </c>
      <c r="FH20">
        <v>0</v>
      </c>
      <c r="FI20">
        <v>0</v>
      </c>
      <c r="FJ20">
        <v>0</v>
      </c>
      <c r="FK20">
        <v>0</v>
      </c>
      <c r="FL20" t="s">
        <v>357</v>
      </c>
      <c r="FM20" t="s">
        <v>358</v>
      </c>
      <c r="FN20" t="s">
        <v>359</v>
      </c>
      <c r="FO20" t="s">
        <v>359</v>
      </c>
      <c r="FP20" t="s">
        <v>359</v>
      </c>
      <c r="FQ20" t="s">
        <v>359</v>
      </c>
      <c r="FR20">
        <v>0</v>
      </c>
      <c r="FS20">
        <v>100</v>
      </c>
      <c r="FT20">
        <v>100</v>
      </c>
      <c r="FU20">
        <v>-4.8029999999999999</v>
      </c>
      <c r="FV20">
        <v>-0.1555</v>
      </c>
      <c r="FW20">
        <v>-4.8137782242890701</v>
      </c>
      <c r="FX20">
        <v>1.4527828764109799E-4</v>
      </c>
      <c r="FY20">
        <v>-4.3579519040863002E-7</v>
      </c>
      <c r="FZ20">
        <v>2.0799061152897499E-10</v>
      </c>
      <c r="GA20">
        <v>-0.15551000000000001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0.5</v>
      </c>
      <c r="GJ20">
        <v>0.5</v>
      </c>
      <c r="GK20">
        <v>0.82519500000000001</v>
      </c>
      <c r="GL20">
        <v>2.5134300000000001</v>
      </c>
      <c r="GM20">
        <v>1.54541</v>
      </c>
      <c r="GN20">
        <v>2.2985799999999998</v>
      </c>
      <c r="GO20">
        <v>1.5979000000000001</v>
      </c>
      <c r="GP20">
        <v>2.3962400000000001</v>
      </c>
      <c r="GQ20">
        <v>23.941400000000002</v>
      </c>
      <c r="GR20">
        <v>14.228300000000001</v>
      </c>
      <c r="GS20">
        <v>18</v>
      </c>
      <c r="GT20">
        <v>384.10700000000003</v>
      </c>
      <c r="GU20">
        <v>678.46699999999998</v>
      </c>
      <c r="GV20">
        <v>18.1617</v>
      </c>
      <c r="GW20">
        <v>19.440899999999999</v>
      </c>
      <c r="GX20">
        <v>29.9999</v>
      </c>
      <c r="GY20">
        <v>19.640799999999999</v>
      </c>
      <c r="GZ20">
        <v>19.625299999999999</v>
      </c>
      <c r="HA20">
        <v>16.5684</v>
      </c>
      <c r="HB20">
        <v>10</v>
      </c>
      <c r="HC20">
        <v>-30</v>
      </c>
      <c r="HD20">
        <v>18.400099999999998</v>
      </c>
      <c r="HE20">
        <v>300</v>
      </c>
      <c r="HF20">
        <v>0</v>
      </c>
      <c r="HG20">
        <v>101.131</v>
      </c>
      <c r="HH20">
        <v>99.591399999999993</v>
      </c>
    </row>
    <row r="21" spans="1:216" x14ac:dyDescent="0.2">
      <c r="A21">
        <v>3</v>
      </c>
      <c r="B21">
        <v>1689980930</v>
      </c>
      <c r="C21">
        <v>171</v>
      </c>
      <c r="D21" t="s">
        <v>363</v>
      </c>
      <c r="E21" t="s">
        <v>364</v>
      </c>
      <c r="F21" t="s">
        <v>349</v>
      </c>
      <c r="G21" t="s">
        <v>350</v>
      </c>
      <c r="H21" t="s">
        <v>351</v>
      </c>
      <c r="I21" t="s">
        <v>352</v>
      </c>
      <c r="J21" t="s">
        <v>353</v>
      </c>
      <c r="K21" t="s">
        <v>354</v>
      </c>
      <c r="L21">
        <v>1689980930</v>
      </c>
      <c r="M21">
        <f t="shared" si="0"/>
        <v>1.0185384735878816E-3</v>
      </c>
      <c r="N21">
        <f t="shared" si="1"/>
        <v>1.0185384735878815</v>
      </c>
      <c r="O21">
        <f t="shared" si="2"/>
        <v>5.4462739713766606</v>
      </c>
      <c r="P21">
        <f t="shared" si="3"/>
        <v>247.77099999999999</v>
      </c>
      <c r="Q21">
        <f t="shared" si="4"/>
        <v>142.74257643396118</v>
      </c>
      <c r="R21">
        <f t="shared" si="5"/>
        <v>14.388034325249794</v>
      </c>
      <c r="S21">
        <f t="shared" si="6"/>
        <v>24.974592317595999</v>
      </c>
      <c r="T21">
        <f t="shared" si="7"/>
        <v>8.6788708566628278E-2</v>
      </c>
      <c r="U21">
        <f t="shared" si="8"/>
        <v>4.4872462213180295</v>
      </c>
      <c r="V21">
        <f t="shared" si="9"/>
        <v>8.5866846311321063E-2</v>
      </c>
      <c r="W21">
        <f t="shared" si="10"/>
        <v>5.3748788477771918E-2</v>
      </c>
      <c r="X21">
        <f t="shared" si="11"/>
        <v>297.70417500000002</v>
      </c>
      <c r="Y21">
        <f t="shared" si="12"/>
        <v>21.005120266647356</v>
      </c>
      <c r="Z21">
        <f t="shared" si="13"/>
        <v>21.005120266647356</v>
      </c>
      <c r="AA21">
        <f t="shared" si="14"/>
        <v>2.4967173672614478</v>
      </c>
      <c r="AB21">
        <f t="shared" si="15"/>
        <v>56.393104122110273</v>
      </c>
      <c r="AC21">
        <f t="shared" si="16"/>
        <v>1.3237377599852</v>
      </c>
      <c r="AD21">
        <f t="shared" si="17"/>
        <v>2.3473397689172368</v>
      </c>
      <c r="AE21">
        <f t="shared" si="18"/>
        <v>1.1729796072762477</v>
      </c>
      <c r="AF21">
        <f t="shared" si="19"/>
        <v>-44.917546685225581</v>
      </c>
      <c r="AG21">
        <f t="shared" si="20"/>
        <v>-241.94551276026533</v>
      </c>
      <c r="AH21">
        <f t="shared" si="21"/>
        <v>-10.896748288805664</v>
      </c>
      <c r="AI21">
        <f t="shared" si="22"/>
        <v>-5.5632734296551689E-2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54448.261328923516</v>
      </c>
      <c r="AO21">
        <f t="shared" si="26"/>
        <v>1800.01</v>
      </c>
      <c r="AP21">
        <f t="shared" si="27"/>
        <v>1517.4087000000002</v>
      </c>
      <c r="AQ21">
        <f t="shared" si="28"/>
        <v>0.84300014999916673</v>
      </c>
      <c r="AR21">
        <f t="shared" si="29"/>
        <v>0.16539028949839168</v>
      </c>
      <c r="AS21">
        <v>1689980930</v>
      </c>
      <c r="AT21">
        <v>247.77099999999999</v>
      </c>
      <c r="AU21">
        <v>250.00700000000001</v>
      </c>
      <c r="AV21">
        <v>13.1327</v>
      </c>
      <c r="AW21">
        <v>12.738300000000001</v>
      </c>
      <c r="AX21">
        <v>252.315</v>
      </c>
      <c r="AY21">
        <v>13.287800000000001</v>
      </c>
      <c r="AZ21">
        <v>400.12799999999999</v>
      </c>
      <c r="BA21">
        <v>100.697</v>
      </c>
      <c r="BB21">
        <v>0.100076</v>
      </c>
      <c r="BC21">
        <v>20.004999999999999</v>
      </c>
      <c r="BD21">
        <v>20.353000000000002</v>
      </c>
      <c r="BE21">
        <v>999.9</v>
      </c>
      <c r="BF21">
        <v>0</v>
      </c>
      <c r="BG21">
        <v>0</v>
      </c>
      <c r="BH21">
        <v>9986.8799999999992</v>
      </c>
      <c r="BI21">
        <v>0</v>
      </c>
      <c r="BJ21">
        <v>55.664099999999998</v>
      </c>
      <c r="BK21">
        <v>-2.2365300000000001</v>
      </c>
      <c r="BL21">
        <v>251.06800000000001</v>
      </c>
      <c r="BM21">
        <v>253.233</v>
      </c>
      <c r="BN21">
        <v>0.394374</v>
      </c>
      <c r="BO21">
        <v>250.00700000000001</v>
      </c>
      <c r="BP21">
        <v>12.738300000000001</v>
      </c>
      <c r="BQ21">
        <v>1.3224199999999999</v>
      </c>
      <c r="BR21">
        <v>1.28271</v>
      </c>
      <c r="BS21">
        <v>11.056100000000001</v>
      </c>
      <c r="BT21">
        <v>10.597799999999999</v>
      </c>
      <c r="BU21">
        <v>1800.01</v>
      </c>
      <c r="BV21">
        <v>0.89999700000000005</v>
      </c>
      <c r="BW21">
        <v>0.10000299999999999</v>
      </c>
      <c r="BX21">
        <v>0</v>
      </c>
      <c r="BY21">
        <v>2.5266000000000002</v>
      </c>
      <c r="BZ21">
        <v>0</v>
      </c>
      <c r="CA21">
        <v>3804.91</v>
      </c>
      <c r="CB21">
        <v>17199.7</v>
      </c>
      <c r="CC21">
        <v>39.686999999999998</v>
      </c>
      <c r="CD21">
        <v>40.936999999999998</v>
      </c>
      <c r="CE21">
        <v>41</v>
      </c>
      <c r="CF21">
        <v>39.436999999999998</v>
      </c>
      <c r="CG21">
        <v>38.75</v>
      </c>
      <c r="CH21">
        <v>1620</v>
      </c>
      <c r="CI21">
        <v>180.01</v>
      </c>
      <c r="CJ21">
        <v>0</v>
      </c>
      <c r="CK21">
        <v>1689980935.0999999</v>
      </c>
      <c r="CL21">
        <v>0</v>
      </c>
      <c r="CM21">
        <v>1689980903</v>
      </c>
      <c r="CN21" t="s">
        <v>365</v>
      </c>
      <c r="CO21">
        <v>1689980897</v>
      </c>
      <c r="CP21">
        <v>1689980903</v>
      </c>
      <c r="CQ21">
        <v>11</v>
      </c>
      <c r="CR21">
        <v>0.25700000000000001</v>
      </c>
      <c r="CS21">
        <v>0</v>
      </c>
      <c r="CT21">
        <v>-4.5439999999999996</v>
      </c>
      <c r="CU21">
        <v>-0.155</v>
      </c>
      <c r="CV21">
        <v>250</v>
      </c>
      <c r="CW21">
        <v>13</v>
      </c>
      <c r="CX21">
        <v>0.28999999999999998</v>
      </c>
      <c r="CY21">
        <v>0.1</v>
      </c>
      <c r="CZ21">
        <v>2.5880872521838101</v>
      </c>
      <c r="DA21">
        <v>0.829774999804609</v>
      </c>
      <c r="DB21">
        <v>0.189637717756903</v>
      </c>
      <c r="DC21">
        <v>1</v>
      </c>
      <c r="DD21">
        <v>249.9718</v>
      </c>
      <c r="DE21">
        <v>-2.76090225562068E-2</v>
      </c>
      <c r="DF21">
        <v>1.84352922407011E-2</v>
      </c>
      <c r="DG21">
        <v>-1</v>
      </c>
      <c r="DH21">
        <v>1799.9960000000001</v>
      </c>
      <c r="DI21">
        <v>6.2719301628089202E-3</v>
      </c>
      <c r="DJ21">
        <v>7.9999999999927195E-3</v>
      </c>
      <c r="DK21">
        <v>-1</v>
      </c>
      <c r="DL21">
        <v>1</v>
      </c>
      <c r="DM21">
        <v>1</v>
      </c>
      <c r="DN21" t="s">
        <v>356</v>
      </c>
      <c r="DO21">
        <v>2.6577099999999998</v>
      </c>
      <c r="DP21">
        <v>2.8297300000000001</v>
      </c>
      <c r="DQ21">
        <v>6.6220399999999999E-2</v>
      </c>
      <c r="DR21">
        <v>6.5958900000000001E-2</v>
      </c>
      <c r="DS21">
        <v>7.9239900000000002E-2</v>
      </c>
      <c r="DT21">
        <v>7.7265600000000004E-2</v>
      </c>
      <c r="DU21">
        <v>29882.3</v>
      </c>
      <c r="DV21">
        <v>31085.4</v>
      </c>
      <c r="DW21">
        <v>29709.8</v>
      </c>
      <c r="DX21">
        <v>31005.1</v>
      </c>
      <c r="DY21">
        <v>35828.300000000003</v>
      </c>
      <c r="DZ21">
        <v>37435.300000000003</v>
      </c>
      <c r="EA21">
        <v>40764</v>
      </c>
      <c r="EB21">
        <v>42941</v>
      </c>
      <c r="EC21">
        <v>1.8956500000000001</v>
      </c>
      <c r="ED21">
        <v>2.3900199999999998</v>
      </c>
      <c r="EE21">
        <v>0.17069300000000001</v>
      </c>
      <c r="EF21">
        <v>0</v>
      </c>
      <c r="EG21">
        <v>17.524100000000001</v>
      </c>
      <c r="EH21">
        <v>999.9</v>
      </c>
      <c r="EI21">
        <v>54.688000000000002</v>
      </c>
      <c r="EJ21">
        <v>21.338999999999999</v>
      </c>
      <c r="EK21">
        <v>13.8407</v>
      </c>
      <c r="EL21">
        <v>60.924799999999998</v>
      </c>
      <c r="EM21">
        <v>16.8429</v>
      </c>
      <c r="EN21">
        <v>1</v>
      </c>
      <c r="EO21">
        <v>-0.55016500000000002</v>
      </c>
      <c r="EP21">
        <v>0.62956199999999995</v>
      </c>
      <c r="EQ21">
        <v>20.286000000000001</v>
      </c>
      <c r="ER21">
        <v>5.2467899999999998</v>
      </c>
      <c r="ES21">
        <v>11.8264</v>
      </c>
      <c r="ET21">
        <v>4.9836</v>
      </c>
      <c r="EU21">
        <v>3.2989999999999999</v>
      </c>
      <c r="EV21">
        <v>81.8</v>
      </c>
      <c r="EW21">
        <v>5580.2</v>
      </c>
      <c r="EX21">
        <v>9999</v>
      </c>
      <c r="EY21">
        <v>202.6</v>
      </c>
      <c r="EZ21">
        <v>1.87317</v>
      </c>
      <c r="FA21">
        <v>1.8789</v>
      </c>
      <c r="FB21">
        <v>1.87917</v>
      </c>
      <c r="FC21">
        <v>1.87974</v>
      </c>
      <c r="FD21">
        <v>1.87744</v>
      </c>
      <c r="FE21">
        <v>1.8767400000000001</v>
      </c>
      <c r="FF21">
        <v>1.87561</v>
      </c>
      <c r="FG21">
        <v>1.8748499999999999</v>
      </c>
      <c r="FH21">
        <v>0</v>
      </c>
      <c r="FI21">
        <v>0</v>
      </c>
      <c r="FJ21">
        <v>0</v>
      </c>
      <c r="FK21">
        <v>0</v>
      </c>
      <c r="FL21" t="s">
        <v>357</v>
      </c>
      <c r="FM21" t="s">
        <v>358</v>
      </c>
      <c r="FN21" t="s">
        <v>359</v>
      </c>
      <c r="FO21" t="s">
        <v>359</v>
      </c>
      <c r="FP21" t="s">
        <v>359</v>
      </c>
      <c r="FQ21" t="s">
        <v>359</v>
      </c>
      <c r="FR21">
        <v>0</v>
      </c>
      <c r="FS21">
        <v>100</v>
      </c>
      <c r="FT21">
        <v>100</v>
      </c>
      <c r="FU21">
        <v>-4.5439999999999996</v>
      </c>
      <c r="FV21">
        <v>-0.15509999999999999</v>
      </c>
      <c r="FW21">
        <v>-4.5564746227567596</v>
      </c>
      <c r="FX21">
        <v>1.4527828764109799E-4</v>
      </c>
      <c r="FY21">
        <v>-4.3579519040863002E-7</v>
      </c>
      <c r="FZ21">
        <v>2.0799061152897499E-10</v>
      </c>
      <c r="GA21">
        <v>-0.15510000000000099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0.6</v>
      </c>
      <c r="GJ21">
        <v>0.5</v>
      </c>
      <c r="GK21">
        <v>0.71777299999999999</v>
      </c>
      <c r="GL21">
        <v>2.52197</v>
      </c>
      <c r="GM21">
        <v>1.54541</v>
      </c>
      <c r="GN21">
        <v>2.2985799999999998</v>
      </c>
      <c r="GO21">
        <v>1.5979000000000001</v>
      </c>
      <c r="GP21">
        <v>2.4304199999999998</v>
      </c>
      <c r="GQ21">
        <v>23.880500000000001</v>
      </c>
      <c r="GR21">
        <v>14.2196</v>
      </c>
      <c r="GS21">
        <v>18</v>
      </c>
      <c r="GT21">
        <v>383.94499999999999</v>
      </c>
      <c r="GU21">
        <v>678.16399999999999</v>
      </c>
      <c r="GV21">
        <v>18.3064</v>
      </c>
      <c r="GW21">
        <v>19.434100000000001</v>
      </c>
      <c r="GX21">
        <v>30.0001</v>
      </c>
      <c r="GY21">
        <v>19.6205</v>
      </c>
      <c r="GZ21">
        <v>19.601500000000001</v>
      </c>
      <c r="HA21">
        <v>14.419499999999999</v>
      </c>
      <c r="HB21">
        <v>10</v>
      </c>
      <c r="HC21">
        <v>-30</v>
      </c>
      <c r="HD21">
        <v>18.3005</v>
      </c>
      <c r="HE21">
        <v>250</v>
      </c>
      <c r="HF21">
        <v>0</v>
      </c>
      <c r="HG21">
        <v>101.133</v>
      </c>
      <c r="HH21">
        <v>99.589200000000005</v>
      </c>
    </row>
    <row r="22" spans="1:216" x14ac:dyDescent="0.2">
      <c r="A22">
        <v>4</v>
      </c>
      <c r="B22">
        <v>1689981020</v>
      </c>
      <c r="C22">
        <v>261</v>
      </c>
      <c r="D22" t="s">
        <v>366</v>
      </c>
      <c r="E22" t="s">
        <v>367</v>
      </c>
      <c r="F22" t="s">
        <v>349</v>
      </c>
      <c r="G22" t="s">
        <v>350</v>
      </c>
      <c r="H22" t="s">
        <v>351</v>
      </c>
      <c r="I22" t="s">
        <v>352</v>
      </c>
      <c r="J22" t="s">
        <v>353</v>
      </c>
      <c r="K22" t="s">
        <v>354</v>
      </c>
      <c r="L22">
        <v>1689981020</v>
      </c>
      <c r="M22">
        <f t="shared" si="0"/>
        <v>1.0349513958350359E-3</v>
      </c>
      <c r="N22">
        <f t="shared" si="1"/>
        <v>1.0349513958350358</v>
      </c>
      <c r="O22">
        <f t="shared" si="2"/>
        <v>3.2055135824766365</v>
      </c>
      <c r="P22">
        <f t="shared" si="3"/>
        <v>173.65799999999999</v>
      </c>
      <c r="Q22">
        <f t="shared" si="4"/>
        <v>111.87054913593266</v>
      </c>
      <c r="R22">
        <f t="shared" si="5"/>
        <v>11.276415005076725</v>
      </c>
      <c r="S22">
        <f t="shared" si="6"/>
        <v>17.504514745629596</v>
      </c>
      <c r="T22">
        <f t="shared" si="7"/>
        <v>8.7637337221458181E-2</v>
      </c>
      <c r="U22">
        <f t="shared" si="8"/>
        <v>4.500745241724383</v>
      </c>
      <c r="V22">
        <f t="shared" si="9"/>
        <v>8.6700250441664253E-2</v>
      </c>
      <c r="W22">
        <f t="shared" si="10"/>
        <v>5.427101492005771E-2</v>
      </c>
      <c r="X22">
        <f t="shared" si="11"/>
        <v>297.70040399999999</v>
      </c>
      <c r="Y22">
        <f t="shared" si="12"/>
        <v>21.006175611668734</v>
      </c>
      <c r="Z22">
        <f t="shared" si="13"/>
        <v>21.006175611668734</v>
      </c>
      <c r="AA22">
        <f t="shared" si="14"/>
        <v>2.4968792895902316</v>
      </c>
      <c r="AB22">
        <f t="shared" si="15"/>
        <v>56.056545750577548</v>
      </c>
      <c r="AC22">
        <f t="shared" si="16"/>
        <v>1.3163917629595199</v>
      </c>
      <c r="AD22">
        <f t="shared" si="17"/>
        <v>2.3483283626086737</v>
      </c>
      <c r="AE22">
        <f t="shared" si="18"/>
        <v>1.1804875266307118</v>
      </c>
      <c r="AF22">
        <f t="shared" si="19"/>
        <v>-45.641356556325078</v>
      </c>
      <c r="AG22">
        <f t="shared" si="20"/>
        <v>-241.2794523914225</v>
      </c>
      <c r="AH22">
        <f t="shared" si="21"/>
        <v>-10.834592348523966</v>
      </c>
      <c r="AI22">
        <f t="shared" si="22"/>
        <v>-5.4997296271579899E-2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54660.43026441933</v>
      </c>
      <c r="AO22">
        <f t="shared" si="26"/>
        <v>1799.99</v>
      </c>
      <c r="AP22">
        <f t="shared" si="27"/>
        <v>1517.3916000000002</v>
      </c>
      <c r="AQ22">
        <f t="shared" si="28"/>
        <v>0.84300001666675928</v>
      </c>
      <c r="AR22">
        <f t="shared" si="29"/>
        <v>0.16539003216684536</v>
      </c>
      <c r="AS22">
        <v>1689981020</v>
      </c>
      <c r="AT22">
        <v>173.65799999999999</v>
      </c>
      <c r="AU22">
        <v>174.98599999999999</v>
      </c>
      <c r="AV22">
        <v>13.0596</v>
      </c>
      <c r="AW22">
        <v>12.658899999999999</v>
      </c>
      <c r="AX22">
        <v>177.792</v>
      </c>
      <c r="AY22">
        <v>13.2226</v>
      </c>
      <c r="AZ22">
        <v>400.21300000000002</v>
      </c>
      <c r="BA22">
        <v>100.699</v>
      </c>
      <c r="BB22">
        <v>9.97812E-2</v>
      </c>
      <c r="BC22">
        <v>20.011800000000001</v>
      </c>
      <c r="BD22">
        <v>20.400500000000001</v>
      </c>
      <c r="BE22">
        <v>999.9</v>
      </c>
      <c r="BF22">
        <v>0</v>
      </c>
      <c r="BG22">
        <v>0</v>
      </c>
      <c r="BH22">
        <v>10027.5</v>
      </c>
      <c r="BI22">
        <v>0</v>
      </c>
      <c r="BJ22">
        <v>61.849600000000002</v>
      </c>
      <c r="BK22">
        <v>-1.3275300000000001</v>
      </c>
      <c r="BL22">
        <v>175.95599999999999</v>
      </c>
      <c r="BM22">
        <v>177.22900000000001</v>
      </c>
      <c r="BN22">
        <v>0.40071699999999999</v>
      </c>
      <c r="BO22">
        <v>174.98599999999999</v>
      </c>
      <c r="BP22">
        <v>12.658899999999999</v>
      </c>
      <c r="BQ22">
        <v>1.3150900000000001</v>
      </c>
      <c r="BR22">
        <v>1.27474</v>
      </c>
      <c r="BS22">
        <v>10.9724</v>
      </c>
      <c r="BT22">
        <v>10.504300000000001</v>
      </c>
      <c r="BU22">
        <v>1799.99</v>
      </c>
      <c r="BV22">
        <v>0.89999799999999996</v>
      </c>
      <c r="BW22">
        <v>0.10000199999999999</v>
      </c>
      <c r="BX22">
        <v>0</v>
      </c>
      <c r="BY22">
        <v>2.1955</v>
      </c>
      <c r="BZ22">
        <v>0</v>
      </c>
      <c r="CA22">
        <v>3829.97</v>
      </c>
      <c r="CB22">
        <v>17199.5</v>
      </c>
      <c r="CC22">
        <v>39.75</v>
      </c>
      <c r="CD22">
        <v>41</v>
      </c>
      <c r="CE22">
        <v>41</v>
      </c>
      <c r="CF22">
        <v>39.5</v>
      </c>
      <c r="CG22">
        <v>38.75</v>
      </c>
      <c r="CH22">
        <v>1619.99</v>
      </c>
      <c r="CI22">
        <v>180</v>
      </c>
      <c r="CJ22">
        <v>0</v>
      </c>
      <c r="CK22">
        <v>1689981025.0999999</v>
      </c>
      <c r="CL22">
        <v>0</v>
      </c>
      <c r="CM22">
        <v>1689980993</v>
      </c>
      <c r="CN22" t="s">
        <v>368</v>
      </c>
      <c r="CO22">
        <v>1689980993</v>
      </c>
      <c r="CP22">
        <v>1689980988</v>
      </c>
      <c r="CQ22">
        <v>12</v>
      </c>
      <c r="CR22">
        <v>0.40899999999999997</v>
      </c>
      <c r="CS22">
        <v>-8.0000000000000002E-3</v>
      </c>
      <c r="CT22">
        <v>-4.1340000000000003</v>
      </c>
      <c r="CU22">
        <v>-0.16300000000000001</v>
      </c>
      <c r="CV22">
        <v>175</v>
      </c>
      <c r="CW22">
        <v>13</v>
      </c>
      <c r="CX22">
        <v>0.31</v>
      </c>
      <c r="CY22">
        <v>0.13</v>
      </c>
      <c r="CZ22">
        <v>1.4742292847323399</v>
      </c>
      <c r="DA22">
        <v>0.63591703392476095</v>
      </c>
      <c r="DB22">
        <v>8.6600374903964397E-2</v>
      </c>
      <c r="DC22">
        <v>1</v>
      </c>
      <c r="DD22">
        <v>174.995380952381</v>
      </c>
      <c r="DE22">
        <v>-0.16168831168851</v>
      </c>
      <c r="DF22">
        <v>2.90409828485058E-2</v>
      </c>
      <c r="DG22">
        <v>-1</v>
      </c>
      <c r="DH22">
        <v>1799.98761904762</v>
      </c>
      <c r="DI22">
        <v>6.7472598214686694E-2</v>
      </c>
      <c r="DJ22">
        <v>6.5821169116427297E-2</v>
      </c>
      <c r="DK22">
        <v>-1</v>
      </c>
      <c r="DL22">
        <v>1</v>
      </c>
      <c r="DM22">
        <v>1</v>
      </c>
      <c r="DN22" t="s">
        <v>356</v>
      </c>
      <c r="DO22">
        <v>2.6579299999999999</v>
      </c>
      <c r="DP22">
        <v>2.82979</v>
      </c>
      <c r="DQ22">
        <v>4.8943199999999999E-2</v>
      </c>
      <c r="DR22">
        <v>4.8445299999999997E-2</v>
      </c>
      <c r="DS22">
        <v>7.8945199999999993E-2</v>
      </c>
      <c r="DT22">
        <v>7.6904899999999998E-2</v>
      </c>
      <c r="DU22">
        <v>30433.5</v>
      </c>
      <c r="DV22">
        <v>31667.5</v>
      </c>
      <c r="DW22">
        <v>29707.599999999999</v>
      </c>
      <c r="DX22">
        <v>31003.8</v>
      </c>
      <c r="DY22">
        <v>35836.699999999997</v>
      </c>
      <c r="DZ22">
        <v>37446.6</v>
      </c>
      <c r="EA22">
        <v>40762.1</v>
      </c>
      <c r="EB22">
        <v>42939</v>
      </c>
      <c r="EC22">
        <v>1.8954800000000001</v>
      </c>
      <c r="ED22">
        <v>2.3896999999999999</v>
      </c>
      <c r="EE22">
        <v>0.154972</v>
      </c>
      <c r="EF22">
        <v>0</v>
      </c>
      <c r="EG22">
        <v>17.832999999999998</v>
      </c>
      <c r="EH22">
        <v>999.9</v>
      </c>
      <c r="EI22">
        <v>54.688000000000002</v>
      </c>
      <c r="EJ22">
        <v>21.277999999999999</v>
      </c>
      <c r="EK22">
        <v>13.7897</v>
      </c>
      <c r="EL22">
        <v>60.8048</v>
      </c>
      <c r="EM22">
        <v>16.855</v>
      </c>
      <c r="EN22">
        <v>1</v>
      </c>
      <c r="EO22">
        <v>-0.54843200000000003</v>
      </c>
      <c r="EP22">
        <v>0.57845899999999995</v>
      </c>
      <c r="EQ22">
        <v>20.286300000000001</v>
      </c>
      <c r="ER22">
        <v>5.2421499999999996</v>
      </c>
      <c r="ES22">
        <v>11.826700000000001</v>
      </c>
      <c r="ET22">
        <v>4.9818499999999997</v>
      </c>
      <c r="EU22">
        <v>3.2989999999999999</v>
      </c>
      <c r="EV22">
        <v>81.8</v>
      </c>
      <c r="EW22">
        <v>5582.1</v>
      </c>
      <c r="EX22">
        <v>9999</v>
      </c>
      <c r="EY22">
        <v>202.6</v>
      </c>
      <c r="EZ22">
        <v>1.87317</v>
      </c>
      <c r="FA22">
        <v>1.8788499999999999</v>
      </c>
      <c r="FB22">
        <v>1.8791500000000001</v>
      </c>
      <c r="FC22">
        <v>1.87974</v>
      </c>
      <c r="FD22">
        <v>1.87744</v>
      </c>
      <c r="FE22">
        <v>1.8767100000000001</v>
      </c>
      <c r="FF22">
        <v>1.8757600000000001</v>
      </c>
      <c r="FG22">
        <v>1.8748499999999999</v>
      </c>
      <c r="FH22">
        <v>0</v>
      </c>
      <c r="FI22">
        <v>0</v>
      </c>
      <c r="FJ22">
        <v>0</v>
      </c>
      <c r="FK22">
        <v>0</v>
      </c>
      <c r="FL22" t="s">
        <v>357</v>
      </c>
      <c r="FM22" t="s">
        <v>358</v>
      </c>
      <c r="FN22" t="s">
        <v>359</v>
      </c>
      <c r="FO22" t="s">
        <v>359</v>
      </c>
      <c r="FP22" t="s">
        <v>359</v>
      </c>
      <c r="FQ22" t="s">
        <v>359</v>
      </c>
      <c r="FR22">
        <v>0</v>
      </c>
      <c r="FS22">
        <v>100</v>
      </c>
      <c r="FT22">
        <v>100</v>
      </c>
      <c r="FU22">
        <v>-4.1340000000000003</v>
      </c>
      <c r="FV22">
        <v>-0.16300000000000001</v>
      </c>
      <c r="FW22">
        <v>-4.1473268888748702</v>
      </c>
      <c r="FX22">
        <v>1.4527828764109799E-4</v>
      </c>
      <c r="FY22">
        <v>-4.3579519040863002E-7</v>
      </c>
      <c r="FZ22">
        <v>2.0799061152897499E-10</v>
      </c>
      <c r="GA22">
        <v>-0.16300000000000001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0.5</v>
      </c>
      <c r="GJ22">
        <v>0.5</v>
      </c>
      <c r="GK22">
        <v>0.552979</v>
      </c>
      <c r="GL22">
        <v>2.52197</v>
      </c>
      <c r="GM22">
        <v>1.54541</v>
      </c>
      <c r="GN22">
        <v>2.2973599999999998</v>
      </c>
      <c r="GO22">
        <v>1.5979000000000001</v>
      </c>
      <c r="GP22">
        <v>2.4047900000000002</v>
      </c>
      <c r="GQ22">
        <v>23.819700000000001</v>
      </c>
      <c r="GR22">
        <v>14.2021</v>
      </c>
      <c r="GS22">
        <v>18</v>
      </c>
      <c r="GT22">
        <v>383.86200000000002</v>
      </c>
      <c r="GU22">
        <v>677.81500000000005</v>
      </c>
      <c r="GV22">
        <v>18.294</v>
      </c>
      <c r="GW22">
        <v>19.4559</v>
      </c>
      <c r="GX22">
        <v>30.000299999999999</v>
      </c>
      <c r="GY22">
        <v>19.6205</v>
      </c>
      <c r="GZ22">
        <v>19.596800000000002</v>
      </c>
      <c r="HA22">
        <v>11.1203</v>
      </c>
      <c r="HB22">
        <v>10</v>
      </c>
      <c r="HC22">
        <v>-30</v>
      </c>
      <c r="HD22">
        <v>18.285299999999999</v>
      </c>
      <c r="HE22">
        <v>175</v>
      </c>
      <c r="HF22">
        <v>0</v>
      </c>
      <c r="HG22">
        <v>101.127</v>
      </c>
      <c r="HH22">
        <v>99.584900000000005</v>
      </c>
    </row>
    <row r="23" spans="1:216" x14ac:dyDescent="0.2">
      <c r="A23">
        <v>5</v>
      </c>
      <c r="B23">
        <v>1689981113</v>
      </c>
      <c r="C23">
        <v>354</v>
      </c>
      <c r="D23" t="s">
        <v>369</v>
      </c>
      <c r="E23" t="s">
        <v>370</v>
      </c>
      <c r="F23" t="s">
        <v>349</v>
      </c>
      <c r="G23" t="s">
        <v>350</v>
      </c>
      <c r="H23" t="s">
        <v>351</v>
      </c>
      <c r="I23" t="s">
        <v>352</v>
      </c>
      <c r="J23" t="s">
        <v>353</v>
      </c>
      <c r="K23" t="s">
        <v>354</v>
      </c>
      <c r="L23">
        <v>1689981113</v>
      </c>
      <c r="M23">
        <f t="shared" si="0"/>
        <v>9.7291162396481116E-4</v>
      </c>
      <c r="N23">
        <f t="shared" si="1"/>
        <v>0.97291162396481112</v>
      </c>
      <c r="O23">
        <f t="shared" si="2"/>
        <v>1.8879476897964265</v>
      </c>
      <c r="P23">
        <f t="shared" si="3"/>
        <v>124.18899999999999</v>
      </c>
      <c r="Q23">
        <f t="shared" si="4"/>
        <v>84.974098956619216</v>
      </c>
      <c r="R23">
        <f t="shared" si="5"/>
        <v>8.5651661178174567</v>
      </c>
      <c r="S23">
        <f t="shared" si="6"/>
        <v>12.517925203875</v>
      </c>
      <c r="T23">
        <f t="shared" si="7"/>
        <v>8.188733016265641E-2</v>
      </c>
      <c r="U23">
        <f t="shared" si="8"/>
        <v>4.4754467745901021</v>
      </c>
      <c r="V23">
        <f t="shared" si="9"/>
        <v>8.1063978694260436E-2</v>
      </c>
      <c r="W23">
        <f t="shared" si="10"/>
        <v>5.0738271473261161E-2</v>
      </c>
      <c r="X23">
        <f t="shared" si="11"/>
        <v>297.73711199999997</v>
      </c>
      <c r="Y23">
        <f t="shared" si="12"/>
        <v>20.994464712042586</v>
      </c>
      <c r="Z23">
        <f t="shared" si="13"/>
        <v>20.994464712042586</v>
      </c>
      <c r="AA23">
        <f t="shared" si="14"/>
        <v>2.4950829931251892</v>
      </c>
      <c r="AB23">
        <f t="shared" si="15"/>
        <v>55.80296134033189</v>
      </c>
      <c r="AC23">
        <f t="shared" si="16"/>
        <v>1.3081584124875001</v>
      </c>
      <c r="AD23">
        <f t="shared" si="17"/>
        <v>2.344245504300901</v>
      </c>
      <c r="AE23">
        <f t="shared" si="18"/>
        <v>1.1869245806376891</v>
      </c>
      <c r="AF23">
        <f t="shared" si="19"/>
        <v>-42.905402616848171</v>
      </c>
      <c r="AG23">
        <f t="shared" si="20"/>
        <v>-243.87759931755289</v>
      </c>
      <c r="AH23">
        <f t="shared" si="21"/>
        <v>-11.010926442079223</v>
      </c>
      <c r="AI23">
        <f t="shared" si="22"/>
        <v>-5.6816376480298914E-2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54265.733443655357</v>
      </c>
      <c r="AO23">
        <f t="shared" si="26"/>
        <v>1800.22</v>
      </c>
      <c r="AP23">
        <f t="shared" si="27"/>
        <v>1517.5848000000001</v>
      </c>
      <c r="AQ23">
        <f t="shared" si="28"/>
        <v>0.84299963337814265</v>
      </c>
      <c r="AR23">
        <f t="shared" si="29"/>
        <v>0.16538929241981534</v>
      </c>
      <c r="AS23">
        <v>1689981113</v>
      </c>
      <c r="AT23">
        <v>124.18899999999999</v>
      </c>
      <c r="AU23">
        <v>124.977</v>
      </c>
      <c r="AV23">
        <v>12.9781</v>
      </c>
      <c r="AW23">
        <v>12.6014</v>
      </c>
      <c r="AX23">
        <v>128.13200000000001</v>
      </c>
      <c r="AY23">
        <v>13.142899999999999</v>
      </c>
      <c r="AZ23">
        <v>400.22500000000002</v>
      </c>
      <c r="BA23">
        <v>100.697</v>
      </c>
      <c r="BB23">
        <v>0.10037500000000001</v>
      </c>
      <c r="BC23">
        <v>19.983699999999999</v>
      </c>
      <c r="BD23">
        <v>20.402000000000001</v>
      </c>
      <c r="BE23">
        <v>999.9</v>
      </c>
      <c r="BF23">
        <v>0</v>
      </c>
      <c r="BG23">
        <v>0</v>
      </c>
      <c r="BH23">
        <v>9951.25</v>
      </c>
      <c r="BI23">
        <v>0</v>
      </c>
      <c r="BJ23">
        <v>67.3155</v>
      </c>
      <c r="BK23">
        <v>-0.78816200000000003</v>
      </c>
      <c r="BL23">
        <v>125.822</v>
      </c>
      <c r="BM23">
        <v>126.572</v>
      </c>
      <c r="BN23">
        <v>0.37665700000000002</v>
      </c>
      <c r="BO23">
        <v>124.977</v>
      </c>
      <c r="BP23">
        <v>12.6014</v>
      </c>
      <c r="BQ23">
        <v>1.3068500000000001</v>
      </c>
      <c r="BR23">
        <v>1.26892</v>
      </c>
      <c r="BS23">
        <v>10.8779</v>
      </c>
      <c r="BT23">
        <v>10.435700000000001</v>
      </c>
      <c r="BU23">
        <v>1800.22</v>
      </c>
      <c r="BV23">
        <v>0.90001399999999998</v>
      </c>
      <c r="BW23">
        <v>9.9986199999999997E-2</v>
      </c>
      <c r="BX23">
        <v>0</v>
      </c>
      <c r="BY23">
        <v>2.3409</v>
      </c>
      <c r="BZ23">
        <v>0</v>
      </c>
      <c r="CA23">
        <v>3854.09</v>
      </c>
      <c r="CB23">
        <v>17201.8</v>
      </c>
      <c r="CC23">
        <v>39.811999999999998</v>
      </c>
      <c r="CD23">
        <v>41.186999999999998</v>
      </c>
      <c r="CE23">
        <v>41.061999999999998</v>
      </c>
      <c r="CF23">
        <v>39.625</v>
      </c>
      <c r="CG23">
        <v>38.811999999999998</v>
      </c>
      <c r="CH23">
        <v>1620.22</v>
      </c>
      <c r="CI23">
        <v>180</v>
      </c>
      <c r="CJ23">
        <v>0</v>
      </c>
      <c r="CK23">
        <v>1689981118.0999999</v>
      </c>
      <c r="CL23">
        <v>0</v>
      </c>
      <c r="CM23">
        <v>1689981086</v>
      </c>
      <c r="CN23" t="s">
        <v>371</v>
      </c>
      <c r="CO23">
        <v>1689981086</v>
      </c>
      <c r="CP23">
        <v>1689981077</v>
      </c>
      <c r="CQ23">
        <v>13</v>
      </c>
      <c r="CR23">
        <v>0.192</v>
      </c>
      <c r="CS23">
        <v>-2E-3</v>
      </c>
      <c r="CT23">
        <v>-3.944</v>
      </c>
      <c r="CU23">
        <v>-0.16500000000000001</v>
      </c>
      <c r="CV23">
        <v>125</v>
      </c>
      <c r="CW23">
        <v>13</v>
      </c>
      <c r="CX23">
        <v>0.37</v>
      </c>
      <c r="CY23">
        <v>0.12</v>
      </c>
      <c r="CZ23">
        <v>0.94427524611984504</v>
      </c>
      <c r="DA23">
        <v>-0.10010840327172001</v>
      </c>
      <c r="DB23">
        <v>4.2369196064435698E-2</v>
      </c>
      <c r="DC23">
        <v>1</v>
      </c>
      <c r="DD23">
        <v>124.97466666666701</v>
      </c>
      <c r="DE23">
        <v>-7.2000000000049302E-2</v>
      </c>
      <c r="DF23">
        <v>2.7677278515630399E-2</v>
      </c>
      <c r="DG23">
        <v>-1</v>
      </c>
      <c r="DH23">
        <v>1799.999</v>
      </c>
      <c r="DI23">
        <v>-0.42123136736746097</v>
      </c>
      <c r="DJ23">
        <v>0.12891470048056999</v>
      </c>
      <c r="DK23">
        <v>-1</v>
      </c>
      <c r="DL23">
        <v>1</v>
      </c>
      <c r="DM23">
        <v>1</v>
      </c>
      <c r="DN23" t="s">
        <v>356</v>
      </c>
      <c r="DO23">
        <v>2.6579299999999999</v>
      </c>
      <c r="DP23">
        <v>2.82972</v>
      </c>
      <c r="DQ23">
        <v>3.6320699999999997E-2</v>
      </c>
      <c r="DR23">
        <v>3.5635E-2</v>
      </c>
      <c r="DS23">
        <v>7.8578200000000001E-2</v>
      </c>
      <c r="DT23">
        <v>7.6637999999999998E-2</v>
      </c>
      <c r="DU23">
        <v>30835.9</v>
      </c>
      <c r="DV23">
        <v>32091.9</v>
      </c>
      <c r="DW23">
        <v>29705.8</v>
      </c>
      <c r="DX23">
        <v>31001.599999999999</v>
      </c>
      <c r="DY23">
        <v>35848.1</v>
      </c>
      <c r="DZ23">
        <v>37454.5</v>
      </c>
      <c r="EA23">
        <v>40759.800000000003</v>
      </c>
      <c r="EB23">
        <v>42937</v>
      </c>
      <c r="EC23">
        <v>1.8948700000000001</v>
      </c>
      <c r="ED23">
        <v>2.3888199999999999</v>
      </c>
      <c r="EE23">
        <v>0.146262</v>
      </c>
      <c r="EF23">
        <v>0</v>
      </c>
      <c r="EG23">
        <v>17.978999999999999</v>
      </c>
      <c r="EH23">
        <v>999.9</v>
      </c>
      <c r="EI23">
        <v>54.664000000000001</v>
      </c>
      <c r="EJ23">
        <v>21.228000000000002</v>
      </c>
      <c r="EK23">
        <v>13.7403</v>
      </c>
      <c r="EL23">
        <v>61.494799999999998</v>
      </c>
      <c r="EM23">
        <v>16.129799999999999</v>
      </c>
      <c r="EN23">
        <v>1</v>
      </c>
      <c r="EO23">
        <v>-0.54554899999999995</v>
      </c>
      <c r="EP23">
        <v>0.65278599999999998</v>
      </c>
      <c r="EQ23">
        <v>20.286100000000001</v>
      </c>
      <c r="ER23">
        <v>5.2446900000000003</v>
      </c>
      <c r="ES23">
        <v>11.829700000000001</v>
      </c>
      <c r="ET23">
        <v>4.9828999999999999</v>
      </c>
      <c r="EU23">
        <v>3.2989999999999999</v>
      </c>
      <c r="EV23">
        <v>81.8</v>
      </c>
      <c r="EW23">
        <v>5584.2</v>
      </c>
      <c r="EX23">
        <v>9999</v>
      </c>
      <c r="EY23">
        <v>202.6</v>
      </c>
      <c r="EZ23">
        <v>1.8731800000000001</v>
      </c>
      <c r="FA23">
        <v>1.87883</v>
      </c>
      <c r="FB23">
        <v>1.8791800000000001</v>
      </c>
      <c r="FC23">
        <v>1.87975</v>
      </c>
      <c r="FD23">
        <v>1.87744</v>
      </c>
      <c r="FE23">
        <v>1.8767199999999999</v>
      </c>
      <c r="FF23">
        <v>1.87575</v>
      </c>
      <c r="FG23">
        <v>1.8748499999999999</v>
      </c>
      <c r="FH23">
        <v>0</v>
      </c>
      <c r="FI23">
        <v>0</v>
      </c>
      <c r="FJ23">
        <v>0</v>
      </c>
      <c r="FK23">
        <v>0</v>
      </c>
      <c r="FL23" t="s">
        <v>357</v>
      </c>
      <c r="FM23" t="s">
        <v>358</v>
      </c>
      <c r="FN23" t="s">
        <v>359</v>
      </c>
      <c r="FO23" t="s">
        <v>359</v>
      </c>
      <c r="FP23" t="s">
        <v>359</v>
      </c>
      <c r="FQ23" t="s">
        <v>359</v>
      </c>
      <c r="FR23">
        <v>0</v>
      </c>
      <c r="FS23">
        <v>100</v>
      </c>
      <c r="FT23">
        <v>100</v>
      </c>
      <c r="FU23">
        <v>-3.9430000000000001</v>
      </c>
      <c r="FV23">
        <v>-0.1648</v>
      </c>
      <c r="FW23">
        <v>-3.9554743795973999</v>
      </c>
      <c r="FX23">
        <v>1.4527828764109799E-4</v>
      </c>
      <c r="FY23">
        <v>-4.3579519040863002E-7</v>
      </c>
      <c r="FZ23">
        <v>2.0799061152897499E-10</v>
      </c>
      <c r="GA23">
        <v>-0.164849999999999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0.5</v>
      </c>
      <c r="GJ23">
        <v>0.6</v>
      </c>
      <c r="GK23">
        <v>0.44067400000000001</v>
      </c>
      <c r="GL23">
        <v>2.5488300000000002</v>
      </c>
      <c r="GM23">
        <v>1.54541</v>
      </c>
      <c r="GN23">
        <v>2.2973599999999998</v>
      </c>
      <c r="GO23">
        <v>1.5979000000000001</v>
      </c>
      <c r="GP23">
        <v>2.2522000000000002</v>
      </c>
      <c r="GQ23">
        <v>23.799399999999999</v>
      </c>
      <c r="GR23">
        <v>14.175800000000001</v>
      </c>
      <c r="GS23">
        <v>18</v>
      </c>
      <c r="GT23">
        <v>383.71499999999997</v>
      </c>
      <c r="GU23">
        <v>677.28599999999994</v>
      </c>
      <c r="GV23">
        <v>18.032800000000002</v>
      </c>
      <c r="GW23">
        <v>19.4939</v>
      </c>
      <c r="GX23">
        <v>30.0001</v>
      </c>
      <c r="GY23">
        <v>19.639099999999999</v>
      </c>
      <c r="GZ23">
        <v>19.611999999999998</v>
      </c>
      <c r="HA23">
        <v>8.8774200000000008</v>
      </c>
      <c r="HB23">
        <v>10</v>
      </c>
      <c r="HC23">
        <v>-30</v>
      </c>
      <c r="HD23">
        <v>18.1632</v>
      </c>
      <c r="HE23">
        <v>125</v>
      </c>
      <c r="HF23">
        <v>0</v>
      </c>
      <c r="HG23">
        <v>101.121</v>
      </c>
      <c r="HH23">
        <v>99.579099999999997</v>
      </c>
    </row>
    <row r="24" spans="1:216" x14ac:dyDescent="0.2">
      <c r="A24">
        <v>6</v>
      </c>
      <c r="B24">
        <v>1689981186</v>
      </c>
      <c r="C24">
        <v>427</v>
      </c>
      <c r="D24" t="s">
        <v>372</v>
      </c>
      <c r="E24" t="s">
        <v>373</v>
      </c>
      <c r="F24" t="s">
        <v>349</v>
      </c>
      <c r="G24" t="s">
        <v>350</v>
      </c>
      <c r="H24" t="s">
        <v>351</v>
      </c>
      <c r="I24" t="s">
        <v>352</v>
      </c>
      <c r="J24" t="s">
        <v>353</v>
      </c>
      <c r="K24" t="s">
        <v>354</v>
      </c>
      <c r="L24">
        <v>1689981186</v>
      </c>
      <c r="M24">
        <f t="shared" si="0"/>
        <v>9.7907950698261702E-4</v>
      </c>
      <c r="N24">
        <f t="shared" si="1"/>
        <v>0.97907950698261703</v>
      </c>
      <c r="O24">
        <f t="shared" si="2"/>
        <v>0.30889336413440582</v>
      </c>
      <c r="P24">
        <f t="shared" si="3"/>
        <v>69.850099999999998</v>
      </c>
      <c r="Q24">
        <f t="shared" si="4"/>
        <v>62.49112108268563</v>
      </c>
      <c r="R24">
        <f t="shared" si="5"/>
        <v>6.2991776198174092</v>
      </c>
      <c r="S24">
        <f t="shared" si="6"/>
        <v>7.0409712458161993</v>
      </c>
      <c r="T24">
        <f t="shared" si="7"/>
        <v>8.1951770133287041E-2</v>
      </c>
      <c r="U24">
        <f t="shared" si="8"/>
        <v>4.4844778495385942</v>
      </c>
      <c r="V24">
        <f t="shared" si="9"/>
        <v>8.1128772058936746E-2</v>
      </c>
      <c r="W24">
        <f t="shared" si="10"/>
        <v>5.0778736707719097E-2</v>
      </c>
      <c r="X24">
        <f t="shared" si="11"/>
        <v>297.72695700000003</v>
      </c>
      <c r="Y24">
        <f t="shared" si="12"/>
        <v>21.017587915023999</v>
      </c>
      <c r="Z24">
        <f t="shared" si="13"/>
        <v>21.017587915023999</v>
      </c>
      <c r="AA24">
        <f t="shared" si="14"/>
        <v>2.4986308748575232</v>
      </c>
      <c r="AB24">
        <f t="shared" si="15"/>
        <v>55.581935511145822</v>
      </c>
      <c r="AC24">
        <f t="shared" si="16"/>
        <v>1.3050928046463999</v>
      </c>
      <c r="AD24">
        <f t="shared" si="17"/>
        <v>2.34805210118077</v>
      </c>
      <c r="AE24">
        <f t="shared" si="18"/>
        <v>1.1935380702111233</v>
      </c>
      <c r="AF24">
        <f t="shared" si="19"/>
        <v>-43.177406257933413</v>
      </c>
      <c r="AG24">
        <f t="shared" si="20"/>
        <v>-243.62585528152715</v>
      </c>
      <c r="AH24">
        <f t="shared" si="21"/>
        <v>-10.980176155592156</v>
      </c>
      <c r="AI24">
        <f t="shared" si="22"/>
        <v>-5.6480695052698593E-2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54403.684313494421</v>
      </c>
      <c r="AO24">
        <f t="shared" si="26"/>
        <v>1800.16</v>
      </c>
      <c r="AP24">
        <f t="shared" si="27"/>
        <v>1517.5341000000003</v>
      </c>
      <c r="AQ24">
        <f t="shared" si="28"/>
        <v>0.84299956670518184</v>
      </c>
      <c r="AR24">
        <f t="shared" si="29"/>
        <v>0.16538916374100079</v>
      </c>
      <c r="AS24">
        <v>1689981186</v>
      </c>
      <c r="AT24">
        <v>69.850099999999998</v>
      </c>
      <c r="AU24">
        <v>69.998099999999994</v>
      </c>
      <c r="AV24">
        <v>12.9472</v>
      </c>
      <c r="AW24">
        <v>12.568099999999999</v>
      </c>
      <c r="AX24">
        <v>73.6678</v>
      </c>
      <c r="AY24">
        <v>13.113</v>
      </c>
      <c r="AZ24">
        <v>400.22500000000002</v>
      </c>
      <c r="BA24">
        <v>100.70099999999999</v>
      </c>
      <c r="BB24">
        <v>0.100162</v>
      </c>
      <c r="BC24">
        <v>20.009899999999998</v>
      </c>
      <c r="BD24">
        <v>20.4468</v>
      </c>
      <c r="BE24">
        <v>999.9</v>
      </c>
      <c r="BF24">
        <v>0</v>
      </c>
      <c r="BG24">
        <v>0</v>
      </c>
      <c r="BH24">
        <v>9978.1200000000008</v>
      </c>
      <c r="BI24">
        <v>0</v>
      </c>
      <c r="BJ24">
        <v>69.3857</v>
      </c>
      <c r="BK24">
        <v>-0.14804100000000001</v>
      </c>
      <c r="BL24">
        <v>70.766300000000001</v>
      </c>
      <c r="BM24">
        <v>70.888999999999996</v>
      </c>
      <c r="BN24">
        <v>0.379137</v>
      </c>
      <c r="BO24">
        <v>69.998099999999994</v>
      </c>
      <c r="BP24">
        <v>12.568099999999999</v>
      </c>
      <c r="BQ24">
        <v>1.3038000000000001</v>
      </c>
      <c r="BR24">
        <v>1.26562</v>
      </c>
      <c r="BS24">
        <v>10.842700000000001</v>
      </c>
      <c r="BT24">
        <v>10.396699999999999</v>
      </c>
      <c r="BU24">
        <v>1800.16</v>
      </c>
      <c r="BV24">
        <v>0.90001399999999998</v>
      </c>
      <c r="BW24">
        <v>9.9986199999999997E-2</v>
      </c>
      <c r="BX24">
        <v>0</v>
      </c>
      <c r="BY24">
        <v>2.4238</v>
      </c>
      <c r="BZ24">
        <v>0</v>
      </c>
      <c r="CA24">
        <v>3865.5</v>
      </c>
      <c r="CB24">
        <v>17201.2</v>
      </c>
      <c r="CC24">
        <v>39.811999999999998</v>
      </c>
      <c r="CD24">
        <v>41.311999999999998</v>
      </c>
      <c r="CE24">
        <v>41.186999999999998</v>
      </c>
      <c r="CF24">
        <v>39.686999999999998</v>
      </c>
      <c r="CG24">
        <v>38.936999999999998</v>
      </c>
      <c r="CH24">
        <v>1620.17</v>
      </c>
      <c r="CI24">
        <v>179.99</v>
      </c>
      <c r="CJ24">
        <v>0</v>
      </c>
      <c r="CK24">
        <v>1689981191.3</v>
      </c>
      <c r="CL24">
        <v>0</v>
      </c>
      <c r="CM24">
        <v>1689981175</v>
      </c>
      <c r="CN24" t="s">
        <v>374</v>
      </c>
      <c r="CO24">
        <v>1689981175</v>
      </c>
      <c r="CP24">
        <v>1689981171</v>
      </c>
      <c r="CQ24">
        <v>14</v>
      </c>
      <c r="CR24">
        <v>0.129</v>
      </c>
      <c r="CS24">
        <v>-1E-3</v>
      </c>
      <c r="CT24">
        <v>-3.8180000000000001</v>
      </c>
      <c r="CU24">
        <v>-0.16600000000000001</v>
      </c>
      <c r="CV24">
        <v>70</v>
      </c>
      <c r="CW24">
        <v>13</v>
      </c>
      <c r="CX24">
        <v>0.14000000000000001</v>
      </c>
      <c r="CY24">
        <v>7.0000000000000007E-2</v>
      </c>
      <c r="CZ24">
        <v>9.1715665974547306E-2</v>
      </c>
      <c r="DA24">
        <v>-0.56110059713793203</v>
      </c>
      <c r="DB24">
        <v>9.1473214770997194E-2</v>
      </c>
      <c r="DC24">
        <v>1</v>
      </c>
      <c r="DD24">
        <v>69.928352380952404</v>
      </c>
      <c r="DE24">
        <v>1.6963636363616599E-2</v>
      </c>
      <c r="DF24">
        <v>2.9099707395806501E-2</v>
      </c>
      <c r="DG24">
        <v>-1</v>
      </c>
      <c r="DH24">
        <v>1799.999</v>
      </c>
      <c r="DI24">
        <v>-0.46174358396642801</v>
      </c>
      <c r="DJ24">
        <v>0.150761400895676</v>
      </c>
      <c r="DK24">
        <v>-1</v>
      </c>
      <c r="DL24">
        <v>1</v>
      </c>
      <c r="DM24">
        <v>1</v>
      </c>
      <c r="DN24" t="s">
        <v>356</v>
      </c>
      <c r="DO24">
        <v>2.6578900000000001</v>
      </c>
      <c r="DP24">
        <v>2.8297400000000001</v>
      </c>
      <c r="DQ24">
        <v>2.14396E-2</v>
      </c>
      <c r="DR24">
        <v>2.04913E-2</v>
      </c>
      <c r="DS24">
        <v>7.8437999999999994E-2</v>
      </c>
      <c r="DT24">
        <v>7.6482499999999995E-2</v>
      </c>
      <c r="DU24">
        <v>31311.4</v>
      </c>
      <c r="DV24">
        <v>32593.9</v>
      </c>
      <c r="DW24">
        <v>29704.5</v>
      </c>
      <c r="DX24">
        <v>30999.1</v>
      </c>
      <c r="DY24">
        <v>35851.300000000003</v>
      </c>
      <c r="DZ24">
        <v>37456.800000000003</v>
      </c>
      <c r="EA24">
        <v>40758.699999999997</v>
      </c>
      <c r="EB24">
        <v>42933.9</v>
      </c>
      <c r="EC24">
        <v>1.89395</v>
      </c>
      <c r="ED24">
        <v>2.3862800000000002</v>
      </c>
      <c r="EE24">
        <v>0.13967199999999999</v>
      </c>
      <c r="EF24">
        <v>0</v>
      </c>
      <c r="EG24">
        <v>18.133400000000002</v>
      </c>
      <c r="EH24">
        <v>999.9</v>
      </c>
      <c r="EI24">
        <v>54.664000000000001</v>
      </c>
      <c r="EJ24">
        <v>21.198</v>
      </c>
      <c r="EK24">
        <v>13.715</v>
      </c>
      <c r="EL24">
        <v>61.184800000000003</v>
      </c>
      <c r="EM24">
        <v>16.7027</v>
      </c>
      <c r="EN24">
        <v>1</v>
      </c>
      <c r="EO24">
        <v>-0.54247999999999996</v>
      </c>
      <c r="EP24">
        <v>0.92250799999999999</v>
      </c>
      <c r="EQ24">
        <v>20.283899999999999</v>
      </c>
      <c r="ER24">
        <v>5.2403500000000003</v>
      </c>
      <c r="ES24">
        <v>11.8271</v>
      </c>
      <c r="ET24">
        <v>4.9819000000000004</v>
      </c>
      <c r="EU24">
        <v>3.2982800000000001</v>
      </c>
      <c r="EV24">
        <v>81.8</v>
      </c>
      <c r="EW24">
        <v>5585.6</v>
      </c>
      <c r="EX24">
        <v>9999</v>
      </c>
      <c r="EY24">
        <v>202.6</v>
      </c>
      <c r="EZ24">
        <v>1.87317</v>
      </c>
      <c r="FA24">
        <v>1.87883</v>
      </c>
      <c r="FB24">
        <v>1.8791800000000001</v>
      </c>
      <c r="FC24">
        <v>1.87975</v>
      </c>
      <c r="FD24">
        <v>1.87744</v>
      </c>
      <c r="FE24">
        <v>1.8767</v>
      </c>
      <c r="FF24">
        <v>1.8758600000000001</v>
      </c>
      <c r="FG24">
        <v>1.8748499999999999</v>
      </c>
      <c r="FH24">
        <v>0</v>
      </c>
      <c r="FI24">
        <v>0</v>
      </c>
      <c r="FJ24">
        <v>0</v>
      </c>
      <c r="FK24">
        <v>0</v>
      </c>
      <c r="FL24" t="s">
        <v>357</v>
      </c>
      <c r="FM24" t="s">
        <v>358</v>
      </c>
      <c r="FN24" t="s">
        <v>359</v>
      </c>
      <c r="FO24" t="s">
        <v>359</v>
      </c>
      <c r="FP24" t="s">
        <v>359</v>
      </c>
      <c r="FQ24" t="s">
        <v>359</v>
      </c>
      <c r="FR24">
        <v>0</v>
      </c>
      <c r="FS24">
        <v>100</v>
      </c>
      <c r="FT24">
        <v>100</v>
      </c>
      <c r="FU24">
        <v>-3.8180000000000001</v>
      </c>
      <c r="FV24">
        <v>-0.1658</v>
      </c>
      <c r="FW24">
        <v>-3.8261470469371202</v>
      </c>
      <c r="FX24">
        <v>1.4527828764109799E-4</v>
      </c>
      <c r="FY24">
        <v>-4.3579519040863002E-7</v>
      </c>
      <c r="FZ24">
        <v>2.0799061152897499E-10</v>
      </c>
      <c r="GA24">
        <v>-0.165770000000002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0.2</v>
      </c>
      <c r="GJ24">
        <v>0.2</v>
      </c>
      <c r="GK24">
        <v>0.316162</v>
      </c>
      <c r="GL24">
        <v>2.5512700000000001</v>
      </c>
      <c r="GM24">
        <v>1.54541</v>
      </c>
      <c r="GN24">
        <v>2.2985799999999998</v>
      </c>
      <c r="GO24">
        <v>1.5979000000000001</v>
      </c>
      <c r="GP24">
        <v>2.4157700000000002</v>
      </c>
      <c r="GQ24">
        <v>23.799399999999999</v>
      </c>
      <c r="GR24">
        <v>14.1846</v>
      </c>
      <c r="GS24">
        <v>18</v>
      </c>
      <c r="GT24">
        <v>383.54</v>
      </c>
      <c r="GU24">
        <v>675.54499999999996</v>
      </c>
      <c r="GV24">
        <v>18.0335</v>
      </c>
      <c r="GW24">
        <v>19.5428</v>
      </c>
      <c r="GX24">
        <v>30.0001</v>
      </c>
      <c r="GY24">
        <v>19.674700000000001</v>
      </c>
      <c r="GZ24">
        <v>19.642600000000002</v>
      </c>
      <c r="HA24">
        <v>6.3897300000000001</v>
      </c>
      <c r="HB24">
        <v>10</v>
      </c>
      <c r="HC24">
        <v>-30</v>
      </c>
      <c r="HD24">
        <v>18.027899999999999</v>
      </c>
      <c r="HE24">
        <v>70</v>
      </c>
      <c r="HF24">
        <v>0</v>
      </c>
      <c r="HG24">
        <v>101.11799999999999</v>
      </c>
      <c r="HH24">
        <v>99.571799999999996</v>
      </c>
    </row>
    <row r="25" spans="1:216" x14ac:dyDescent="0.2">
      <c r="A25">
        <v>7</v>
      </c>
      <c r="B25">
        <v>1689981255</v>
      </c>
      <c r="C25">
        <v>496</v>
      </c>
      <c r="D25" t="s">
        <v>375</v>
      </c>
      <c r="E25" t="s">
        <v>376</v>
      </c>
      <c r="F25" t="s">
        <v>349</v>
      </c>
      <c r="G25" t="s">
        <v>350</v>
      </c>
      <c r="H25" t="s">
        <v>351</v>
      </c>
      <c r="I25" t="s">
        <v>352</v>
      </c>
      <c r="J25" t="s">
        <v>353</v>
      </c>
      <c r="K25" t="s">
        <v>354</v>
      </c>
      <c r="L25">
        <v>1689981255</v>
      </c>
      <c r="M25">
        <f t="shared" si="0"/>
        <v>9.5632338889677061E-4</v>
      </c>
      <c r="N25">
        <f t="shared" si="1"/>
        <v>0.9563233888967706</v>
      </c>
      <c r="O25">
        <f t="shared" si="2"/>
        <v>-0.25715841927676319</v>
      </c>
      <c r="P25">
        <f t="shared" si="3"/>
        <v>50.058300000000003</v>
      </c>
      <c r="Q25">
        <f t="shared" si="4"/>
        <v>54.246596856842494</v>
      </c>
      <c r="R25">
        <f t="shared" si="5"/>
        <v>5.4680488641528129</v>
      </c>
      <c r="S25">
        <f t="shared" si="6"/>
        <v>5.0458691662958106</v>
      </c>
      <c r="T25">
        <f t="shared" si="7"/>
        <v>7.9853687711310073E-2</v>
      </c>
      <c r="U25">
        <f t="shared" si="8"/>
        <v>4.5014060093179147</v>
      </c>
      <c r="V25">
        <f t="shared" si="9"/>
        <v>7.9074981713751741E-2</v>
      </c>
      <c r="W25">
        <f t="shared" si="10"/>
        <v>4.9491194187391056E-2</v>
      </c>
      <c r="X25">
        <f t="shared" si="11"/>
        <v>297.71738099999993</v>
      </c>
      <c r="Y25">
        <f t="shared" si="12"/>
        <v>21.024078337642383</v>
      </c>
      <c r="Z25">
        <f t="shared" si="13"/>
        <v>21.024078337642383</v>
      </c>
      <c r="AA25">
        <f t="shared" si="14"/>
        <v>2.4996275190590791</v>
      </c>
      <c r="AB25">
        <f t="shared" si="15"/>
        <v>55.495509946070158</v>
      </c>
      <c r="AC25">
        <f t="shared" si="16"/>
        <v>1.3035638292225402</v>
      </c>
      <c r="AD25">
        <f t="shared" si="17"/>
        <v>2.3489536910091058</v>
      </c>
      <c r="AE25">
        <f t="shared" si="18"/>
        <v>1.1960636898365389</v>
      </c>
      <c r="AF25">
        <f t="shared" si="19"/>
        <v>-42.173861450347587</v>
      </c>
      <c r="AG25">
        <f t="shared" si="20"/>
        <v>-244.61598216391099</v>
      </c>
      <c r="AH25">
        <f t="shared" si="21"/>
        <v>-10.984053067951619</v>
      </c>
      <c r="AI25">
        <f t="shared" si="22"/>
        <v>-5.651568221026082E-2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54670.097439432466</v>
      </c>
      <c r="AO25">
        <f t="shared" si="26"/>
        <v>1800.1</v>
      </c>
      <c r="AP25">
        <f t="shared" si="27"/>
        <v>1517.4836999999995</v>
      </c>
      <c r="AQ25">
        <f t="shared" si="28"/>
        <v>0.842999666685184</v>
      </c>
      <c r="AR25">
        <f t="shared" si="29"/>
        <v>0.1653893567024054</v>
      </c>
      <c r="AS25">
        <v>1689981255</v>
      </c>
      <c r="AT25">
        <v>50.058300000000003</v>
      </c>
      <c r="AU25">
        <v>49.976199999999999</v>
      </c>
      <c r="AV25">
        <v>12.9322</v>
      </c>
      <c r="AW25">
        <v>12.5619</v>
      </c>
      <c r="AX25">
        <v>53.745800000000003</v>
      </c>
      <c r="AY25">
        <v>13.0982</v>
      </c>
      <c r="AZ25">
        <v>400.21899999999999</v>
      </c>
      <c r="BA25">
        <v>100.7</v>
      </c>
      <c r="BB25">
        <v>9.9850700000000001E-2</v>
      </c>
      <c r="BC25">
        <v>20.016100000000002</v>
      </c>
      <c r="BD25">
        <v>20.472100000000001</v>
      </c>
      <c r="BE25">
        <v>999.9</v>
      </c>
      <c r="BF25">
        <v>0</v>
      </c>
      <c r="BG25">
        <v>0</v>
      </c>
      <c r="BH25">
        <v>10029.4</v>
      </c>
      <c r="BI25">
        <v>0</v>
      </c>
      <c r="BJ25">
        <v>66.270499999999998</v>
      </c>
      <c r="BK25">
        <v>8.2099900000000003E-2</v>
      </c>
      <c r="BL25">
        <v>50.714100000000002</v>
      </c>
      <c r="BM25">
        <v>50.612000000000002</v>
      </c>
      <c r="BN25">
        <v>0.37023499999999998</v>
      </c>
      <c r="BO25">
        <v>49.976199999999999</v>
      </c>
      <c r="BP25">
        <v>12.5619</v>
      </c>
      <c r="BQ25">
        <v>1.30227</v>
      </c>
      <c r="BR25">
        <v>1.26498</v>
      </c>
      <c r="BS25">
        <v>10.824999999999999</v>
      </c>
      <c r="BT25">
        <v>10.389099999999999</v>
      </c>
      <c r="BU25">
        <v>1800.1</v>
      </c>
      <c r="BV25">
        <v>0.90001299999999995</v>
      </c>
      <c r="BW25">
        <v>9.9986699999999998E-2</v>
      </c>
      <c r="BX25">
        <v>0</v>
      </c>
      <c r="BY25">
        <v>2.4173</v>
      </c>
      <c r="BZ25">
        <v>0</v>
      </c>
      <c r="CA25">
        <v>3858.06</v>
      </c>
      <c r="CB25">
        <v>17200.599999999999</v>
      </c>
      <c r="CC25">
        <v>39.936999999999998</v>
      </c>
      <c r="CD25">
        <v>41.436999999999998</v>
      </c>
      <c r="CE25">
        <v>41.186999999999998</v>
      </c>
      <c r="CF25">
        <v>39.75</v>
      </c>
      <c r="CG25">
        <v>39</v>
      </c>
      <c r="CH25">
        <v>1620.11</v>
      </c>
      <c r="CI25">
        <v>179.99</v>
      </c>
      <c r="CJ25">
        <v>0</v>
      </c>
      <c r="CK25">
        <v>1689981260.3</v>
      </c>
      <c r="CL25">
        <v>0</v>
      </c>
      <c r="CM25">
        <v>1689981244</v>
      </c>
      <c r="CN25" t="s">
        <v>377</v>
      </c>
      <c r="CO25">
        <v>1689981244</v>
      </c>
      <c r="CP25">
        <v>1689981240</v>
      </c>
      <c r="CQ25">
        <v>15</v>
      </c>
      <c r="CR25">
        <v>0.13200000000000001</v>
      </c>
      <c r="CS25">
        <v>0</v>
      </c>
      <c r="CT25">
        <v>-3.6880000000000002</v>
      </c>
      <c r="CU25">
        <v>-0.16600000000000001</v>
      </c>
      <c r="CV25">
        <v>50</v>
      </c>
      <c r="CW25">
        <v>13</v>
      </c>
      <c r="CX25">
        <v>0.18</v>
      </c>
      <c r="CY25">
        <v>0.14000000000000001</v>
      </c>
      <c r="CZ25">
        <v>7.2515703254503003E-2</v>
      </c>
      <c r="DA25">
        <v>-1.0533910400414299</v>
      </c>
      <c r="DB25">
        <v>0.13106900889607101</v>
      </c>
      <c r="DC25">
        <v>1</v>
      </c>
      <c r="DD25">
        <v>49.969855000000003</v>
      </c>
      <c r="DE25">
        <v>2.5565413533802601E-2</v>
      </c>
      <c r="DF25">
        <v>1.17766495659847E-2</v>
      </c>
      <c r="DG25">
        <v>-1</v>
      </c>
      <c r="DH25">
        <v>1799.9749999999999</v>
      </c>
      <c r="DI25">
        <v>1.6001767594366102E-2</v>
      </c>
      <c r="DJ25">
        <v>0.16563514119900799</v>
      </c>
      <c r="DK25">
        <v>-1</v>
      </c>
      <c r="DL25">
        <v>1</v>
      </c>
      <c r="DM25">
        <v>1</v>
      </c>
      <c r="DN25" t="s">
        <v>356</v>
      </c>
      <c r="DO25">
        <v>2.6578200000000001</v>
      </c>
      <c r="DP25">
        <v>2.8298800000000002</v>
      </c>
      <c r="DQ25">
        <v>1.5753400000000001E-2</v>
      </c>
      <c r="DR25">
        <v>1.47323E-2</v>
      </c>
      <c r="DS25">
        <v>7.8361500000000001E-2</v>
      </c>
      <c r="DT25">
        <v>7.6446299999999995E-2</v>
      </c>
      <c r="DU25">
        <v>31490.9</v>
      </c>
      <c r="DV25">
        <v>32783</v>
      </c>
      <c r="DW25">
        <v>29702.1</v>
      </c>
      <c r="DX25">
        <v>30996.6</v>
      </c>
      <c r="DY25">
        <v>35850.5</v>
      </c>
      <c r="DZ25">
        <v>37454.6</v>
      </c>
      <c r="EA25">
        <v>40754.9</v>
      </c>
      <c r="EB25">
        <v>42930.400000000001</v>
      </c>
      <c r="EC25">
        <v>1.8931199999999999</v>
      </c>
      <c r="ED25">
        <v>2.3853</v>
      </c>
      <c r="EE25">
        <v>0.12920100000000001</v>
      </c>
      <c r="EF25">
        <v>0</v>
      </c>
      <c r="EG25">
        <v>18.3325</v>
      </c>
      <c r="EH25">
        <v>999.9</v>
      </c>
      <c r="EI25">
        <v>54.639000000000003</v>
      </c>
      <c r="EJ25">
        <v>21.157</v>
      </c>
      <c r="EK25">
        <v>13.675000000000001</v>
      </c>
      <c r="EL25">
        <v>61.094799999999999</v>
      </c>
      <c r="EM25">
        <v>17.163499999999999</v>
      </c>
      <c r="EN25">
        <v>1</v>
      </c>
      <c r="EO25">
        <v>-0.53906200000000004</v>
      </c>
      <c r="EP25">
        <v>0.900945</v>
      </c>
      <c r="EQ25">
        <v>20.284800000000001</v>
      </c>
      <c r="ER25">
        <v>5.2398999999999996</v>
      </c>
      <c r="ES25">
        <v>11.825200000000001</v>
      </c>
      <c r="ET25">
        <v>4.9818499999999997</v>
      </c>
      <c r="EU25">
        <v>3.2982999999999998</v>
      </c>
      <c r="EV25">
        <v>81.900000000000006</v>
      </c>
      <c r="EW25">
        <v>5587</v>
      </c>
      <c r="EX25">
        <v>9999</v>
      </c>
      <c r="EY25">
        <v>202.6</v>
      </c>
      <c r="EZ25">
        <v>1.87317</v>
      </c>
      <c r="FA25">
        <v>1.8788400000000001</v>
      </c>
      <c r="FB25">
        <v>1.87917</v>
      </c>
      <c r="FC25">
        <v>1.87975</v>
      </c>
      <c r="FD25">
        <v>1.87744</v>
      </c>
      <c r="FE25">
        <v>1.8767400000000001</v>
      </c>
      <c r="FF25">
        <v>1.87683</v>
      </c>
      <c r="FG25">
        <v>1.8748499999999999</v>
      </c>
      <c r="FH25">
        <v>0</v>
      </c>
      <c r="FI25">
        <v>0</v>
      </c>
      <c r="FJ25">
        <v>0</v>
      </c>
      <c r="FK25">
        <v>0</v>
      </c>
      <c r="FL25" t="s">
        <v>357</v>
      </c>
      <c r="FM25" t="s">
        <v>358</v>
      </c>
      <c r="FN25" t="s">
        <v>359</v>
      </c>
      <c r="FO25" t="s">
        <v>359</v>
      </c>
      <c r="FP25" t="s">
        <v>359</v>
      </c>
      <c r="FQ25" t="s">
        <v>359</v>
      </c>
      <c r="FR25">
        <v>0</v>
      </c>
      <c r="FS25">
        <v>100</v>
      </c>
      <c r="FT25">
        <v>100</v>
      </c>
      <c r="FU25">
        <v>-3.6880000000000002</v>
      </c>
      <c r="FV25">
        <v>-0.16600000000000001</v>
      </c>
      <c r="FW25">
        <v>-3.6940923897559701</v>
      </c>
      <c r="FX25">
        <v>1.4527828764109799E-4</v>
      </c>
      <c r="FY25">
        <v>-4.3579519040863002E-7</v>
      </c>
      <c r="FZ25">
        <v>2.0799061152897499E-10</v>
      </c>
      <c r="GA25">
        <v>-0.16600000000000001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0.2</v>
      </c>
      <c r="GJ25">
        <v>0.2</v>
      </c>
      <c r="GK25">
        <v>0.27099600000000001</v>
      </c>
      <c r="GL25">
        <v>2.5647000000000002</v>
      </c>
      <c r="GM25">
        <v>1.54541</v>
      </c>
      <c r="GN25">
        <v>2.2985799999999998</v>
      </c>
      <c r="GO25">
        <v>1.5979000000000001</v>
      </c>
      <c r="GP25">
        <v>2.36084</v>
      </c>
      <c r="GQ25">
        <v>23.819700000000001</v>
      </c>
      <c r="GR25">
        <v>14.1671</v>
      </c>
      <c r="GS25">
        <v>18</v>
      </c>
      <c r="GT25">
        <v>383.43799999999999</v>
      </c>
      <c r="GU25">
        <v>675.22799999999995</v>
      </c>
      <c r="GV25">
        <v>18.033799999999999</v>
      </c>
      <c r="GW25">
        <v>19.596399999999999</v>
      </c>
      <c r="GX25">
        <v>30.000399999999999</v>
      </c>
      <c r="GY25">
        <v>19.7136</v>
      </c>
      <c r="GZ25">
        <v>19.6783</v>
      </c>
      <c r="HA25">
        <v>5.48888</v>
      </c>
      <c r="HB25">
        <v>10</v>
      </c>
      <c r="HC25">
        <v>-30</v>
      </c>
      <c r="HD25">
        <v>18.026399999999999</v>
      </c>
      <c r="HE25">
        <v>50</v>
      </c>
      <c r="HF25">
        <v>0</v>
      </c>
      <c r="HG25">
        <v>101.10899999999999</v>
      </c>
      <c r="HH25">
        <v>99.563699999999997</v>
      </c>
    </row>
    <row r="26" spans="1:216" x14ac:dyDescent="0.2">
      <c r="A26">
        <v>8</v>
      </c>
      <c r="B26">
        <v>1689981347</v>
      </c>
      <c r="C26">
        <v>588</v>
      </c>
      <c r="D26" t="s">
        <v>378</v>
      </c>
      <c r="E26" t="s">
        <v>379</v>
      </c>
      <c r="F26" t="s">
        <v>349</v>
      </c>
      <c r="G26" t="s">
        <v>350</v>
      </c>
      <c r="H26" t="s">
        <v>351</v>
      </c>
      <c r="I26" t="s">
        <v>352</v>
      </c>
      <c r="J26" t="s">
        <v>353</v>
      </c>
      <c r="K26" t="s">
        <v>354</v>
      </c>
      <c r="L26">
        <v>1689981347</v>
      </c>
      <c r="M26">
        <f t="shared" si="0"/>
        <v>9.3924469566119293E-4</v>
      </c>
      <c r="N26">
        <f t="shared" si="1"/>
        <v>0.93924469566119295</v>
      </c>
      <c r="O26">
        <f t="shared" si="2"/>
        <v>9.4159098213568981</v>
      </c>
      <c r="P26">
        <f t="shared" si="3"/>
        <v>396.14699999999999</v>
      </c>
      <c r="Q26">
        <f t="shared" si="4"/>
        <v>197.83059014781162</v>
      </c>
      <c r="R26">
        <f t="shared" si="5"/>
        <v>19.941688266724583</v>
      </c>
      <c r="S26">
        <f t="shared" si="6"/>
        <v>39.932348055453296</v>
      </c>
      <c r="T26">
        <f t="shared" si="7"/>
        <v>7.8870977031991973E-2</v>
      </c>
      <c r="U26">
        <f t="shared" si="8"/>
        <v>4.4861658361693406</v>
      </c>
      <c r="V26">
        <f t="shared" si="9"/>
        <v>7.8108666762354007E-2</v>
      </c>
      <c r="W26">
        <f t="shared" si="10"/>
        <v>4.8885793056796259E-2</v>
      </c>
      <c r="X26">
        <f t="shared" si="11"/>
        <v>297.698667</v>
      </c>
      <c r="Y26">
        <f t="shared" si="12"/>
        <v>21.009971173509214</v>
      </c>
      <c r="Z26">
        <f t="shared" si="13"/>
        <v>21.009971173509214</v>
      </c>
      <c r="AA26">
        <f t="shared" si="14"/>
        <v>2.4974617213323915</v>
      </c>
      <c r="AB26">
        <f t="shared" si="15"/>
        <v>55.763632842606839</v>
      </c>
      <c r="AC26">
        <f t="shared" si="16"/>
        <v>1.3082164103185898</v>
      </c>
      <c r="AD26">
        <f t="shared" si="17"/>
        <v>2.3460028402579831</v>
      </c>
      <c r="AE26">
        <f t="shared" si="18"/>
        <v>1.1892453110138017</v>
      </c>
      <c r="AF26">
        <f t="shared" si="19"/>
        <v>-41.420691078658606</v>
      </c>
      <c r="AG26">
        <f t="shared" si="20"/>
        <v>-245.28558668752476</v>
      </c>
      <c r="AH26">
        <f t="shared" si="21"/>
        <v>-11.049594381161596</v>
      </c>
      <c r="AI26">
        <f t="shared" si="22"/>
        <v>-5.720514734491644E-2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54433.00391721561</v>
      </c>
      <c r="AO26">
        <f t="shared" si="26"/>
        <v>1799.99</v>
      </c>
      <c r="AP26">
        <f t="shared" si="27"/>
        <v>1517.3906999999999</v>
      </c>
      <c r="AQ26">
        <f t="shared" si="28"/>
        <v>0.84299951666398143</v>
      </c>
      <c r="AR26">
        <f t="shared" si="29"/>
        <v>0.16538906716148422</v>
      </c>
      <c r="AS26">
        <v>1689981347</v>
      </c>
      <c r="AT26">
        <v>396.14699999999999</v>
      </c>
      <c r="AU26">
        <v>399.98700000000002</v>
      </c>
      <c r="AV26">
        <v>12.9781</v>
      </c>
      <c r="AW26">
        <v>12.6144</v>
      </c>
      <c r="AX26">
        <v>401.50099999999998</v>
      </c>
      <c r="AY26">
        <v>13.1366</v>
      </c>
      <c r="AZ26">
        <v>400.18599999999998</v>
      </c>
      <c r="BA26">
        <v>100.702</v>
      </c>
      <c r="BB26">
        <v>9.9843899999999999E-2</v>
      </c>
      <c r="BC26">
        <v>19.995799999999999</v>
      </c>
      <c r="BD26">
        <v>20.4818</v>
      </c>
      <c r="BE26">
        <v>999.9</v>
      </c>
      <c r="BF26">
        <v>0</v>
      </c>
      <c r="BG26">
        <v>0</v>
      </c>
      <c r="BH26">
        <v>9983.1200000000008</v>
      </c>
      <c r="BI26">
        <v>0</v>
      </c>
      <c r="BJ26">
        <v>62.063899999999997</v>
      </c>
      <c r="BK26">
        <v>-3.8397199999999998</v>
      </c>
      <c r="BL26">
        <v>401.35599999999999</v>
      </c>
      <c r="BM26">
        <v>405.09699999999998</v>
      </c>
      <c r="BN26">
        <v>0.36373100000000003</v>
      </c>
      <c r="BO26">
        <v>399.98700000000002</v>
      </c>
      <c r="BP26">
        <v>12.6144</v>
      </c>
      <c r="BQ26">
        <v>1.3069299999999999</v>
      </c>
      <c r="BR26">
        <v>1.2703</v>
      </c>
      <c r="BS26">
        <v>10.8788</v>
      </c>
      <c r="BT26">
        <v>10.452</v>
      </c>
      <c r="BU26">
        <v>1799.99</v>
      </c>
      <c r="BV26">
        <v>0.90001399999999998</v>
      </c>
      <c r="BW26">
        <v>9.9986199999999997E-2</v>
      </c>
      <c r="BX26">
        <v>0</v>
      </c>
      <c r="BY26">
        <v>2.1581000000000001</v>
      </c>
      <c r="BZ26">
        <v>0</v>
      </c>
      <c r="CA26">
        <v>3830.6</v>
      </c>
      <c r="CB26">
        <v>17199.599999999999</v>
      </c>
      <c r="CC26">
        <v>40.125</v>
      </c>
      <c r="CD26">
        <v>41.625</v>
      </c>
      <c r="CE26">
        <v>41.436999999999998</v>
      </c>
      <c r="CF26">
        <v>39.936999999999998</v>
      </c>
      <c r="CG26">
        <v>39.125</v>
      </c>
      <c r="CH26">
        <v>1620.02</v>
      </c>
      <c r="CI26">
        <v>179.97</v>
      </c>
      <c r="CJ26">
        <v>0</v>
      </c>
      <c r="CK26">
        <v>1689981352.0999999</v>
      </c>
      <c r="CL26">
        <v>0</v>
      </c>
      <c r="CM26">
        <v>1689981315</v>
      </c>
      <c r="CN26" t="s">
        <v>380</v>
      </c>
      <c r="CO26">
        <v>1689981315</v>
      </c>
      <c r="CP26">
        <v>1689981315</v>
      </c>
      <c r="CQ26">
        <v>16</v>
      </c>
      <c r="CR26">
        <v>-1.661</v>
      </c>
      <c r="CS26">
        <v>8.0000000000000002E-3</v>
      </c>
      <c r="CT26">
        <v>-5.3540000000000001</v>
      </c>
      <c r="CU26">
        <v>-0.158</v>
      </c>
      <c r="CV26">
        <v>400</v>
      </c>
      <c r="CW26">
        <v>13</v>
      </c>
      <c r="CX26">
        <v>0.12</v>
      </c>
      <c r="CY26">
        <v>0.11</v>
      </c>
      <c r="CZ26">
        <v>4.89565882491212</v>
      </c>
      <c r="DA26">
        <v>-1.72171663219266</v>
      </c>
      <c r="DB26">
        <v>0.18942895361878601</v>
      </c>
      <c r="DC26">
        <v>1</v>
      </c>
      <c r="DD26">
        <v>399.99894999999998</v>
      </c>
      <c r="DE26">
        <v>8.8375939849931404E-2</v>
      </c>
      <c r="DF26">
        <v>2.5225929120650099E-2</v>
      </c>
      <c r="DG26">
        <v>-1</v>
      </c>
      <c r="DH26">
        <v>1800.0061904761901</v>
      </c>
      <c r="DI26">
        <v>-0.17101959341991901</v>
      </c>
      <c r="DJ26">
        <v>6.8693674102320607E-2</v>
      </c>
      <c r="DK26">
        <v>-1</v>
      </c>
      <c r="DL26">
        <v>1</v>
      </c>
      <c r="DM26">
        <v>1</v>
      </c>
      <c r="DN26" t="s">
        <v>356</v>
      </c>
      <c r="DO26">
        <v>2.6576499999999998</v>
      </c>
      <c r="DP26">
        <v>2.8294700000000002</v>
      </c>
      <c r="DQ26">
        <v>9.5869899999999994E-2</v>
      </c>
      <c r="DR26">
        <v>9.5934800000000001E-2</v>
      </c>
      <c r="DS26">
        <v>7.8525700000000004E-2</v>
      </c>
      <c r="DT26">
        <v>7.66767E-2</v>
      </c>
      <c r="DU26">
        <v>28921.7</v>
      </c>
      <c r="DV26">
        <v>30074.5</v>
      </c>
      <c r="DW26">
        <v>29699.200000000001</v>
      </c>
      <c r="DX26">
        <v>30992.9</v>
      </c>
      <c r="DY26">
        <v>35849.599999999999</v>
      </c>
      <c r="DZ26">
        <v>37451</v>
      </c>
      <c r="EA26">
        <v>40751.800000000003</v>
      </c>
      <c r="EB26">
        <v>42926.9</v>
      </c>
      <c r="EC26">
        <v>1.89333</v>
      </c>
      <c r="ED26">
        <v>2.3871799999999999</v>
      </c>
      <c r="EE26">
        <v>0.120945</v>
      </c>
      <c r="EF26">
        <v>0</v>
      </c>
      <c r="EG26">
        <v>18.479199999999999</v>
      </c>
      <c r="EH26">
        <v>999.9</v>
      </c>
      <c r="EI26">
        <v>54.627000000000002</v>
      </c>
      <c r="EJ26">
        <v>21.146999999999998</v>
      </c>
      <c r="EK26">
        <v>13.6637</v>
      </c>
      <c r="EL26">
        <v>61.494799999999998</v>
      </c>
      <c r="EM26">
        <v>16.474399999999999</v>
      </c>
      <c r="EN26">
        <v>1</v>
      </c>
      <c r="EO26">
        <v>-0.53384100000000001</v>
      </c>
      <c r="EP26">
        <v>0.88188699999999998</v>
      </c>
      <c r="EQ26">
        <v>20.2803</v>
      </c>
      <c r="ER26">
        <v>5.2436499999999997</v>
      </c>
      <c r="ES26">
        <v>11.8247</v>
      </c>
      <c r="ET26">
        <v>4.9828000000000001</v>
      </c>
      <c r="EU26">
        <v>3.2987799999999998</v>
      </c>
      <c r="EV26">
        <v>81.900000000000006</v>
      </c>
      <c r="EW26">
        <v>5589.2</v>
      </c>
      <c r="EX26">
        <v>9999</v>
      </c>
      <c r="EY26">
        <v>202.6</v>
      </c>
      <c r="EZ26">
        <v>1.87317</v>
      </c>
      <c r="FA26">
        <v>1.87887</v>
      </c>
      <c r="FB26">
        <v>1.8792</v>
      </c>
      <c r="FC26">
        <v>1.87975</v>
      </c>
      <c r="FD26">
        <v>1.87744</v>
      </c>
      <c r="FE26">
        <v>1.8767</v>
      </c>
      <c r="FF26">
        <v>1.87714</v>
      </c>
      <c r="FG26">
        <v>1.8748499999999999</v>
      </c>
      <c r="FH26">
        <v>0</v>
      </c>
      <c r="FI26">
        <v>0</v>
      </c>
      <c r="FJ26">
        <v>0</v>
      </c>
      <c r="FK26">
        <v>0</v>
      </c>
      <c r="FL26" t="s">
        <v>357</v>
      </c>
      <c r="FM26" t="s">
        <v>358</v>
      </c>
      <c r="FN26" t="s">
        <v>359</v>
      </c>
      <c r="FO26" t="s">
        <v>359</v>
      </c>
      <c r="FP26" t="s">
        <v>359</v>
      </c>
      <c r="FQ26" t="s">
        <v>359</v>
      </c>
      <c r="FR26">
        <v>0</v>
      </c>
      <c r="FS26">
        <v>100</v>
      </c>
      <c r="FT26">
        <v>100</v>
      </c>
      <c r="FU26">
        <v>-5.3540000000000001</v>
      </c>
      <c r="FV26">
        <v>-0.1585</v>
      </c>
      <c r="FW26">
        <v>-5.3549228451515196</v>
      </c>
      <c r="FX26">
        <v>1.4527828764109799E-4</v>
      </c>
      <c r="FY26">
        <v>-4.3579519040863002E-7</v>
      </c>
      <c r="FZ26">
        <v>2.0799061152897499E-10</v>
      </c>
      <c r="GA26">
        <v>-0.15845999999999999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0.5</v>
      </c>
      <c r="GK26">
        <v>1.0339400000000001</v>
      </c>
      <c r="GL26">
        <v>2.52441</v>
      </c>
      <c r="GM26">
        <v>1.54541</v>
      </c>
      <c r="GN26">
        <v>2.2985799999999998</v>
      </c>
      <c r="GO26">
        <v>1.5979000000000001</v>
      </c>
      <c r="GP26">
        <v>2.4035600000000001</v>
      </c>
      <c r="GQ26">
        <v>23.819700000000001</v>
      </c>
      <c r="GR26">
        <v>14.1671</v>
      </c>
      <c r="GS26">
        <v>18</v>
      </c>
      <c r="GT26">
        <v>383.98899999999998</v>
      </c>
      <c r="GU26">
        <v>677.69799999999998</v>
      </c>
      <c r="GV26">
        <v>17.974900000000002</v>
      </c>
      <c r="GW26">
        <v>19.676400000000001</v>
      </c>
      <c r="GX26">
        <v>30.000499999999999</v>
      </c>
      <c r="GY26">
        <v>19.775600000000001</v>
      </c>
      <c r="GZ26">
        <v>19.7377</v>
      </c>
      <c r="HA26">
        <v>20.763100000000001</v>
      </c>
      <c r="HB26">
        <v>10</v>
      </c>
      <c r="HC26">
        <v>-30</v>
      </c>
      <c r="HD26">
        <v>17.982099999999999</v>
      </c>
      <c r="HE26">
        <v>400</v>
      </c>
      <c r="HF26">
        <v>0</v>
      </c>
      <c r="HG26">
        <v>101.1</v>
      </c>
      <c r="HH26">
        <v>99.553899999999999</v>
      </c>
    </row>
    <row r="27" spans="1:216" x14ac:dyDescent="0.2">
      <c r="A27">
        <v>9</v>
      </c>
      <c r="B27">
        <v>1689981427</v>
      </c>
      <c r="C27">
        <v>668</v>
      </c>
      <c r="D27" t="s">
        <v>381</v>
      </c>
      <c r="E27" t="s">
        <v>382</v>
      </c>
      <c r="F27" t="s">
        <v>349</v>
      </c>
      <c r="G27" t="s">
        <v>350</v>
      </c>
      <c r="H27" t="s">
        <v>351</v>
      </c>
      <c r="I27" t="s">
        <v>352</v>
      </c>
      <c r="J27" t="s">
        <v>353</v>
      </c>
      <c r="K27" t="s">
        <v>354</v>
      </c>
      <c r="L27">
        <v>1689981427</v>
      </c>
      <c r="M27">
        <f t="shared" si="0"/>
        <v>9.1429604710297342E-4</v>
      </c>
      <c r="N27">
        <f t="shared" si="1"/>
        <v>0.91429604710297341</v>
      </c>
      <c r="O27">
        <f t="shared" si="2"/>
        <v>9.6944820124648921</v>
      </c>
      <c r="P27">
        <f t="shared" si="3"/>
        <v>396.072</v>
      </c>
      <c r="Q27">
        <f t="shared" si="4"/>
        <v>186.33222477443474</v>
      </c>
      <c r="R27">
        <f t="shared" si="5"/>
        <v>18.783011319461256</v>
      </c>
      <c r="S27">
        <f t="shared" si="6"/>
        <v>39.925594557395996</v>
      </c>
      <c r="T27">
        <f t="shared" si="7"/>
        <v>7.6600858212187345E-2</v>
      </c>
      <c r="U27">
        <f t="shared" si="8"/>
        <v>4.4959513216806322</v>
      </c>
      <c r="V27">
        <f t="shared" si="9"/>
        <v>7.5883132889353486E-2</v>
      </c>
      <c r="W27">
        <f t="shared" si="10"/>
        <v>4.7490882175382644E-2</v>
      </c>
      <c r="X27">
        <f t="shared" si="11"/>
        <v>297.689232</v>
      </c>
      <c r="Y27">
        <f t="shared" si="12"/>
        <v>21.03415614192059</v>
      </c>
      <c r="Z27">
        <f t="shared" si="13"/>
        <v>21.03415614192059</v>
      </c>
      <c r="AA27">
        <f t="shared" si="14"/>
        <v>2.501175717687329</v>
      </c>
      <c r="AB27">
        <f t="shared" si="15"/>
        <v>55.745484457177533</v>
      </c>
      <c r="AC27">
        <f t="shared" si="16"/>
        <v>1.3095734527396501</v>
      </c>
      <c r="AD27">
        <f t="shared" si="17"/>
        <v>2.3492009541071188</v>
      </c>
      <c r="AE27">
        <f t="shared" si="18"/>
        <v>1.191602264947679</v>
      </c>
      <c r="AF27">
        <f t="shared" si="19"/>
        <v>-40.320455677241128</v>
      </c>
      <c r="AG27">
        <f t="shared" si="20"/>
        <v>-246.35022301548761</v>
      </c>
      <c r="AH27">
        <f t="shared" si="21"/>
        <v>-11.076014113539232</v>
      </c>
      <c r="AI27">
        <f t="shared" si="22"/>
        <v>-5.7460806267982889E-2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54583.635810088475</v>
      </c>
      <c r="AO27">
        <f t="shared" si="26"/>
        <v>1799.92</v>
      </c>
      <c r="AP27">
        <f t="shared" si="27"/>
        <v>1517.3327999999999</v>
      </c>
      <c r="AQ27">
        <f t="shared" si="28"/>
        <v>0.84300013333925949</v>
      </c>
      <c r="AR27">
        <f t="shared" si="29"/>
        <v>0.16539025734477086</v>
      </c>
      <c r="AS27">
        <v>1689981427</v>
      </c>
      <c r="AT27">
        <v>396.072</v>
      </c>
      <c r="AU27">
        <v>400.017</v>
      </c>
      <c r="AV27">
        <v>12.991300000000001</v>
      </c>
      <c r="AW27">
        <v>12.6373</v>
      </c>
      <c r="AX27">
        <v>401.67700000000002</v>
      </c>
      <c r="AY27">
        <v>13.15</v>
      </c>
      <c r="AZ27">
        <v>400.22500000000002</v>
      </c>
      <c r="BA27">
        <v>100.70399999999999</v>
      </c>
      <c r="BB27">
        <v>9.9880499999999997E-2</v>
      </c>
      <c r="BC27">
        <v>20.017800000000001</v>
      </c>
      <c r="BD27">
        <v>20.5273</v>
      </c>
      <c r="BE27">
        <v>999.9</v>
      </c>
      <c r="BF27">
        <v>0</v>
      </c>
      <c r="BG27">
        <v>0</v>
      </c>
      <c r="BH27">
        <v>10012.5</v>
      </c>
      <c r="BI27">
        <v>0</v>
      </c>
      <c r="BJ27">
        <v>62.788800000000002</v>
      </c>
      <c r="BK27">
        <v>-3.9444900000000001</v>
      </c>
      <c r="BL27">
        <v>401.28500000000003</v>
      </c>
      <c r="BM27">
        <v>405.137</v>
      </c>
      <c r="BN27">
        <v>0.35405300000000001</v>
      </c>
      <c r="BO27">
        <v>400.017</v>
      </c>
      <c r="BP27">
        <v>12.6373</v>
      </c>
      <c r="BQ27">
        <v>1.3082800000000001</v>
      </c>
      <c r="BR27">
        <v>1.2726200000000001</v>
      </c>
      <c r="BS27">
        <v>10.894299999999999</v>
      </c>
      <c r="BT27">
        <v>10.4794</v>
      </c>
      <c r="BU27">
        <v>1799.92</v>
      </c>
      <c r="BV27">
        <v>0.89999499999999999</v>
      </c>
      <c r="BW27">
        <v>0.100005</v>
      </c>
      <c r="BX27">
        <v>0</v>
      </c>
      <c r="BY27">
        <v>2.4596</v>
      </c>
      <c r="BZ27">
        <v>0</v>
      </c>
      <c r="CA27">
        <v>3841.44</v>
      </c>
      <c r="CB27">
        <v>17198.8</v>
      </c>
      <c r="CC27">
        <v>40.186999999999998</v>
      </c>
      <c r="CD27">
        <v>41.75</v>
      </c>
      <c r="CE27">
        <v>41.5</v>
      </c>
      <c r="CF27">
        <v>40.061999999999998</v>
      </c>
      <c r="CG27">
        <v>39.186999999999998</v>
      </c>
      <c r="CH27">
        <v>1619.92</v>
      </c>
      <c r="CI27">
        <v>180</v>
      </c>
      <c r="CJ27">
        <v>0</v>
      </c>
      <c r="CK27">
        <v>1689981432.5</v>
      </c>
      <c r="CL27">
        <v>0</v>
      </c>
      <c r="CM27">
        <v>1689981398</v>
      </c>
      <c r="CN27" t="s">
        <v>383</v>
      </c>
      <c r="CO27">
        <v>1689981396</v>
      </c>
      <c r="CP27">
        <v>1689981398</v>
      </c>
      <c r="CQ27">
        <v>17</v>
      </c>
      <c r="CR27">
        <v>-0.252</v>
      </c>
      <c r="CS27">
        <v>0</v>
      </c>
      <c r="CT27">
        <v>-5.6050000000000004</v>
      </c>
      <c r="CU27">
        <v>-0.159</v>
      </c>
      <c r="CV27">
        <v>400</v>
      </c>
      <c r="CW27">
        <v>13</v>
      </c>
      <c r="CX27">
        <v>0.45</v>
      </c>
      <c r="CY27">
        <v>0.14000000000000001</v>
      </c>
      <c r="CZ27">
        <v>4.7152652946683196</v>
      </c>
      <c r="DA27">
        <v>9.26676906344161E-2</v>
      </c>
      <c r="DB27">
        <v>5.3314394412219197E-2</v>
      </c>
      <c r="DC27">
        <v>1</v>
      </c>
      <c r="DD27">
        <v>400.0111</v>
      </c>
      <c r="DE27">
        <v>-0.17151879699222</v>
      </c>
      <c r="DF27">
        <v>2.6024795868555401E-2</v>
      </c>
      <c r="DG27">
        <v>-1</v>
      </c>
      <c r="DH27">
        <v>1800.0033333333299</v>
      </c>
      <c r="DI27">
        <v>-3.0143369780892899E-2</v>
      </c>
      <c r="DJ27">
        <v>0.121354786172524</v>
      </c>
      <c r="DK27">
        <v>-1</v>
      </c>
      <c r="DL27">
        <v>1</v>
      </c>
      <c r="DM27">
        <v>1</v>
      </c>
      <c r="DN27" t="s">
        <v>356</v>
      </c>
      <c r="DO27">
        <v>2.6576900000000001</v>
      </c>
      <c r="DP27">
        <v>2.8297599999999998</v>
      </c>
      <c r="DQ27">
        <v>9.5885499999999999E-2</v>
      </c>
      <c r="DR27">
        <v>9.5924499999999996E-2</v>
      </c>
      <c r="DS27">
        <v>7.8573100000000007E-2</v>
      </c>
      <c r="DT27">
        <v>7.6768699999999995E-2</v>
      </c>
      <c r="DU27">
        <v>28916.6</v>
      </c>
      <c r="DV27">
        <v>30070.3</v>
      </c>
      <c r="DW27">
        <v>29694.9</v>
      </c>
      <c r="DX27">
        <v>30988.6</v>
      </c>
      <c r="DY27">
        <v>35843.300000000003</v>
      </c>
      <c r="DZ27">
        <v>37442.699999999997</v>
      </c>
      <c r="EA27">
        <v>40746.5</v>
      </c>
      <c r="EB27">
        <v>42921.5</v>
      </c>
      <c r="EC27">
        <v>1.8923700000000001</v>
      </c>
      <c r="ED27">
        <v>2.3856700000000002</v>
      </c>
      <c r="EE27">
        <v>0.115812</v>
      </c>
      <c r="EF27">
        <v>0</v>
      </c>
      <c r="EG27">
        <v>18.61</v>
      </c>
      <c r="EH27">
        <v>999.9</v>
      </c>
      <c r="EI27">
        <v>54.627000000000002</v>
      </c>
      <c r="EJ27">
        <v>21.126999999999999</v>
      </c>
      <c r="EK27">
        <v>13.6432</v>
      </c>
      <c r="EL27">
        <v>60.964799999999997</v>
      </c>
      <c r="EM27">
        <v>16.265999999999998</v>
      </c>
      <c r="EN27">
        <v>1</v>
      </c>
      <c r="EO27">
        <v>-0.52803900000000004</v>
      </c>
      <c r="EP27">
        <v>1.1890700000000001</v>
      </c>
      <c r="EQ27">
        <v>20.282599999999999</v>
      </c>
      <c r="ER27">
        <v>5.2415500000000002</v>
      </c>
      <c r="ES27">
        <v>11.8256</v>
      </c>
      <c r="ET27">
        <v>4.9819500000000003</v>
      </c>
      <c r="EU27">
        <v>3.2989999999999999</v>
      </c>
      <c r="EV27">
        <v>81.900000000000006</v>
      </c>
      <c r="EW27">
        <v>5590.8</v>
      </c>
      <c r="EX27">
        <v>9999</v>
      </c>
      <c r="EY27">
        <v>202.6</v>
      </c>
      <c r="EZ27">
        <v>1.8731800000000001</v>
      </c>
      <c r="FA27">
        <v>1.87886</v>
      </c>
      <c r="FB27">
        <v>1.87917</v>
      </c>
      <c r="FC27">
        <v>1.87978</v>
      </c>
      <c r="FD27">
        <v>1.87744</v>
      </c>
      <c r="FE27">
        <v>1.87677</v>
      </c>
      <c r="FF27">
        <v>1.8770899999999999</v>
      </c>
      <c r="FG27">
        <v>1.8748499999999999</v>
      </c>
      <c r="FH27">
        <v>0</v>
      </c>
      <c r="FI27">
        <v>0</v>
      </c>
      <c r="FJ27">
        <v>0</v>
      </c>
      <c r="FK27">
        <v>0</v>
      </c>
      <c r="FL27" t="s">
        <v>357</v>
      </c>
      <c r="FM27" t="s">
        <v>358</v>
      </c>
      <c r="FN27" t="s">
        <v>359</v>
      </c>
      <c r="FO27" t="s">
        <v>359</v>
      </c>
      <c r="FP27" t="s">
        <v>359</v>
      </c>
      <c r="FQ27" t="s">
        <v>359</v>
      </c>
      <c r="FR27">
        <v>0</v>
      </c>
      <c r="FS27">
        <v>100</v>
      </c>
      <c r="FT27">
        <v>100</v>
      </c>
      <c r="FU27">
        <v>-5.6050000000000004</v>
      </c>
      <c r="FV27">
        <v>-0.15870000000000001</v>
      </c>
      <c r="FW27">
        <v>-5.6065054993902104</v>
      </c>
      <c r="FX27">
        <v>1.4527828764109799E-4</v>
      </c>
      <c r="FY27">
        <v>-4.3579519040863002E-7</v>
      </c>
      <c r="FZ27">
        <v>2.0799061152897499E-10</v>
      </c>
      <c r="GA27">
        <v>-0.158659999999999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0.5</v>
      </c>
      <c r="GK27">
        <v>1.0339400000000001</v>
      </c>
      <c r="GL27">
        <v>2.5378400000000001</v>
      </c>
      <c r="GM27">
        <v>1.54541</v>
      </c>
      <c r="GN27">
        <v>2.2997999999999998</v>
      </c>
      <c r="GO27">
        <v>1.5979000000000001</v>
      </c>
      <c r="GP27">
        <v>2.32666</v>
      </c>
      <c r="GQ27">
        <v>23.860199999999999</v>
      </c>
      <c r="GR27">
        <v>14.1495</v>
      </c>
      <c r="GS27">
        <v>18</v>
      </c>
      <c r="GT27">
        <v>384.07400000000001</v>
      </c>
      <c r="GU27">
        <v>677.42700000000002</v>
      </c>
      <c r="GV27">
        <v>17.788599999999999</v>
      </c>
      <c r="GW27">
        <v>19.762</v>
      </c>
      <c r="GX27">
        <v>30.000499999999999</v>
      </c>
      <c r="GY27">
        <v>19.848099999999999</v>
      </c>
      <c r="GZ27">
        <v>19.8078</v>
      </c>
      <c r="HA27">
        <v>20.7575</v>
      </c>
      <c r="HB27">
        <v>10</v>
      </c>
      <c r="HC27">
        <v>-30</v>
      </c>
      <c r="HD27">
        <v>17.769400000000001</v>
      </c>
      <c r="HE27">
        <v>400</v>
      </c>
      <c r="HF27">
        <v>0</v>
      </c>
      <c r="HG27">
        <v>101.086</v>
      </c>
      <c r="HH27">
        <v>99.540899999999993</v>
      </c>
    </row>
    <row r="28" spans="1:216" x14ac:dyDescent="0.2">
      <c r="A28">
        <v>10</v>
      </c>
      <c r="B28">
        <v>1689981508</v>
      </c>
      <c r="C28">
        <v>749</v>
      </c>
      <c r="D28" t="s">
        <v>384</v>
      </c>
      <c r="E28" t="s">
        <v>385</v>
      </c>
      <c r="F28" t="s">
        <v>349</v>
      </c>
      <c r="G28" t="s">
        <v>350</v>
      </c>
      <c r="H28" t="s">
        <v>351</v>
      </c>
      <c r="I28" t="s">
        <v>352</v>
      </c>
      <c r="J28" t="s">
        <v>353</v>
      </c>
      <c r="K28" t="s">
        <v>354</v>
      </c>
      <c r="L28">
        <v>1689981508</v>
      </c>
      <c r="M28">
        <f t="shared" si="0"/>
        <v>9.0854486299829539E-4</v>
      </c>
      <c r="N28">
        <f t="shared" si="1"/>
        <v>0.9085448629982954</v>
      </c>
      <c r="O28">
        <f t="shared" si="2"/>
        <v>9.4562266836843811</v>
      </c>
      <c r="P28">
        <f t="shared" si="3"/>
        <v>396.15499999999997</v>
      </c>
      <c r="Q28">
        <f t="shared" si="4"/>
        <v>190.74731885560024</v>
      </c>
      <c r="R28">
        <f t="shared" si="5"/>
        <v>19.22678782751164</v>
      </c>
      <c r="S28">
        <f t="shared" si="6"/>
        <v>39.931298523644998</v>
      </c>
      <c r="T28">
        <f t="shared" si="7"/>
        <v>7.634731787642518E-2</v>
      </c>
      <c r="U28">
        <f t="shared" si="8"/>
        <v>4.4889008211928259</v>
      </c>
      <c r="V28">
        <f t="shared" si="9"/>
        <v>7.5633203433153745E-2</v>
      </c>
      <c r="W28">
        <f t="shared" si="10"/>
        <v>4.7334355623674731E-2</v>
      </c>
      <c r="X28">
        <f t="shared" si="11"/>
        <v>297.72216900000001</v>
      </c>
      <c r="Y28">
        <f t="shared" si="12"/>
        <v>21.031219893731581</v>
      </c>
      <c r="Z28">
        <f t="shared" si="13"/>
        <v>21.031219893731581</v>
      </c>
      <c r="AA28">
        <f t="shared" si="14"/>
        <v>2.5007245510714413</v>
      </c>
      <c r="AB28">
        <f t="shared" si="15"/>
        <v>55.90231179630252</v>
      </c>
      <c r="AC28">
        <f t="shared" si="16"/>
        <v>1.3128023582478001</v>
      </c>
      <c r="AD28">
        <f t="shared" si="17"/>
        <v>2.3483865265383019</v>
      </c>
      <c r="AE28">
        <f t="shared" si="18"/>
        <v>1.1879221928236412</v>
      </c>
      <c r="AF28">
        <f t="shared" si="19"/>
        <v>-40.066828458224826</v>
      </c>
      <c r="AG28">
        <f t="shared" si="20"/>
        <v>-246.60854226738522</v>
      </c>
      <c r="AH28">
        <f t="shared" si="21"/>
        <v>-11.104558816187978</v>
      </c>
      <c r="AI28">
        <f t="shared" si="22"/>
        <v>-5.7760541798018039E-2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54473.075183273693</v>
      </c>
      <c r="AO28">
        <f t="shared" si="26"/>
        <v>1800.13</v>
      </c>
      <c r="AP28">
        <f t="shared" si="27"/>
        <v>1517.5088999999998</v>
      </c>
      <c r="AQ28">
        <f t="shared" si="28"/>
        <v>0.84299961669434975</v>
      </c>
      <c r="AR28">
        <f t="shared" si="29"/>
        <v>0.1653892602200952</v>
      </c>
      <c r="AS28">
        <v>1689981508</v>
      </c>
      <c r="AT28">
        <v>396.15499999999997</v>
      </c>
      <c r="AU28">
        <v>400.005</v>
      </c>
      <c r="AV28">
        <v>13.0242</v>
      </c>
      <c r="AW28">
        <v>12.672499999999999</v>
      </c>
      <c r="AX28">
        <v>401.70400000000001</v>
      </c>
      <c r="AY28">
        <v>13.183299999999999</v>
      </c>
      <c r="AZ28">
        <v>400.29500000000002</v>
      </c>
      <c r="BA28">
        <v>100.697</v>
      </c>
      <c r="BB28">
        <v>0.100159</v>
      </c>
      <c r="BC28">
        <v>20.0122</v>
      </c>
      <c r="BD28">
        <v>20.535599999999999</v>
      </c>
      <c r="BE28">
        <v>999.9</v>
      </c>
      <c r="BF28">
        <v>0</v>
      </c>
      <c r="BG28">
        <v>0</v>
      </c>
      <c r="BH28">
        <v>9991.8799999999992</v>
      </c>
      <c r="BI28">
        <v>0</v>
      </c>
      <c r="BJ28">
        <v>62.892000000000003</v>
      </c>
      <c r="BK28">
        <v>-3.8502200000000002</v>
      </c>
      <c r="BL28">
        <v>401.38200000000001</v>
      </c>
      <c r="BM28">
        <v>405.13900000000001</v>
      </c>
      <c r="BN28">
        <v>0.35164499999999999</v>
      </c>
      <c r="BO28">
        <v>400.005</v>
      </c>
      <c r="BP28">
        <v>12.672499999999999</v>
      </c>
      <c r="BQ28">
        <v>1.3115000000000001</v>
      </c>
      <c r="BR28">
        <v>1.2760899999999999</v>
      </c>
      <c r="BS28">
        <v>10.9313</v>
      </c>
      <c r="BT28">
        <v>10.520200000000001</v>
      </c>
      <c r="BU28">
        <v>1800.13</v>
      </c>
      <c r="BV28">
        <v>0.90001200000000003</v>
      </c>
      <c r="BW28">
        <v>9.9988099999999996E-2</v>
      </c>
      <c r="BX28">
        <v>0</v>
      </c>
      <c r="BY28">
        <v>2.6073</v>
      </c>
      <c r="BZ28">
        <v>0</v>
      </c>
      <c r="CA28">
        <v>3849.71</v>
      </c>
      <c r="CB28">
        <v>17200.900000000001</v>
      </c>
      <c r="CC28">
        <v>40.25</v>
      </c>
      <c r="CD28">
        <v>41.936999999999998</v>
      </c>
      <c r="CE28">
        <v>41.625</v>
      </c>
      <c r="CF28">
        <v>40.186999999999998</v>
      </c>
      <c r="CG28">
        <v>39.311999999999998</v>
      </c>
      <c r="CH28">
        <v>1620.14</v>
      </c>
      <c r="CI28">
        <v>179.99</v>
      </c>
      <c r="CJ28">
        <v>0</v>
      </c>
      <c r="CK28">
        <v>1689981513.5</v>
      </c>
      <c r="CL28">
        <v>0</v>
      </c>
      <c r="CM28">
        <v>1689981479</v>
      </c>
      <c r="CN28" t="s">
        <v>386</v>
      </c>
      <c r="CO28">
        <v>1689981476</v>
      </c>
      <c r="CP28">
        <v>1689981479</v>
      </c>
      <c r="CQ28">
        <v>18</v>
      </c>
      <c r="CR28">
        <v>5.6000000000000001E-2</v>
      </c>
      <c r="CS28">
        <v>0</v>
      </c>
      <c r="CT28">
        <v>-5.5490000000000004</v>
      </c>
      <c r="CU28">
        <v>-0.159</v>
      </c>
      <c r="CV28">
        <v>400</v>
      </c>
      <c r="CW28">
        <v>13</v>
      </c>
      <c r="CX28">
        <v>0.18</v>
      </c>
      <c r="CY28">
        <v>0.13</v>
      </c>
      <c r="CZ28">
        <v>4.6523619468655797</v>
      </c>
      <c r="DA28">
        <v>-3.8833768882949399E-2</v>
      </c>
      <c r="DB28">
        <v>3.8738446258759697E-2</v>
      </c>
      <c r="DC28">
        <v>1</v>
      </c>
      <c r="DD28">
        <v>400.02014285714301</v>
      </c>
      <c r="DE28">
        <v>-0.1072207792194</v>
      </c>
      <c r="DF28">
        <v>2.30036968339285E-2</v>
      </c>
      <c r="DG28">
        <v>-1</v>
      </c>
      <c r="DH28">
        <v>1800.05476190476</v>
      </c>
      <c r="DI28">
        <v>-3.2815723707623597E-2</v>
      </c>
      <c r="DJ28">
        <v>0.13713458969797501</v>
      </c>
      <c r="DK28">
        <v>-1</v>
      </c>
      <c r="DL28">
        <v>1</v>
      </c>
      <c r="DM28">
        <v>1</v>
      </c>
      <c r="DN28" t="s">
        <v>356</v>
      </c>
      <c r="DO28">
        <v>2.6577899999999999</v>
      </c>
      <c r="DP28">
        <v>2.8298700000000001</v>
      </c>
      <c r="DQ28">
        <v>9.5862600000000006E-2</v>
      </c>
      <c r="DR28">
        <v>9.58957E-2</v>
      </c>
      <c r="DS28">
        <v>7.8701199999999999E-2</v>
      </c>
      <c r="DT28">
        <v>7.6908199999999996E-2</v>
      </c>
      <c r="DU28">
        <v>28912.2</v>
      </c>
      <c r="DV28">
        <v>30065.1</v>
      </c>
      <c r="DW28">
        <v>29690</v>
      </c>
      <c r="DX28">
        <v>30982.799999999999</v>
      </c>
      <c r="DY28">
        <v>35833.199999999997</v>
      </c>
      <c r="DZ28">
        <v>37430.199999999997</v>
      </c>
      <c r="EA28">
        <v>40740.699999999997</v>
      </c>
      <c r="EB28">
        <v>42913.599999999999</v>
      </c>
      <c r="EC28">
        <v>1.8914</v>
      </c>
      <c r="ED28">
        <v>2.3841000000000001</v>
      </c>
      <c r="EE28">
        <v>0.11192299999999999</v>
      </c>
      <c r="EF28">
        <v>0</v>
      </c>
      <c r="EG28">
        <v>18.6828</v>
      </c>
      <c r="EH28">
        <v>999.9</v>
      </c>
      <c r="EI28">
        <v>54.651000000000003</v>
      </c>
      <c r="EJ28">
        <v>21.097000000000001</v>
      </c>
      <c r="EK28">
        <v>13.625400000000001</v>
      </c>
      <c r="EL28">
        <v>61.204799999999999</v>
      </c>
      <c r="EM28">
        <v>16.137799999999999</v>
      </c>
      <c r="EN28">
        <v>1</v>
      </c>
      <c r="EO28">
        <v>-0.521123</v>
      </c>
      <c r="EP28">
        <v>1.1326700000000001</v>
      </c>
      <c r="EQ28">
        <v>20.2835</v>
      </c>
      <c r="ER28">
        <v>5.2451400000000001</v>
      </c>
      <c r="ES28">
        <v>11.8256</v>
      </c>
      <c r="ET28">
        <v>4.9832999999999998</v>
      </c>
      <c r="EU28">
        <v>3.2989999999999999</v>
      </c>
      <c r="EV28">
        <v>81.900000000000006</v>
      </c>
      <c r="EW28">
        <v>5592.5</v>
      </c>
      <c r="EX28">
        <v>9999</v>
      </c>
      <c r="EY28">
        <v>202.6</v>
      </c>
      <c r="EZ28">
        <v>1.8731800000000001</v>
      </c>
      <c r="FA28">
        <v>1.87886</v>
      </c>
      <c r="FB28">
        <v>1.8791899999999999</v>
      </c>
      <c r="FC28">
        <v>1.8797600000000001</v>
      </c>
      <c r="FD28">
        <v>1.8774500000000001</v>
      </c>
      <c r="FE28">
        <v>1.8767199999999999</v>
      </c>
      <c r="FF28">
        <v>1.87714</v>
      </c>
      <c r="FG28">
        <v>1.8748499999999999</v>
      </c>
      <c r="FH28">
        <v>0</v>
      </c>
      <c r="FI28">
        <v>0</v>
      </c>
      <c r="FJ28">
        <v>0</v>
      </c>
      <c r="FK28">
        <v>0</v>
      </c>
      <c r="FL28" t="s">
        <v>357</v>
      </c>
      <c r="FM28" t="s">
        <v>358</v>
      </c>
      <c r="FN28" t="s">
        <v>359</v>
      </c>
      <c r="FO28" t="s">
        <v>359</v>
      </c>
      <c r="FP28" t="s">
        <v>359</v>
      </c>
      <c r="FQ28" t="s">
        <v>359</v>
      </c>
      <c r="FR28">
        <v>0</v>
      </c>
      <c r="FS28">
        <v>100</v>
      </c>
      <c r="FT28">
        <v>100</v>
      </c>
      <c r="FU28">
        <v>-5.5490000000000004</v>
      </c>
      <c r="FV28">
        <v>-0.15909999999999999</v>
      </c>
      <c r="FW28">
        <v>-5.5505097443649802</v>
      </c>
      <c r="FX28">
        <v>1.4527828764109799E-4</v>
      </c>
      <c r="FY28">
        <v>-4.3579519040863002E-7</v>
      </c>
      <c r="FZ28">
        <v>2.0799061152897499E-10</v>
      </c>
      <c r="GA28">
        <v>-0.15908181818181799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0.5</v>
      </c>
      <c r="GK28">
        <v>1.0339400000000001</v>
      </c>
      <c r="GL28">
        <v>2.5402800000000001</v>
      </c>
      <c r="GM28">
        <v>1.54541</v>
      </c>
      <c r="GN28">
        <v>2.2985799999999998</v>
      </c>
      <c r="GO28">
        <v>1.5979000000000001</v>
      </c>
      <c r="GP28">
        <v>2.4206500000000002</v>
      </c>
      <c r="GQ28">
        <v>23.921099999999999</v>
      </c>
      <c r="GR28">
        <v>14.1408</v>
      </c>
      <c r="GS28">
        <v>18</v>
      </c>
      <c r="GT28">
        <v>384.26100000000002</v>
      </c>
      <c r="GU28">
        <v>677.29899999999998</v>
      </c>
      <c r="GV28">
        <v>17.877300000000002</v>
      </c>
      <c r="GW28">
        <v>19.8659</v>
      </c>
      <c r="GX28">
        <v>30.000499999999999</v>
      </c>
      <c r="GY28">
        <v>19.936599999999999</v>
      </c>
      <c r="GZ28">
        <v>19.892199999999999</v>
      </c>
      <c r="HA28">
        <v>20.751000000000001</v>
      </c>
      <c r="HB28">
        <v>10</v>
      </c>
      <c r="HC28">
        <v>-30</v>
      </c>
      <c r="HD28">
        <v>17.865500000000001</v>
      </c>
      <c r="HE28">
        <v>400</v>
      </c>
      <c r="HF28">
        <v>0</v>
      </c>
      <c r="HG28">
        <v>101.071</v>
      </c>
      <c r="HH28">
        <v>99.522400000000005</v>
      </c>
    </row>
    <row r="29" spans="1:216" x14ac:dyDescent="0.2">
      <c r="A29">
        <v>11</v>
      </c>
      <c r="B29">
        <v>1689981603</v>
      </c>
      <c r="C29">
        <v>844</v>
      </c>
      <c r="D29" t="s">
        <v>387</v>
      </c>
      <c r="E29" t="s">
        <v>388</v>
      </c>
      <c r="F29" t="s">
        <v>349</v>
      </c>
      <c r="G29" t="s">
        <v>350</v>
      </c>
      <c r="H29" t="s">
        <v>351</v>
      </c>
      <c r="I29" t="s">
        <v>352</v>
      </c>
      <c r="J29" t="s">
        <v>353</v>
      </c>
      <c r="K29" t="s">
        <v>354</v>
      </c>
      <c r="L29">
        <v>1689981603</v>
      </c>
      <c r="M29">
        <f t="shared" si="0"/>
        <v>8.9250791748627658E-4</v>
      </c>
      <c r="N29">
        <f t="shared" si="1"/>
        <v>0.89250791748627656</v>
      </c>
      <c r="O29">
        <f t="shared" si="2"/>
        <v>11.169250880710045</v>
      </c>
      <c r="P29">
        <f t="shared" si="3"/>
        <v>470.4</v>
      </c>
      <c r="Q29">
        <f t="shared" si="4"/>
        <v>225.61826327581502</v>
      </c>
      <c r="R29">
        <f t="shared" si="5"/>
        <v>22.741913697236942</v>
      </c>
      <c r="S29">
        <f t="shared" si="6"/>
        <v>47.415470927999998</v>
      </c>
      <c r="T29">
        <f t="shared" si="7"/>
        <v>7.5638494276846005E-2</v>
      </c>
      <c r="U29">
        <f t="shared" si="8"/>
        <v>4.4881063870927838</v>
      </c>
      <c r="V29">
        <f t="shared" si="9"/>
        <v>7.4937389722385853E-2</v>
      </c>
      <c r="W29">
        <f t="shared" si="10"/>
        <v>4.6898318231109154E-2</v>
      </c>
      <c r="X29">
        <f t="shared" si="11"/>
        <v>297.72869400000002</v>
      </c>
      <c r="Y29">
        <f t="shared" si="12"/>
        <v>20.996132985392684</v>
      </c>
      <c r="Z29">
        <f t="shared" si="13"/>
        <v>20.996132985392684</v>
      </c>
      <c r="AA29">
        <f t="shared" si="14"/>
        <v>2.4953388149518916</v>
      </c>
      <c r="AB29">
        <f t="shared" si="15"/>
        <v>56.236295107974733</v>
      </c>
      <c r="AC29">
        <f t="shared" si="16"/>
        <v>1.3175332068449999</v>
      </c>
      <c r="AD29">
        <f t="shared" si="17"/>
        <v>2.3428520750083406</v>
      </c>
      <c r="AE29">
        <f t="shared" si="18"/>
        <v>1.1778056081068917</v>
      </c>
      <c r="AF29">
        <f t="shared" si="19"/>
        <v>-39.3595991611448</v>
      </c>
      <c r="AG29">
        <f t="shared" si="20"/>
        <v>-247.29395419254092</v>
      </c>
      <c r="AH29">
        <f t="shared" si="21"/>
        <v>-11.133228578435824</v>
      </c>
      <c r="AI29">
        <f t="shared" si="22"/>
        <v>-5.8087932121509311E-2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54467.622957737774</v>
      </c>
      <c r="AO29">
        <f t="shared" si="26"/>
        <v>1800.16</v>
      </c>
      <c r="AP29">
        <f t="shared" si="27"/>
        <v>1517.5350000000001</v>
      </c>
      <c r="AQ29">
        <f t="shared" si="28"/>
        <v>0.84300006666074123</v>
      </c>
      <c r="AR29">
        <f t="shared" si="29"/>
        <v>0.16539012865523064</v>
      </c>
      <c r="AS29">
        <v>1689981603</v>
      </c>
      <c r="AT29">
        <v>470.4</v>
      </c>
      <c r="AU29">
        <v>474.947</v>
      </c>
      <c r="AV29">
        <v>13.071</v>
      </c>
      <c r="AW29">
        <v>12.7254</v>
      </c>
      <c r="AX29">
        <v>476.04199999999997</v>
      </c>
      <c r="AY29">
        <v>13.224500000000001</v>
      </c>
      <c r="AZ29">
        <v>400.15100000000001</v>
      </c>
      <c r="BA29">
        <v>100.69799999999999</v>
      </c>
      <c r="BB29">
        <v>0.10019500000000001</v>
      </c>
      <c r="BC29">
        <v>19.9741</v>
      </c>
      <c r="BD29">
        <v>20.464400000000001</v>
      </c>
      <c r="BE29">
        <v>999.9</v>
      </c>
      <c r="BF29">
        <v>0</v>
      </c>
      <c r="BG29">
        <v>0</v>
      </c>
      <c r="BH29">
        <v>9989.3799999999992</v>
      </c>
      <c r="BI29">
        <v>0</v>
      </c>
      <c r="BJ29">
        <v>61.696199999999997</v>
      </c>
      <c r="BK29">
        <v>-4.5469999999999997</v>
      </c>
      <c r="BL29">
        <v>476.63</v>
      </c>
      <c r="BM29">
        <v>481.06900000000002</v>
      </c>
      <c r="BN29">
        <v>0.34564600000000001</v>
      </c>
      <c r="BO29">
        <v>474.947</v>
      </c>
      <c r="BP29">
        <v>12.7254</v>
      </c>
      <c r="BQ29">
        <v>1.31623</v>
      </c>
      <c r="BR29">
        <v>1.28142</v>
      </c>
      <c r="BS29">
        <v>10.9854</v>
      </c>
      <c r="BT29">
        <v>10.582700000000001</v>
      </c>
      <c r="BU29">
        <v>1800.16</v>
      </c>
      <c r="BV29">
        <v>0.89999700000000005</v>
      </c>
      <c r="BW29">
        <v>0.10000299999999999</v>
      </c>
      <c r="BX29">
        <v>0</v>
      </c>
      <c r="BY29">
        <v>2.2141999999999999</v>
      </c>
      <c r="BZ29">
        <v>0</v>
      </c>
      <c r="CA29">
        <v>3848.27</v>
      </c>
      <c r="CB29">
        <v>17201.2</v>
      </c>
      <c r="CC29">
        <v>39.875</v>
      </c>
      <c r="CD29">
        <v>41.625</v>
      </c>
      <c r="CE29">
        <v>41.186999999999998</v>
      </c>
      <c r="CF29">
        <v>39.625</v>
      </c>
      <c r="CG29">
        <v>38.936999999999998</v>
      </c>
      <c r="CH29">
        <v>1620.14</v>
      </c>
      <c r="CI29">
        <v>180.02</v>
      </c>
      <c r="CJ29">
        <v>0</v>
      </c>
      <c r="CK29">
        <v>1689981608.3</v>
      </c>
      <c r="CL29">
        <v>0</v>
      </c>
      <c r="CM29">
        <v>1689981574</v>
      </c>
      <c r="CN29" t="s">
        <v>389</v>
      </c>
      <c r="CO29">
        <v>1689981574</v>
      </c>
      <c r="CP29">
        <v>1689981564</v>
      </c>
      <c r="CQ29">
        <v>19</v>
      </c>
      <c r="CR29">
        <v>-8.4000000000000005E-2</v>
      </c>
      <c r="CS29">
        <v>6.0000000000000001E-3</v>
      </c>
      <c r="CT29">
        <v>-5.6420000000000003</v>
      </c>
      <c r="CU29">
        <v>-0.154</v>
      </c>
      <c r="CV29">
        <v>475</v>
      </c>
      <c r="CW29">
        <v>13</v>
      </c>
      <c r="CX29">
        <v>0.36</v>
      </c>
      <c r="CY29">
        <v>0.17</v>
      </c>
      <c r="CZ29">
        <v>5.5417667131529802</v>
      </c>
      <c r="DA29">
        <v>-0.188716280857327</v>
      </c>
      <c r="DB29">
        <v>6.5088765656778402E-2</v>
      </c>
      <c r="DC29">
        <v>1</v>
      </c>
      <c r="DD29">
        <v>474.98915</v>
      </c>
      <c r="DE29">
        <v>-0.14521804511313</v>
      </c>
      <c r="DF29">
        <v>4.4453655642708402E-2</v>
      </c>
      <c r="DG29">
        <v>-1</v>
      </c>
      <c r="DH29">
        <v>1799.998</v>
      </c>
      <c r="DI29">
        <v>-0.362033198799324</v>
      </c>
      <c r="DJ29">
        <v>0.122621368447732</v>
      </c>
      <c r="DK29">
        <v>-1</v>
      </c>
      <c r="DL29">
        <v>1</v>
      </c>
      <c r="DM29">
        <v>1</v>
      </c>
      <c r="DN29" t="s">
        <v>356</v>
      </c>
      <c r="DO29">
        <v>2.65726</v>
      </c>
      <c r="DP29">
        <v>2.8298700000000001</v>
      </c>
      <c r="DQ29">
        <v>0.10875899999999999</v>
      </c>
      <c r="DR29">
        <v>0.108956</v>
      </c>
      <c r="DS29">
        <v>7.8866000000000006E-2</v>
      </c>
      <c r="DT29">
        <v>7.7128100000000005E-2</v>
      </c>
      <c r="DU29">
        <v>28493.599999999999</v>
      </c>
      <c r="DV29">
        <v>29622.5</v>
      </c>
      <c r="DW29">
        <v>29684.1</v>
      </c>
      <c r="DX29">
        <v>30974.7</v>
      </c>
      <c r="DY29">
        <v>35821.699999999997</v>
      </c>
      <c r="DZ29">
        <v>37412.9</v>
      </c>
      <c r="EA29">
        <v>40733.300000000003</v>
      </c>
      <c r="EB29">
        <v>42902.2</v>
      </c>
      <c r="EC29">
        <v>1.89028</v>
      </c>
      <c r="ED29">
        <v>2.3818800000000002</v>
      </c>
      <c r="EE29">
        <v>0.121504</v>
      </c>
      <c r="EF29">
        <v>0</v>
      </c>
      <c r="EG29">
        <v>18.452500000000001</v>
      </c>
      <c r="EH29">
        <v>999.9</v>
      </c>
      <c r="EI29">
        <v>54.737000000000002</v>
      </c>
      <c r="EJ29">
        <v>21.097000000000001</v>
      </c>
      <c r="EK29">
        <v>13.648</v>
      </c>
      <c r="EL29">
        <v>61.214799999999997</v>
      </c>
      <c r="EM29">
        <v>16.726800000000001</v>
      </c>
      <c r="EN29">
        <v>1</v>
      </c>
      <c r="EO29">
        <v>-0.51278500000000005</v>
      </c>
      <c r="EP29">
        <v>0.960422</v>
      </c>
      <c r="EQ29">
        <v>20.284099999999999</v>
      </c>
      <c r="ER29">
        <v>5.2452899999999998</v>
      </c>
      <c r="ES29">
        <v>11.8253</v>
      </c>
      <c r="ET29">
        <v>4.98325</v>
      </c>
      <c r="EU29">
        <v>3.2989999999999999</v>
      </c>
      <c r="EV29">
        <v>82</v>
      </c>
      <c r="EW29">
        <v>5594.5</v>
      </c>
      <c r="EX29">
        <v>9999</v>
      </c>
      <c r="EY29">
        <v>202.6</v>
      </c>
      <c r="EZ29">
        <v>1.8732200000000001</v>
      </c>
      <c r="FA29">
        <v>1.87896</v>
      </c>
      <c r="FB29">
        <v>1.87927</v>
      </c>
      <c r="FC29">
        <v>1.87988</v>
      </c>
      <c r="FD29">
        <v>1.8774999999999999</v>
      </c>
      <c r="FE29">
        <v>1.8768199999999999</v>
      </c>
      <c r="FF29">
        <v>1.8772899999999999</v>
      </c>
      <c r="FG29">
        <v>1.8749199999999999</v>
      </c>
      <c r="FH29">
        <v>0</v>
      </c>
      <c r="FI29">
        <v>0</v>
      </c>
      <c r="FJ29">
        <v>0</v>
      </c>
      <c r="FK29">
        <v>0</v>
      </c>
      <c r="FL29" t="s">
        <v>357</v>
      </c>
      <c r="FM29" t="s">
        <v>358</v>
      </c>
      <c r="FN29" t="s">
        <v>359</v>
      </c>
      <c r="FO29" t="s">
        <v>359</v>
      </c>
      <c r="FP29" t="s">
        <v>359</v>
      </c>
      <c r="FQ29" t="s">
        <v>359</v>
      </c>
      <c r="FR29">
        <v>0</v>
      </c>
      <c r="FS29">
        <v>100</v>
      </c>
      <c r="FT29">
        <v>100</v>
      </c>
      <c r="FU29">
        <v>-5.6420000000000003</v>
      </c>
      <c r="FV29">
        <v>-0.1535</v>
      </c>
      <c r="FW29">
        <v>-5.6346216806259104</v>
      </c>
      <c r="FX29">
        <v>1.4527828764109799E-4</v>
      </c>
      <c r="FY29">
        <v>-4.3579519040863002E-7</v>
      </c>
      <c r="FZ29">
        <v>2.0799061152897499E-10</v>
      </c>
      <c r="GA29">
        <v>-0.15353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0.7</v>
      </c>
      <c r="GK29">
        <v>1.18408</v>
      </c>
      <c r="GL29">
        <v>2.5366200000000001</v>
      </c>
      <c r="GM29">
        <v>1.54541</v>
      </c>
      <c r="GN29">
        <v>2.2997999999999998</v>
      </c>
      <c r="GO29">
        <v>1.5979000000000001</v>
      </c>
      <c r="GP29">
        <v>2.2729499999999998</v>
      </c>
      <c r="GQ29">
        <v>24.002300000000002</v>
      </c>
      <c r="GR29">
        <v>14.1145</v>
      </c>
      <c r="GS29">
        <v>18</v>
      </c>
      <c r="GT29">
        <v>384.55500000000001</v>
      </c>
      <c r="GU29">
        <v>676.96699999999998</v>
      </c>
      <c r="GV29">
        <v>17.959299999999999</v>
      </c>
      <c r="GW29">
        <v>19.992799999999999</v>
      </c>
      <c r="GX29">
        <v>30.000499999999999</v>
      </c>
      <c r="GY29">
        <v>20.049199999999999</v>
      </c>
      <c r="GZ29">
        <v>20.0014</v>
      </c>
      <c r="HA29">
        <v>23.770299999999999</v>
      </c>
      <c r="HB29">
        <v>10</v>
      </c>
      <c r="HC29">
        <v>-30</v>
      </c>
      <c r="HD29">
        <v>17.972100000000001</v>
      </c>
      <c r="HE29">
        <v>475</v>
      </c>
      <c r="HF29">
        <v>0</v>
      </c>
      <c r="HG29">
        <v>101.05200000000001</v>
      </c>
      <c r="HH29">
        <v>99.496099999999998</v>
      </c>
    </row>
    <row r="30" spans="1:216" x14ac:dyDescent="0.2">
      <c r="A30">
        <v>12</v>
      </c>
      <c r="B30">
        <v>1689981704</v>
      </c>
      <c r="C30">
        <v>945</v>
      </c>
      <c r="D30" t="s">
        <v>390</v>
      </c>
      <c r="E30" t="s">
        <v>391</v>
      </c>
      <c r="F30" t="s">
        <v>349</v>
      </c>
      <c r="G30" t="s">
        <v>350</v>
      </c>
      <c r="H30" t="s">
        <v>351</v>
      </c>
      <c r="I30" t="s">
        <v>352</v>
      </c>
      <c r="J30" t="s">
        <v>353</v>
      </c>
      <c r="K30" t="s">
        <v>354</v>
      </c>
      <c r="L30">
        <v>1689981704</v>
      </c>
      <c r="M30">
        <f t="shared" si="0"/>
        <v>9.0780573046848867E-4</v>
      </c>
      <c r="N30">
        <f t="shared" si="1"/>
        <v>0.90780573046848867</v>
      </c>
      <c r="O30">
        <f t="shared" si="2"/>
        <v>14.026774336825991</v>
      </c>
      <c r="P30">
        <f t="shared" si="3"/>
        <v>569.24699999999996</v>
      </c>
      <c r="Q30">
        <f t="shared" si="4"/>
        <v>267.35258154220105</v>
      </c>
      <c r="R30">
        <f t="shared" si="5"/>
        <v>26.949082203943671</v>
      </c>
      <c r="S30">
        <f t="shared" si="6"/>
        <v>57.379974073400994</v>
      </c>
      <c r="T30">
        <f t="shared" si="7"/>
        <v>7.6973270434995633E-2</v>
      </c>
      <c r="U30">
        <f t="shared" si="8"/>
        <v>4.5012077422863399</v>
      </c>
      <c r="V30">
        <f t="shared" si="9"/>
        <v>7.6249422686584759E-2</v>
      </c>
      <c r="W30">
        <f t="shared" si="10"/>
        <v>4.7720356532380263E-2</v>
      </c>
      <c r="X30">
        <f t="shared" si="11"/>
        <v>297.71534699999995</v>
      </c>
      <c r="Y30">
        <f t="shared" si="12"/>
        <v>21.015960213690001</v>
      </c>
      <c r="Z30">
        <f t="shared" si="13"/>
        <v>21.015960213690001</v>
      </c>
      <c r="AA30">
        <f t="shared" si="14"/>
        <v>2.4983809859224588</v>
      </c>
      <c r="AB30">
        <f t="shared" si="15"/>
        <v>56.296557042688967</v>
      </c>
      <c r="AC30">
        <f t="shared" si="16"/>
        <v>1.3210214761282</v>
      </c>
      <c r="AD30">
        <f t="shared" si="17"/>
        <v>2.3465404378574806</v>
      </c>
      <c r="AE30">
        <f t="shared" si="18"/>
        <v>1.1773595097942589</v>
      </c>
      <c r="AF30">
        <f t="shared" si="19"/>
        <v>-40.034232713660352</v>
      </c>
      <c r="AG30">
        <f t="shared" si="20"/>
        <v>-246.66349723836674</v>
      </c>
      <c r="AH30">
        <f t="shared" si="21"/>
        <v>-11.075082465852823</v>
      </c>
      <c r="AI30">
        <f t="shared" si="22"/>
        <v>-5.7465417879939196E-2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54670.059988609108</v>
      </c>
      <c r="AO30">
        <f t="shared" si="26"/>
        <v>1800.08</v>
      </c>
      <c r="AP30">
        <f t="shared" si="27"/>
        <v>1517.4675</v>
      </c>
      <c r="AQ30">
        <f t="shared" si="28"/>
        <v>0.84300003333185192</v>
      </c>
      <c r="AR30">
        <f t="shared" si="29"/>
        <v>0.16539006433047418</v>
      </c>
      <c r="AS30">
        <v>1689981704</v>
      </c>
      <c r="AT30">
        <v>569.24699999999996</v>
      </c>
      <c r="AU30">
        <v>574.95299999999997</v>
      </c>
      <c r="AV30">
        <v>13.105399999999999</v>
      </c>
      <c r="AW30">
        <v>12.7539</v>
      </c>
      <c r="AX30">
        <v>575.34799999999996</v>
      </c>
      <c r="AY30">
        <v>13.261699999999999</v>
      </c>
      <c r="AZ30">
        <v>400.16399999999999</v>
      </c>
      <c r="BA30">
        <v>100.7</v>
      </c>
      <c r="BB30">
        <v>9.9782999999999997E-2</v>
      </c>
      <c r="BC30">
        <v>19.999500000000001</v>
      </c>
      <c r="BD30">
        <v>20.4803</v>
      </c>
      <c r="BE30">
        <v>999.9</v>
      </c>
      <c r="BF30">
        <v>0</v>
      </c>
      <c r="BG30">
        <v>0</v>
      </c>
      <c r="BH30">
        <v>10028.799999999999</v>
      </c>
      <c r="BI30">
        <v>0</v>
      </c>
      <c r="BJ30">
        <v>60.651200000000003</v>
      </c>
      <c r="BK30">
        <v>-5.7062999999999997</v>
      </c>
      <c r="BL30">
        <v>576.80600000000004</v>
      </c>
      <c r="BM30">
        <v>582.38099999999997</v>
      </c>
      <c r="BN30">
        <v>0.35151500000000002</v>
      </c>
      <c r="BO30">
        <v>574.95299999999997</v>
      </c>
      <c r="BP30">
        <v>12.7539</v>
      </c>
      <c r="BQ30">
        <v>1.31972</v>
      </c>
      <c r="BR30">
        <v>1.2843199999999999</v>
      </c>
      <c r="BS30">
        <v>11.0253</v>
      </c>
      <c r="BT30">
        <v>10.6166</v>
      </c>
      <c r="BU30">
        <v>1800.08</v>
      </c>
      <c r="BV30">
        <v>0.90000100000000005</v>
      </c>
      <c r="BW30">
        <v>9.9999500000000005E-2</v>
      </c>
      <c r="BX30">
        <v>0</v>
      </c>
      <c r="BY30">
        <v>2.4990000000000001</v>
      </c>
      <c r="BZ30">
        <v>0</v>
      </c>
      <c r="CA30">
        <v>3848.65</v>
      </c>
      <c r="CB30">
        <v>17200.400000000001</v>
      </c>
      <c r="CC30">
        <v>39.186999999999998</v>
      </c>
      <c r="CD30">
        <v>41.061999999999998</v>
      </c>
      <c r="CE30">
        <v>40.5</v>
      </c>
      <c r="CF30">
        <v>39</v>
      </c>
      <c r="CG30">
        <v>38.375</v>
      </c>
      <c r="CH30">
        <v>1620.07</v>
      </c>
      <c r="CI30">
        <v>180.01</v>
      </c>
      <c r="CJ30">
        <v>0</v>
      </c>
      <c r="CK30">
        <v>1689981709.0999999</v>
      </c>
      <c r="CL30">
        <v>0</v>
      </c>
      <c r="CM30">
        <v>1689981676</v>
      </c>
      <c r="CN30" t="s">
        <v>392</v>
      </c>
      <c r="CO30">
        <v>1689981676</v>
      </c>
      <c r="CP30">
        <v>1689981659</v>
      </c>
      <c r="CQ30">
        <v>20</v>
      </c>
      <c r="CR30">
        <v>-0.44500000000000001</v>
      </c>
      <c r="CS30">
        <v>-3.0000000000000001E-3</v>
      </c>
      <c r="CT30">
        <v>-6.1020000000000003</v>
      </c>
      <c r="CU30">
        <v>-0.156</v>
      </c>
      <c r="CV30">
        <v>575</v>
      </c>
      <c r="CW30">
        <v>13</v>
      </c>
      <c r="CX30">
        <v>0.23</v>
      </c>
      <c r="CY30">
        <v>0.09</v>
      </c>
      <c r="CZ30">
        <v>6.8925246816168304</v>
      </c>
      <c r="DA30">
        <v>0.18236482532996701</v>
      </c>
      <c r="DB30">
        <v>3.5026418647212003E-2</v>
      </c>
      <c r="DC30">
        <v>1</v>
      </c>
      <c r="DD30">
        <v>575.05233333333297</v>
      </c>
      <c r="DE30">
        <v>-9.1870129869062997E-2</v>
      </c>
      <c r="DF30">
        <v>2.55069240521659E-2</v>
      </c>
      <c r="DG30">
        <v>-1</v>
      </c>
      <c r="DH30">
        <v>1800.0138095238101</v>
      </c>
      <c r="DI30">
        <v>8.5501204879034703E-2</v>
      </c>
      <c r="DJ30">
        <v>9.2606499333562797E-2</v>
      </c>
      <c r="DK30">
        <v>-1</v>
      </c>
      <c r="DL30">
        <v>1</v>
      </c>
      <c r="DM30">
        <v>1</v>
      </c>
      <c r="DN30" t="s">
        <v>356</v>
      </c>
      <c r="DO30">
        <v>2.6571699999999998</v>
      </c>
      <c r="DP30">
        <v>2.8298100000000002</v>
      </c>
      <c r="DQ30">
        <v>0.12456299999999999</v>
      </c>
      <c r="DR30">
        <v>0.124929</v>
      </c>
      <c r="DS30">
        <v>7.9012399999999997E-2</v>
      </c>
      <c r="DT30">
        <v>7.7237500000000001E-2</v>
      </c>
      <c r="DU30">
        <v>27981.8</v>
      </c>
      <c r="DV30">
        <v>29086.2</v>
      </c>
      <c r="DW30">
        <v>29677.4</v>
      </c>
      <c r="DX30">
        <v>30969.3</v>
      </c>
      <c r="DY30">
        <v>35810.5</v>
      </c>
      <c r="DZ30">
        <v>37403.599999999999</v>
      </c>
      <c r="EA30">
        <v>40725.1</v>
      </c>
      <c r="EB30">
        <v>42894.400000000001</v>
      </c>
      <c r="EC30">
        <v>1.8886499999999999</v>
      </c>
      <c r="ED30">
        <v>2.3801000000000001</v>
      </c>
      <c r="EE30">
        <v>0.13105600000000001</v>
      </c>
      <c r="EF30">
        <v>0</v>
      </c>
      <c r="EG30">
        <v>18.309999999999999</v>
      </c>
      <c r="EH30">
        <v>999.9</v>
      </c>
      <c r="EI30">
        <v>54.81</v>
      </c>
      <c r="EJ30">
        <v>21.117000000000001</v>
      </c>
      <c r="EK30">
        <v>13.6822</v>
      </c>
      <c r="EL30">
        <v>61.344799999999999</v>
      </c>
      <c r="EM30">
        <v>16.27</v>
      </c>
      <c r="EN30">
        <v>1</v>
      </c>
      <c r="EO30">
        <v>-0.50432200000000005</v>
      </c>
      <c r="EP30">
        <v>0.90107300000000001</v>
      </c>
      <c r="EQ30">
        <v>20.284600000000001</v>
      </c>
      <c r="ER30">
        <v>5.24559</v>
      </c>
      <c r="ES30">
        <v>11.8256</v>
      </c>
      <c r="ET30">
        <v>4.98325</v>
      </c>
      <c r="EU30">
        <v>3.2989999999999999</v>
      </c>
      <c r="EV30">
        <v>82</v>
      </c>
      <c r="EW30">
        <v>5596.6</v>
      </c>
      <c r="EX30">
        <v>9999</v>
      </c>
      <c r="EY30">
        <v>202.6</v>
      </c>
      <c r="EZ30">
        <v>1.8732</v>
      </c>
      <c r="FA30">
        <v>1.8789499999999999</v>
      </c>
      <c r="FB30">
        <v>1.87927</v>
      </c>
      <c r="FC30">
        <v>1.8798600000000001</v>
      </c>
      <c r="FD30">
        <v>1.8774999999999999</v>
      </c>
      <c r="FE30">
        <v>1.8767799999999999</v>
      </c>
      <c r="FF30">
        <v>1.8772899999999999</v>
      </c>
      <c r="FG30">
        <v>1.87486</v>
      </c>
      <c r="FH30">
        <v>0</v>
      </c>
      <c r="FI30">
        <v>0</v>
      </c>
      <c r="FJ30">
        <v>0</v>
      </c>
      <c r="FK30">
        <v>0</v>
      </c>
      <c r="FL30" t="s">
        <v>357</v>
      </c>
      <c r="FM30" t="s">
        <v>358</v>
      </c>
      <c r="FN30" t="s">
        <v>359</v>
      </c>
      <c r="FO30" t="s">
        <v>359</v>
      </c>
      <c r="FP30" t="s">
        <v>359</v>
      </c>
      <c r="FQ30" t="s">
        <v>359</v>
      </c>
      <c r="FR30">
        <v>0</v>
      </c>
      <c r="FS30">
        <v>100</v>
      </c>
      <c r="FT30">
        <v>100</v>
      </c>
      <c r="FU30">
        <v>-6.101</v>
      </c>
      <c r="FV30">
        <v>-0.15629999999999999</v>
      </c>
      <c r="FW30">
        <v>-6.0799739413060401</v>
      </c>
      <c r="FX30">
        <v>1.4527828764109799E-4</v>
      </c>
      <c r="FY30">
        <v>-4.3579519040863002E-7</v>
      </c>
      <c r="FZ30">
        <v>2.0799061152897499E-10</v>
      </c>
      <c r="GA30">
        <v>-0.15626000000000101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0.8</v>
      </c>
      <c r="GK30">
        <v>1.38062</v>
      </c>
      <c r="GL30">
        <v>2.5293000000000001</v>
      </c>
      <c r="GM30">
        <v>1.54541</v>
      </c>
      <c r="GN30">
        <v>2.2985799999999998</v>
      </c>
      <c r="GO30">
        <v>1.5979000000000001</v>
      </c>
      <c r="GP30">
        <v>2.3901400000000002</v>
      </c>
      <c r="GQ30">
        <v>24.063199999999998</v>
      </c>
      <c r="GR30">
        <v>14.1145</v>
      </c>
      <c r="GS30">
        <v>18</v>
      </c>
      <c r="GT30">
        <v>384.625</v>
      </c>
      <c r="GU30">
        <v>677.05499999999995</v>
      </c>
      <c r="GV30">
        <v>18.091799999999999</v>
      </c>
      <c r="GW30">
        <v>20.109300000000001</v>
      </c>
      <c r="GX30">
        <v>30.000399999999999</v>
      </c>
      <c r="GY30">
        <v>20.164300000000001</v>
      </c>
      <c r="GZ30">
        <v>20.113099999999999</v>
      </c>
      <c r="HA30">
        <v>27.684200000000001</v>
      </c>
      <c r="HB30">
        <v>10</v>
      </c>
      <c r="HC30">
        <v>-30</v>
      </c>
      <c r="HD30">
        <v>18.094799999999999</v>
      </c>
      <c r="HE30">
        <v>575</v>
      </c>
      <c r="HF30">
        <v>0</v>
      </c>
      <c r="HG30">
        <v>101.03</v>
      </c>
      <c r="HH30">
        <v>99.478499999999997</v>
      </c>
    </row>
    <row r="31" spans="1:216" x14ac:dyDescent="0.2">
      <c r="A31">
        <v>13</v>
      </c>
      <c r="B31">
        <v>1689981791</v>
      </c>
      <c r="C31">
        <v>1032</v>
      </c>
      <c r="D31" t="s">
        <v>393</v>
      </c>
      <c r="E31" t="s">
        <v>394</v>
      </c>
      <c r="F31" t="s">
        <v>349</v>
      </c>
      <c r="G31" t="s">
        <v>350</v>
      </c>
      <c r="H31" t="s">
        <v>351</v>
      </c>
      <c r="I31" t="s">
        <v>352</v>
      </c>
      <c r="J31" t="s">
        <v>353</v>
      </c>
      <c r="K31" t="s">
        <v>354</v>
      </c>
      <c r="L31">
        <v>1689981791</v>
      </c>
      <c r="M31">
        <f t="shared" si="0"/>
        <v>9.1310242884499256E-4</v>
      </c>
      <c r="N31">
        <f t="shared" si="1"/>
        <v>0.9131024288449926</v>
      </c>
      <c r="O31">
        <f t="shared" si="2"/>
        <v>16.277831945744992</v>
      </c>
      <c r="P31">
        <f t="shared" si="3"/>
        <v>668.38699999999994</v>
      </c>
      <c r="Q31">
        <f t="shared" si="4"/>
        <v>321.08993767484458</v>
      </c>
      <c r="R31">
        <f t="shared" si="5"/>
        <v>32.366207036228083</v>
      </c>
      <c r="S31">
        <f t="shared" si="6"/>
        <v>67.374120095380988</v>
      </c>
      <c r="T31">
        <f t="shared" si="7"/>
        <v>7.7708566195978615E-2</v>
      </c>
      <c r="U31">
        <f t="shared" si="8"/>
        <v>4.4817892046182681</v>
      </c>
      <c r="V31">
        <f t="shared" si="9"/>
        <v>7.6967731334794148E-2</v>
      </c>
      <c r="W31">
        <f t="shared" si="10"/>
        <v>4.8170804357741716E-2</v>
      </c>
      <c r="X31">
        <f t="shared" si="11"/>
        <v>297.726519</v>
      </c>
      <c r="Y31">
        <f t="shared" si="12"/>
        <v>20.996404500840871</v>
      </c>
      <c r="Z31">
        <f t="shared" si="13"/>
        <v>20.996404500840871</v>
      </c>
      <c r="AA31">
        <f t="shared" si="14"/>
        <v>2.4953804527349579</v>
      </c>
      <c r="AB31">
        <f t="shared" si="15"/>
        <v>56.425781342327397</v>
      </c>
      <c r="AC31">
        <f t="shared" si="16"/>
        <v>1.3221773030520998</v>
      </c>
      <c r="AD31">
        <f t="shared" si="17"/>
        <v>2.3432148773104857</v>
      </c>
      <c r="AE31">
        <f t="shared" si="18"/>
        <v>1.1732031496828581</v>
      </c>
      <c r="AF31">
        <f t="shared" si="19"/>
        <v>-40.267817112064172</v>
      </c>
      <c r="AG31">
        <f t="shared" si="20"/>
        <v>-246.40742705060882</v>
      </c>
      <c r="AH31">
        <f t="shared" si="21"/>
        <v>-11.109110423559805</v>
      </c>
      <c r="AI31">
        <f t="shared" si="22"/>
        <v>-5.7835586232783953E-2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54367.37154972327</v>
      </c>
      <c r="AO31">
        <f t="shared" si="26"/>
        <v>1800.15</v>
      </c>
      <c r="AP31">
        <f t="shared" si="27"/>
        <v>1517.5263</v>
      </c>
      <c r="AQ31">
        <f t="shared" si="28"/>
        <v>0.84299991667361052</v>
      </c>
      <c r="AR31">
        <f t="shared" si="29"/>
        <v>0.16538983918006833</v>
      </c>
      <c r="AS31">
        <v>1689981791</v>
      </c>
      <c r="AT31">
        <v>668.38699999999994</v>
      </c>
      <c r="AU31">
        <v>675.01199999999994</v>
      </c>
      <c r="AV31">
        <v>13.1167</v>
      </c>
      <c r="AW31">
        <v>12.763199999999999</v>
      </c>
      <c r="AX31">
        <v>674.68200000000002</v>
      </c>
      <c r="AY31">
        <v>13.272500000000001</v>
      </c>
      <c r="AZ31">
        <v>400.21699999999998</v>
      </c>
      <c r="BA31">
        <v>100.70099999999999</v>
      </c>
      <c r="BB31">
        <v>0.100063</v>
      </c>
      <c r="BC31">
        <v>19.976600000000001</v>
      </c>
      <c r="BD31">
        <v>20.4526</v>
      </c>
      <c r="BE31">
        <v>999.9</v>
      </c>
      <c r="BF31">
        <v>0</v>
      </c>
      <c r="BG31">
        <v>0</v>
      </c>
      <c r="BH31">
        <v>9970</v>
      </c>
      <c r="BI31">
        <v>0</v>
      </c>
      <c r="BJ31">
        <v>61.270200000000003</v>
      </c>
      <c r="BK31">
        <v>-6.6248199999999997</v>
      </c>
      <c r="BL31">
        <v>677.27099999999996</v>
      </c>
      <c r="BM31">
        <v>683.73900000000003</v>
      </c>
      <c r="BN31">
        <v>0.35351700000000003</v>
      </c>
      <c r="BO31">
        <v>675.01199999999994</v>
      </c>
      <c r="BP31">
        <v>12.763199999999999</v>
      </c>
      <c r="BQ31">
        <v>1.32087</v>
      </c>
      <c r="BR31">
        <v>1.2852699999999999</v>
      </c>
      <c r="BS31">
        <v>11.038399999999999</v>
      </c>
      <c r="BT31">
        <v>10.627700000000001</v>
      </c>
      <c r="BU31">
        <v>1800.15</v>
      </c>
      <c r="BV31">
        <v>0.90000199999999997</v>
      </c>
      <c r="BW31">
        <v>9.9997699999999995E-2</v>
      </c>
      <c r="BX31">
        <v>0</v>
      </c>
      <c r="BY31">
        <v>2.7498999999999998</v>
      </c>
      <c r="BZ31">
        <v>0</v>
      </c>
      <c r="CA31">
        <v>3853.96</v>
      </c>
      <c r="CB31">
        <v>17201.099999999999</v>
      </c>
      <c r="CC31">
        <v>38.75</v>
      </c>
      <c r="CD31">
        <v>40.686999999999998</v>
      </c>
      <c r="CE31">
        <v>40.125</v>
      </c>
      <c r="CF31">
        <v>38.686999999999998</v>
      </c>
      <c r="CG31">
        <v>38</v>
      </c>
      <c r="CH31">
        <v>1620.14</v>
      </c>
      <c r="CI31">
        <v>180.01</v>
      </c>
      <c r="CJ31">
        <v>0</v>
      </c>
      <c r="CK31">
        <v>1689981796.0999999</v>
      </c>
      <c r="CL31">
        <v>0</v>
      </c>
      <c r="CM31">
        <v>1689981761</v>
      </c>
      <c r="CN31" t="s">
        <v>395</v>
      </c>
      <c r="CO31">
        <v>1689981761</v>
      </c>
      <c r="CP31">
        <v>1689981758</v>
      </c>
      <c r="CQ31">
        <v>21</v>
      </c>
      <c r="CR31">
        <v>-0.17899999999999999</v>
      </c>
      <c r="CS31">
        <v>0</v>
      </c>
      <c r="CT31">
        <v>-6.2960000000000003</v>
      </c>
      <c r="CU31">
        <v>-0.156</v>
      </c>
      <c r="CV31">
        <v>675</v>
      </c>
      <c r="CW31">
        <v>13</v>
      </c>
      <c r="CX31">
        <v>0.13</v>
      </c>
      <c r="CY31">
        <v>0.1</v>
      </c>
      <c r="CZ31">
        <v>8.0140126733406607</v>
      </c>
      <c r="DA31">
        <v>-0.607191573519965</v>
      </c>
      <c r="DB31">
        <v>7.6325960622696407E-2</v>
      </c>
      <c r="DC31">
        <v>1</v>
      </c>
      <c r="DD31">
        <v>675.01570000000004</v>
      </c>
      <c r="DE31">
        <v>0.131187969924528</v>
      </c>
      <c r="DF31">
        <v>4.6522145264371997E-2</v>
      </c>
      <c r="DG31">
        <v>-1</v>
      </c>
      <c r="DH31">
        <v>1799.99952380952</v>
      </c>
      <c r="DI31">
        <v>-0.19187612799034701</v>
      </c>
      <c r="DJ31">
        <v>0.12793138750632299</v>
      </c>
      <c r="DK31">
        <v>-1</v>
      </c>
      <c r="DL31">
        <v>1</v>
      </c>
      <c r="DM31">
        <v>1</v>
      </c>
      <c r="DN31" t="s">
        <v>356</v>
      </c>
      <c r="DO31">
        <v>2.6572499999999999</v>
      </c>
      <c r="DP31">
        <v>2.82958</v>
      </c>
      <c r="DQ31">
        <v>0.139067</v>
      </c>
      <c r="DR31">
        <v>0.13958000000000001</v>
      </c>
      <c r="DS31">
        <v>7.9045099999999993E-2</v>
      </c>
      <c r="DT31">
        <v>7.7263799999999994E-2</v>
      </c>
      <c r="DU31">
        <v>27514.2</v>
      </c>
      <c r="DV31">
        <v>28592.799999999999</v>
      </c>
      <c r="DW31">
        <v>29673.1</v>
      </c>
      <c r="DX31">
        <v>30962.3</v>
      </c>
      <c r="DY31">
        <v>35806.199999999997</v>
      </c>
      <c r="DZ31">
        <v>37396.1</v>
      </c>
      <c r="EA31">
        <v>40719.800000000003</v>
      </c>
      <c r="EB31">
        <v>42885.1</v>
      </c>
      <c r="EC31">
        <v>1.88792</v>
      </c>
      <c r="ED31">
        <v>2.3793500000000001</v>
      </c>
      <c r="EE31">
        <v>0.13358100000000001</v>
      </c>
      <c r="EF31">
        <v>0</v>
      </c>
      <c r="EG31">
        <v>18.240200000000002</v>
      </c>
      <c r="EH31">
        <v>999.9</v>
      </c>
      <c r="EI31">
        <v>54.859000000000002</v>
      </c>
      <c r="EJ31">
        <v>21.117000000000001</v>
      </c>
      <c r="EK31">
        <v>13.697699999999999</v>
      </c>
      <c r="EL31">
        <v>61.464799999999997</v>
      </c>
      <c r="EM31">
        <v>15.8413</v>
      </c>
      <c r="EN31">
        <v>1</v>
      </c>
      <c r="EO31">
        <v>-0.49871399999999999</v>
      </c>
      <c r="EP31">
        <v>0.92219799999999996</v>
      </c>
      <c r="EQ31">
        <v>20.284800000000001</v>
      </c>
      <c r="ER31">
        <v>5.2436499999999997</v>
      </c>
      <c r="ES31">
        <v>11.824400000000001</v>
      </c>
      <c r="ET31">
        <v>4.9831000000000003</v>
      </c>
      <c r="EU31">
        <v>3.2989999999999999</v>
      </c>
      <c r="EV31">
        <v>82</v>
      </c>
      <c r="EW31">
        <v>5598.5</v>
      </c>
      <c r="EX31">
        <v>9999</v>
      </c>
      <c r="EY31">
        <v>202.6</v>
      </c>
      <c r="EZ31">
        <v>1.8732200000000001</v>
      </c>
      <c r="FA31">
        <v>1.87896</v>
      </c>
      <c r="FB31">
        <v>1.8792500000000001</v>
      </c>
      <c r="FC31">
        <v>1.8798699999999999</v>
      </c>
      <c r="FD31">
        <v>1.87748</v>
      </c>
      <c r="FE31">
        <v>1.8768100000000001</v>
      </c>
      <c r="FF31">
        <v>1.8772899999999999</v>
      </c>
      <c r="FG31">
        <v>1.87487</v>
      </c>
      <c r="FH31">
        <v>0</v>
      </c>
      <c r="FI31">
        <v>0</v>
      </c>
      <c r="FJ31">
        <v>0</v>
      </c>
      <c r="FK31">
        <v>0</v>
      </c>
      <c r="FL31" t="s">
        <v>357</v>
      </c>
      <c r="FM31" t="s">
        <v>358</v>
      </c>
      <c r="FN31" t="s">
        <v>359</v>
      </c>
      <c r="FO31" t="s">
        <v>359</v>
      </c>
      <c r="FP31" t="s">
        <v>359</v>
      </c>
      <c r="FQ31" t="s">
        <v>359</v>
      </c>
      <c r="FR31">
        <v>0</v>
      </c>
      <c r="FS31">
        <v>100</v>
      </c>
      <c r="FT31">
        <v>100</v>
      </c>
      <c r="FU31">
        <v>-6.2949999999999999</v>
      </c>
      <c r="FV31">
        <v>-0.15579999999999999</v>
      </c>
      <c r="FW31">
        <v>-6.2586221722986402</v>
      </c>
      <c r="FX31">
        <v>1.4527828764109799E-4</v>
      </c>
      <c r="FY31">
        <v>-4.3579519040863002E-7</v>
      </c>
      <c r="FZ31">
        <v>2.0799061152897499E-10</v>
      </c>
      <c r="GA31">
        <v>-0.15583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0.6</v>
      </c>
      <c r="GK31">
        <v>1.57104</v>
      </c>
      <c r="GL31">
        <v>2.51709</v>
      </c>
      <c r="GM31">
        <v>1.54541</v>
      </c>
      <c r="GN31">
        <v>2.2985799999999998</v>
      </c>
      <c r="GO31">
        <v>1.5979000000000001</v>
      </c>
      <c r="GP31">
        <v>2.3742700000000001</v>
      </c>
      <c r="GQ31">
        <v>24.1038</v>
      </c>
      <c r="GR31">
        <v>14.1058</v>
      </c>
      <c r="GS31">
        <v>18</v>
      </c>
      <c r="GT31">
        <v>384.89699999999999</v>
      </c>
      <c r="GU31">
        <v>677.63599999999997</v>
      </c>
      <c r="GV31">
        <v>18.0793</v>
      </c>
      <c r="GW31">
        <v>20.188300000000002</v>
      </c>
      <c r="GX31">
        <v>30.000499999999999</v>
      </c>
      <c r="GY31">
        <v>20.2484</v>
      </c>
      <c r="GZ31">
        <v>20.1982</v>
      </c>
      <c r="HA31">
        <v>31.508099999999999</v>
      </c>
      <c r="HB31">
        <v>10</v>
      </c>
      <c r="HC31">
        <v>-30</v>
      </c>
      <c r="HD31">
        <v>18.083600000000001</v>
      </c>
      <c r="HE31">
        <v>675</v>
      </c>
      <c r="HF31">
        <v>0</v>
      </c>
      <c r="HG31">
        <v>101.017</v>
      </c>
      <c r="HH31">
        <v>99.456500000000005</v>
      </c>
    </row>
    <row r="32" spans="1:216" x14ac:dyDescent="0.2">
      <c r="A32">
        <v>14</v>
      </c>
      <c r="B32">
        <v>1689981887</v>
      </c>
      <c r="C32">
        <v>1128</v>
      </c>
      <c r="D32" t="s">
        <v>396</v>
      </c>
      <c r="E32" t="s">
        <v>397</v>
      </c>
      <c r="F32" t="s">
        <v>349</v>
      </c>
      <c r="G32" t="s">
        <v>350</v>
      </c>
      <c r="H32" t="s">
        <v>351</v>
      </c>
      <c r="I32" t="s">
        <v>352</v>
      </c>
      <c r="J32" t="s">
        <v>353</v>
      </c>
      <c r="K32" t="s">
        <v>354</v>
      </c>
      <c r="L32">
        <v>1689981887</v>
      </c>
      <c r="M32">
        <f t="shared" si="0"/>
        <v>9.1802755248324771E-4</v>
      </c>
      <c r="N32">
        <f t="shared" si="1"/>
        <v>0.91802755248324774</v>
      </c>
      <c r="O32">
        <f t="shared" si="2"/>
        <v>18.966682067008374</v>
      </c>
      <c r="P32">
        <f t="shared" si="3"/>
        <v>792.25699999999995</v>
      </c>
      <c r="Q32">
        <f t="shared" si="4"/>
        <v>389.01352040855471</v>
      </c>
      <c r="R32">
        <f t="shared" si="5"/>
        <v>39.212896941993641</v>
      </c>
      <c r="S32">
        <f t="shared" si="6"/>
        <v>79.860185990311592</v>
      </c>
      <c r="T32">
        <f t="shared" si="7"/>
        <v>7.8047092813596383E-2</v>
      </c>
      <c r="U32">
        <f t="shared" si="8"/>
        <v>4.4933724927105985</v>
      </c>
      <c r="V32">
        <f t="shared" si="9"/>
        <v>7.7301729197279151E-2</v>
      </c>
      <c r="W32">
        <f t="shared" si="10"/>
        <v>4.8379955279400602E-2</v>
      </c>
      <c r="X32">
        <f t="shared" si="11"/>
        <v>297.73290299999996</v>
      </c>
      <c r="Y32">
        <f t="shared" si="12"/>
        <v>21.026740150522791</v>
      </c>
      <c r="Z32">
        <f t="shared" si="13"/>
        <v>21.026740150522791</v>
      </c>
      <c r="AA32">
        <f t="shared" si="14"/>
        <v>2.5000363574098712</v>
      </c>
      <c r="AB32">
        <f t="shared" si="15"/>
        <v>56.456133143865458</v>
      </c>
      <c r="AC32">
        <f t="shared" si="16"/>
        <v>1.32565225425056</v>
      </c>
      <c r="AD32">
        <f t="shared" si="17"/>
        <v>2.3481102591147014</v>
      </c>
      <c r="AE32">
        <f t="shared" si="18"/>
        <v>1.1743841031593112</v>
      </c>
      <c r="AF32">
        <f t="shared" si="19"/>
        <v>-40.485015064511224</v>
      </c>
      <c r="AG32">
        <f t="shared" si="20"/>
        <v>-246.22927000293873</v>
      </c>
      <c r="AH32">
        <f t="shared" si="21"/>
        <v>-11.076085310674554</v>
      </c>
      <c r="AI32">
        <f t="shared" si="22"/>
        <v>-5.746737812455649E-2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54544.199548224751</v>
      </c>
      <c r="AO32">
        <f t="shared" si="26"/>
        <v>1800.19</v>
      </c>
      <c r="AP32">
        <f t="shared" si="27"/>
        <v>1517.5599</v>
      </c>
      <c r="AQ32">
        <f t="shared" si="28"/>
        <v>0.84299985001583166</v>
      </c>
      <c r="AR32">
        <f t="shared" si="29"/>
        <v>0.1653897105305551</v>
      </c>
      <c r="AS32">
        <v>1689981887</v>
      </c>
      <c r="AT32">
        <v>792.25699999999995</v>
      </c>
      <c r="AU32">
        <v>799.98500000000001</v>
      </c>
      <c r="AV32">
        <v>13.151199999999999</v>
      </c>
      <c r="AW32">
        <v>12.7957</v>
      </c>
      <c r="AX32">
        <v>799.35900000000004</v>
      </c>
      <c r="AY32">
        <v>13.307399999999999</v>
      </c>
      <c r="AZ32">
        <v>400.09800000000001</v>
      </c>
      <c r="BA32">
        <v>100.70099999999999</v>
      </c>
      <c r="BB32">
        <v>9.9858799999999998E-2</v>
      </c>
      <c r="BC32">
        <v>20.010300000000001</v>
      </c>
      <c r="BD32">
        <v>20.516999999999999</v>
      </c>
      <c r="BE32">
        <v>999.9</v>
      </c>
      <c r="BF32">
        <v>0</v>
      </c>
      <c r="BG32">
        <v>0</v>
      </c>
      <c r="BH32">
        <v>10005</v>
      </c>
      <c r="BI32">
        <v>0</v>
      </c>
      <c r="BJ32">
        <v>64.418499999999995</v>
      </c>
      <c r="BK32">
        <v>-7.7280899999999999</v>
      </c>
      <c r="BL32">
        <v>802.81500000000005</v>
      </c>
      <c r="BM32">
        <v>810.35400000000004</v>
      </c>
      <c r="BN32">
        <v>0.35553699999999999</v>
      </c>
      <c r="BO32">
        <v>799.98500000000001</v>
      </c>
      <c r="BP32">
        <v>12.7957</v>
      </c>
      <c r="BQ32">
        <v>1.3243400000000001</v>
      </c>
      <c r="BR32">
        <v>1.28854</v>
      </c>
      <c r="BS32">
        <v>11.077999999999999</v>
      </c>
      <c r="BT32">
        <v>10.665800000000001</v>
      </c>
      <c r="BU32">
        <v>1800.19</v>
      </c>
      <c r="BV32">
        <v>0.90000400000000003</v>
      </c>
      <c r="BW32">
        <v>9.9995899999999999E-2</v>
      </c>
      <c r="BX32">
        <v>0</v>
      </c>
      <c r="BY32">
        <v>2.6288</v>
      </c>
      <c r="BZ32">
        <v>0</v>
      </c>
      <c r="CA32">
        <v>3885.34</v>
      </c>
      <c r="CB32">
        <v>17201.400000000001</v>
      </c>
      <c r="CC32">
        <v>38.375</v>
      </c>
      <c r="CD32">
        <v>40.375</v>
      </c>
      <c r="CE32">
        <v>39.75</v>
      </c>
      <c r="CF32">
        <v>38.311999999999998</v>
      </c>
      <c r="CG32">
        <v>37.625</v>
      </c>
      <c r="CH32">
        <v>1620.18</v>
      </c>
      <c r="CI32">
        <v>180.01</v>
      </c>
      <c r="CJ32">
        <v>0</v>
      </c>
      <c r="CK32">
        <v>1689981892.0999999</v>
      </c>
      <c r="CL32">
        <v>0</v>
      </c>
      <c r="CM32">
        <v>1689981857</v>
      </c>
      <c r="CN32" t="s">
        <v>398</v>
      </c>
      <c r="CO32">
        <v>1689981857</v>
      </c>
      <c r="CP32">
        <v>1689981846</v>
      </c>
      <c r="CQ32">
        <v>22</v>
      </c>
      <c r="CR32">
        <v>-0.78700000000000003</v>
      </c>
      <c r="CS32">
        <v>0</v>
      </c>
      <c r="CT32">
        <v>-7.1029999999999998</v>
      </c>
      <c r="CU32">
        <v>-0.156</v>
      </c>
      <c r="CV32">
        <v>800</v>
      </c>
      <c r="CW32">
        <v>13</v>
      </c>
      <c r="CX32">
        <v>0.21</v>
      </c>
      <c r="CY32">
        <v>0.2</v>
      </c>
      <c r="CZ32">
        <v>9.4446154685113193</v>
      </c>
      <c r="DA32">
        <v>-0.54852336664728796</v>
      </c>
      <c r="DB32">
        <v>8.78441251175021E-2</v>
      </c>
      <c r="DC32">
        <v>1</v>
      </c>
      <c r="DD32">
        <v>799.94420000000002</v>
      </c>
      <c r="DE32">
        <v>0.291428571427924</v>
      </c>
      <c r="DF32">
        <v>6.1294861122289601E-2</v>
      </c>
      <c r="DG32">
        <v>-1</v>
      </c>
      <c r="DH32">
        <v>1800.0219047619</v>
      </c>
      <c r="DI32">
        <v>-6.4485504832489202E-2</v>
      </c>
      <c r="DJ32">
        <v>0.14460517831800501</v>
      </c>
      <c r="DK32">
        <v>-1</v>
      </c>
      <c r="DL32">
        <v>1</v>
      </c>
      <c r="DM32">
        <v>1</v>
      </c>
      <c r="DN32" t="s">
        <v>356</v>
      </c>
      <c r="DO32">
        <v>2.6568499999999999</v>
      </c>
      <c r="DP32">
        <v>2.8296700000000001</v>
      </c>
      <c r="DQ32">
        <v>0.15581100000000001</v>
      </c>
      <c r="DR32">
        <v>0.15640299999999999</v>
      </c>
      <c r="DS32">
        <v>7.9186900000000005E-2</v>
      </c>
      <c r="DT32">
        <v>7.7395599999999995E-2</v>
      </c>
      <c r="DU32">
        <v>26974.6</v>
      </c>
      <c r="DV32">
        <v>28030</v>
      </c>
      <c r="DW32">
        <v>29667.599999999999</v>
      </c>
      <c r="DX32">
        <v>30957.7</v>
      </c>
      <c r="DY32">
        <v>35797.199999999997</v>
      </c>
      <c r="DZ32">
        <v>37389.1</v>
      </c>
      <c r="EA32">
        <v>40713.9</v>
      </c>
      <c r="EB32">
        <v>42881.1</v>
      </c>
      <c r="EC32">
        <v>1.8872</v>
      </c>
      <c r="ED32">
        <v>2.37825</v>
      </c>
      <c r="EE32">
        <v>0.124112</v>
      </c>
      <c r="EF32">
        <v>0</v>
      </c>
      <c r="EG32">
        <v>18.462</v>
      </c>
      <c r="EH32">
        <v>999.9</v>
      </c>
      <c r="EI32">
        <v>54.908000000000001</v>
      </c>
      <c r="EJ32">
        <v>21.117000000000001</v>
      </c>
      <c r="EK32">
        <v>13.707800000000001</v>
      </c>
      <c r="EL32">
        <v>61.134799999999998</v>
      </c>
      <c r="EM32">
        <v>16.650600000000001</v>
      </c>
      <c r="EN32">
        <v>1</v>
      </c>
      <c r="EO32">
        <v>-0.49368899999999999</v>
      </c>
      <c r="EP32">
        <v>1.2130300000000001</v>
      </c>
      <c r="EQ32">
        <v>20.282800000000002</v>
      </c>
      <c r="ER32">
        <v>5.2433500000000004</v>
      </c>
      <c r="ES32">
        <v>11.824400000000001</v>
      </c>
      <c r="ET32">
        <v>4.98245</v>
      </c>
      <c r="EU32">
        <v>3.2989999999999999</v>
      </c>
      <c r="EV32">
        <v>82</v>
      </c>
      <c r="EW32">
        <v>5600.6</v>
      </c>
      <c r="EX32">
        <v>9999</v>
      </c>
      <c r="EY32">
        <v>202.6</v>
      </c>
      <c r="EZ32">
        <v>1.8731800000000001</v>
      </c>
      <c r="FA32">
        <v>1.8789</v>
      </c>
      <c r="FB32">
        <v>1.87924</v>
      </c>
      <c r="FC32">
        <v>1.8797999999999999</v>
      </c>
      <c r="FD32">
        <v>1.8774500000000001</v>
      </c>
      <c r="FE32">
        <v>1.8767499999999999</v>
      </c>
      <c r="FF32">
        <v>1.8772800000000001</v>
      </c>
      <c r="FG32">
        <v>1.87486</v>
      </c>
      <c r="FH32">
        <v>0</v>
      </c>
      <c r="FI32">
        <v>0</v>
      </c>
      <c r="FJ32">
        <v>0</v>
      </c>
      <c r="FK32">
        <v>0</v>
      </c>
      <c r="FL32" t="s">
        <v>357</v>
      </c>
      <c r="FM32" t="s">
        <v>358</v>
      </c>
      <c r="FN32" t="s">
        <v>359</v>
      </c>
      <c r="FO32" t="s">
        <v>359</v>
      </c>
      <c r="FP32" t="s">
        <v>359</v>
      </c>
      <c r="FQ32" t="s">
        <v>359</v>
      </c>
      <c r="FR32">
        <v>0</v>
      </c>
      <c r="FS32">
        <v>100</v>
      </c>
      <c r="FT32">
        <v>100</v>
      </c>
      <c r="FU32">
        <v>-7.1020000000000003</v>
      </c>
      <c r="FV32">
        <v>-0.15620000000000001</v>
      </c>
      <c r="FW32">
        <v>-7.0456322765633299</v>
      </c>
      <c r="FX32">
        <v>1.4527828764109799E-4</v>
      </c>
      <c r="FY32">
        <v>-4.3579519040863002E-7</v>
      </c>
      <c r="FZ32">
        <v>2.0799061152897499E-10</v>
      </c>
      <c r="GA32">
        <v>-0.156209090909087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0.7</v>
      </c>
      <c r="GK32">
        <v>1.80542</v>
      </c>
      <c r="GL32">
        <v>2.5158700000000001</v>
      </c>
      <c r="GM32">
        <v>1.54541</v>
      </c>
      <c r="GN32">
        <v>2.2997999999999998</v>
      </c>
      <c r="GO32">
        <v>1.5979000000000001</v>
      </c>
      <c r="GP32">
        <v>2.4304199999999998</v>
      </c>
      <c r="GQ32">
        <v>24.144500000000001</v>
      </c>
      <c r="GR32">
        <v>14.097</v>
      </c>
      <c r="GS32">
        <v>18</v>
      </c>
      <c r="GT32">
        <v>385.12400000000002</v>
      </c>
      <c r="GU32">
        <v>677.84400000000005</v>
      </c>
      <c r="GV32">
        <v>17.9055</v>
      </c>
      <c r="GW32">
        <v>20.259499999999999</v>
      </c>
      <c r="GX32">
        <v>30.0002</v>
      </c>
      <c r="GY32">
        <v>20.326699999999999</v>
      </c>
      <c r="GZ32">
        <v>20.278400000000001</v>
      </c>
      <c r="HA32">
        <v>36.183999999999997</v>
      </c>
      <c r="HB32">
        <v>10</v>
      </c>
      <c r="HC32">
        <v>-30</v>
      </c>
      <c r="HD32">
        <v>17.895099999999999</v>
      </c>
      <c r="HE32">
        <v>800</v>
      </c>
      <c r="HF32">
        <v>0</v>
      </c>
      <c r="HG32">
        <v>101</v>
      </c>
      <c r="HH32">
        <v>99.444800000000001</v>
      </c>
    </row>
    <row r="33" spans="1:216" x14ac:dyDescent="0.2">
      <c r="A33">
        <v>15</v>
      </c>
      <c r="B33">
        <v>1689981977</v>
      </c>
      <c r="C33">
        <v>1218</v>
      </c>
      <c r="D33" t="s">
        <v>399</v>
      </c>
      <c r="E33" t="s">
        <v>400</v>
      </c>
      <c r="F33" t="s">
        <v>349</v>
      </c>
      <c r="G33" t="s">
        <v>350</v>
      </c>
      <c r="H33" t="s">
        <v>351</v>
      </c>
      <c r="I33" t="s">
        <v>352</v>
      </c>
      <c r="J33" t="s">
        <v>353</v>
      </c>
      <c r="K33" t="s">
        <v>354</v>
      </c>
      <c r="L33">
        <v>1689981977</v>
      </c>
      <c r="M33">
        <f t="shared" si="0"/>
        <v>9.0957484568233808E-4</v>
      </c>
      <c r="N33">
        <f t="shared" si="1"/>
        <v>0.90957484568233804</v>
      </c>
      <c r="O33">
        <f t="shared" si="2"/>
        <v>22.576482045238887</v>
      </c>
      <c r="P33">
        <f t="shared" si="3"/>
        <v>990.81</v>
      </c>
      <c r="Q33">
        <f t="shared" si="4"/>
        <v>508.15151938759891</v>
      </c>
      <c r="R33">
        <f t="shared" si="5"/>
        <v>51.224232205321606</v>
      </c>
      <c r="S33">
        <f t="shared" si="6"/>
        <v>99.878637719159983</v>
      </c>
      <c r="T33">
        <f t="shared" si="7"/>
        <v>7.7735340289379867E-2</v>
      </c>
      <c r="U33">
        <f t="shared" si="8"/>
        <v>4.4864728142781836</v>
      </c>
      <c r="V33">
        <f t="shared" si="9"/>
        <v>7.6994763428526708E-2</v>
      </c>
      <c r="W33">
        <f t="shared" si="10"/>
        <v>4.8187676847755948E-2</v>
      </c>
      <c r="X33">
        <f t="shared" si="11"/>
        <v>297.67167599999999</v>
      </c>
      <c r="Y33">
        <f t="shared" si="12"/>
        <v>21.027469921472388</v>
      </c>
      <c r="Z33">
        <f t="shared" si="13"/>
        <v>21.027469921472388</v>
      </c>
      <c r="AA33">
        <f t="shared" si="14"/>
        <v>2.5001484560396765</v>
      </c>
      <c r="AB33">
        <f t="shared" si="15"/>
        <v>56.730377711661802</v>
      </c>
      <c r="AC33">
        <f t="shared" si="16"/>
        <v>1.3319268601644001</v>
      </c>
      <c r="AD33">
        <f t="shared" si="17"/>
        <v>2.3478194820666634</v>
      </c>
      <c r="AE33">
        <f t="shared" si="18"/>
        <v>1.1682215958752764</v>
      </c>
      <c r="AF33">
        <f t="shared" si="19"/>
        <v>-40.112250694591111</v>
      </c>
      <c r="AG33">
        <f t="shared" si="20"/>
        <v>-246.51144179722721</v>
      </c>
      <c r="AH33">
        <f t="shared" si="21"/>
        <v>-11.105759542571423</v>
      </c>
      <c r="AI33">
        <f t="shared" si="22"/>
        <v>-5.7776034389775077E-2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54435.599294655272</v>
      </c>
      <c r="AO33">
        <f t="shared" si="26"/>
        <v>1799.81</v>
      </c>
      <c r="AP33">
        <f t="shared" si="27"/>
        <v>1517.2403999999999</v>
      </c>
      <c r="AQ33">
        <f t="shared" si="28"/>
        <v>0.84300031670009612</v>
      </c>
      <c r="AR33">
        <f t="shared" si="29"/>
        <v>0.16539061123118551</v>
      </c>
      <c r="AS33">
        <v>1689981977</v>
      </c>
      <c r="AT33">
        <v>990.81</v>
      </c>
      <c r="AU33">
        <v>1000.02</v>
      </c>
      <c r="AV33">
        <v>13.212899999999999</v>
      </c>
      <c r="AW33">
        <v>12.860799999999999</v>
      </c>
      <c r="AX33">
        <v>998.779</v>
      </c>
      <c r="AY33">
        <v>13.369400000000001</v>
      </c>
      <c r="AZ33">
        <v>400.21699999999998</v>
      </c>
      <c r="BA33">
        <v>100.705</v>
      </c>
      <c r="BB33">
        <v>0.100036</v>
      </c>
      <c r="BC33">
        <v>20.008299999999998</v>
      </c>
      <c r="BD33">
        <v>20.5365</v>
      </c>
      <c r="BE33">
        <v>999.9</v>
      </c>
      <c r="BF33">
        <v>0</v>
      </c>
      <c r="BG33">
        <v>0</v>
      </c>
      <c r="BH33">
        <v>9983.75</v>
      </c>
      <c r="BI33">
        <v>0</v>
      </c>
      <c r="BJ33">
        <v>68.913499999999999</v>
      </c>
      <c r="BK33">
        <v>-9.2074599999999993</v>
      </c>
      <c r="BL33">
        <v>1004.08</v>
      </c>
      <c r="BM33">
        <v>1013.05</v>
      </c>
      <c r="BN33">
        <v>0.35213699999999998</v>
      </c>
      <c r="BO33">
        <v>1000.02</v>
      </c>
      <c r="BP33">
        <v>12.860799999999999</v>
      </c>
      <c r="BQ33">
        <v>1.3306100000000001</v>
      </c>
      <c r="BR33">
        <v>1.29515</v>
      </c>
      <c r="BS33">
        <v>11.149100000000001</v>
      </c>
      <c r="BT33">
        <v>10.742699999999999</v>
      </c>
      <c r="BU33">
        <v>1799.81</v>
      </c>
      <c r="BV33">
        <v>0.89998900000000004</v>
      </c>
      <c r="BW33">
        <v>0.100011</v>
      </c>
      <c r="BX33">
        <v>0</v>
      </c>
      <c r="BY33">
        <v>2.3460999999999999</v>
      </c>
      <c r="BZ33">
        <v>0</v>
      </c>
      <c r="CA33">
        <v>3946.09</v>
      </c>
      <c r="CB33">
        <v>17197.7</v>
      </c>
      <c r="CC33">
        <v>38.061999999999998</v>
      </c>
      <c r="CD33">
        <v>40.186999999999998</v>
      </c>
      <c r="CE33">
        <v>39.436999999999998</v>
      </c>
      <c r="CF33">
        <v>38.125</v>
      </c>
      <c r="CG33">
        <v>37.375</v>
      </c>
      <c r="CH33">
        <v>1619.81</v>
      </c>
      <c r="CI33">
        <v>180</v>
      </c>
      <c r="CJ33">
        <v>0</v>
      </c>
      <c r="CK33">
        <v>1689981982.0999999</v>
      </c>
      <c r="CL33">
        <v>0</v>
      </c>
      <c r="CM33">
        <v>1689981948</v>
      </c>
      <c r="CN33" t="s">
        <v>401</v>
      </c>
      <c r="CO33">
        <v>1689981948</v>
      </c>
      <c r="CP33">
        <v>1689981941</v>
      </c>
      <c r="CQ33">
        <v>23</v>
      </c>
      <c r="CR33">
        <v>-0.84199999999999997</v>
      </c>
      <c r="CS33">
        <v>0</v>
      </c>
      <c r="CT33">
        <v>-7.9690000000000003</v>
      </c>
      <c r="CU33">
        <v>-0.157</v>
      </c>
      <c r="CV33">
        <v>1000</v>
      </c>
      <c r="CW33">
        <v>13</v>
      </c>
      <c r="CX33">
        <v>0.22</v>
      </c>
      <c r="CY33">
        <v>0.16</v>
      </c>
      <c r="CZ33">
        <v>11.1378033151934</v>
      </c>
      <c r="DA33">
        <v>-1.07992502185755</v>
      </c>
      <c r="DB33">
        <v>0.127966548631506</v>
      </c>
      <c r="DC33">
        <v>1</v>
      </c>
      <c r="DD33">
        <v>999.98395000000005</v>
      </c>
      <c r="DE33">
        <v>-0.22091729323333301</v>
      </c>
      <c r="DF33">
        <v>6.7484424128825701E-2</v>
      </c>
      <c r="DG33">
        <v>-1</v>
      </c>
      <c r="DH33">
        <v>1800.0290476190501</v>
      </c>
      <c r="DI33">
        <v>0.25548387931168398</v>
      </c>
      <c r="DJ33">
        <v>0.108842602036776</v>
      </c>
      <c r="DK33">
        <v>-1</v>
      </c>
      <c r="DL33">
        <v>1</v>
      </c>
      <c r="DM33">
        <v>1</v>
      </c>
      <c r="DN33" t="s">
        <v>356</v>
      </c>
      <c r="DO33">
        <v>2.65713</v>
      </c>
      <c r="DP33">
        <v>2.8296700000000001</v>
      </c>
      <c r="DQ33">
        <v>0.17999799999999999</v>
      </c>
      <c r="DR33">
        <v>0.18071200000000001</v>
      </c>
      <c r="DS33">
        <v>7.9455899999999996E-2</v>
      </c>
      <c r="DT33">
        <v>7.7679799999999993E-2</v>
      </c>
      <c r="DU33">
        <v>26201.200000000001</v>
      </c>
      <c r="DV33">
        <v>27222.3</v>
      </c>
      <c r="DW33">
        <v>29665.7</v>
      </c>
      <c r="DX33">
        <v>30956.3</v>
      </c>
      <c r="DY33">
        <v>35787</v>
      </c>
      <c r="DZ33">
        <v>37379.300000000003</v>
      </c>
      <c r="EA33">
        <v>40711.599999999999</v>
      </c>
      <c r="EB33">
        <v>42880.1</v>
      </c>
      <c r="EC33">
        <v>1.88652</v>
      </c>
      <c r="ED33">
        <v>2.37785</v>
      </c>
      <c r="EE33">
        <v>0.123031</v>
      </c>
      <c r="EF33">
        <v>0</v>
      </c>
      <c r="EG33">
        <v>18.499500000000001</v>
      </c>
      <c r="EH33">
        <v>999.9</v>
      </c>
      <c r="EI33">
        <v>54.957000000000001</v>
      </c>
      <c r="EJ33">
        <v>21.126999999999999</v>
      </c>
      <c r="EK33">
        <v>13.7278</v>
      </c>
      <c r="EL33">
        <v>61.074800000000003</v>
      </c>
      <c r="EM33">
        <v>16.290099999999999</v>
      </c>
      <c r="EN33">
        <v>1</v>
      </c>
      <c r="EO33">
        <v>-0.490041</v>
      </c>
      <c r="EP33">
        <v>0.919099</v>
      </c>
      <c r="EQ33">
        <v>20.285</v>
      </c>
      <c r="ER33">
        <v>5.2413999999999996</v>
      </c>
      <c r="ES33">
        <v>11.8249</v>
      </c>
      <c r="ET33">
        <v>4.9817</v>
      </c>
      <c r="EU33">
        <v>3.2989999999999999</v>
      </c>
      <c r="EV33">
        <v>82.1</v>
      </c>
      <c r="EW33">
        <v>5602.5</v>
      </c>
      <c r="EX33">
        <v>9999</v>
      </c>
      <c r="EY33">
        <v>202.6</v>
      </c>
      <c r="EZ33">
        <v>1.87324</v>
      </c>
      <c r="FA33">
        <v>1.87896</v>
      </c>
      <c r="FB33">
        <v>1.8792500000000001</v>
      </c>
      <c r="FC33">
        <v>1.8798699999999999</v>
      </c>
      <c r="FD33">
        <v>1.8774599999999999</v>
      </c>
      <c r="FE33">
        <v>1.87679</v>
      </c>
      <c r="FF33">
        <v>1.8772800000000001</v>
      </c>
      <c r="FG33">
        <v>1.8748899999999999</v>
      </c>
      <c r="FH33">
        <v>0</v>
      </c>
      <c r="FI33">
        <v>0</v>
      </c>
      <c r="FJ33">
        <v>0</v>
      </c>
      <c r="FK33">
        <v>0</v>
      </c>
      <c r="FL33" t="s">
        <v>357</v>
      </c>
      <c r="FM33" t="s">
        <v>358</v>
      </c>
      <c r="FN33" t="s">
        <v>359</v>
      </c>
      <c r="FO33" t="s">
        <v>359</v>
      </c>
      <c r="FP33" t="s">
        <v>359</v>
      </c>
      <c r="FQ33" t="s">
        <v>359</v>
      </c>
      <c r="FR33">
        <v>0</v>
      </c>
      <c r="FS33">
        <v>100</v>
      </c>
      <c r="FT33">
        <v>100</v>
      </c>
      <c r="FU33">
        <v>-7.9690000000000003</v>
      </c>
      <c r="FV33">
        <v>-0.1565</v>
      </c>
      <c r="FW33">
        <v>-7.8861282720066797</v>
      </c>
      <c r="FX33">
        <v>1.4527828764109799E-4</v>
      </c>
      <c r="FY33">
        <v>-4.3579519040863002E-7</v>
      </c>
      <c r="FZ33">
        <v>2.0799061152897499E-10</v>
      </c>
      <c r="GA33">
        <v>-0.156529999999998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0.6</v>
      </c>
      <c r="GK33">
        <v>2.16797</v>
      </c>
      <c r="GL33">
        <v>2.5146500000000001</v>
      </c>
      <c r="GM33">
        <v>1.54541</v>
      </c>
      <c r="GN33">
        <v>2.3010299999999999</v>
      </c>
      <c r="GO33">
        <v>1.5979000000000001</v>
      </c>
      <c r="GP33">
        <v>2.4023400000000001</v>
      </c>
      <c r="GQ33">
        <v>24.205400000000001</v>
      </c>
      <c r="GR33">
        <v>14.0883</v>
      </c>
      <c r="GS33">
        <v>18</v>
      </c>
      <c r="GT33">
        <v>385.31799999999998</v>
      </c>
      <c r="GU33">
        <v>678.54899999999998</v>
      </c>
      <c r="GV33">
        <v>18.157699999999998</v>
      </c>
      <c r="GW33">
        <v>20.325600000000001</v>
      </c>
      <c r="GX33">
        <v>30.0001</v>
      </c>
      <c r="GY33">
        <v>20.397300000000001</v>
      </c>
      <c r="GZ33">
        <v>20.351400000000002</v>
      </c>
      <c r="HA33">
        <v>43.430999999999997</v>
      </c>
      <c r="HB33">
        <v>10</v>
      </c>
      <c r="HC33">
        <v>-30</v>
      </c>
      <c r="HD33">
        <v>18.067299999999999</v>
      </c>
      <c r="HE33">
        <v>1000</v>
      </c>
      <c r="HF33">
        <v>0</v>
      </c>
      <c r="HG33">
        <v>100.994</v>
      </c>
      <c r="HH33">
        <v>99.441699999999997</v>
      </c>
    </row>
    <row r="34" spans="1:216" x14ac:dyDescent="0.2">
      <c r="A34">
        <v>16</v>
      </c>
      <c r="B34">
        <v>1689982070</v>
      </c>
      <c r="C34">
        <v>1311</v>
      </c>
      <c r="D34" t="s">
        <v>402</v>
      </c>
      <c r="E34" t="s">
        <v>403</v>
      </c>
      <c r="F34" t="s">
        <v>349</v>
      </c>
      <c r="G34" t="s">
        <v>350</v>
      </c>
      <c r="H34" t="s">
        <v>351</v>
      </c>
      <c r="I34" t="s">
        <v>352</v>
      </c>
      <c r="J34" t="s">
        <v>353</v>
      </c>
      <c r="K34" t="s">
        <v>354</v>
      </c>
      <c r="L34">
        <v>1689982070</v>
      </c>
      <c r="M34">
        <f t="shared" si="0"/>
        <v>8.9446572491167777E-4</v>
      </c>
      <c r="N34">
        <f t="shared" si="1"/>
        <v>0.89446572491167775</v>
      </c>
      <c r="O34">
        <f t="shared" si="2"/>
        <v>26.512033130457453</v>
      </c>
      <c r="P34">
        <f t="shared" si="3"/>
        <v>1389.08</v>
      </c>
      <c r="Q34">
        <f t="shared" si="4"/>
        <v>813.99282908745363</v>
      </c>
      <c r="R34">
        <f t="shared" si="5"/>
        <v>82.056981056119014</v>
      </c>
      <c r="S34">
        <f t="shared" si="6"/>
        <v>140.03036288810799</v>
      </c>
      <c r="T34">
        <f t="shared" si="7"/>
        <v>7.7127273892157552E-2</v>
      </c>
      <c r="U34">
        <f t="shared" si="8"/>
        <v>4.4909163913791144</v>
      </c>
      <c r="V34">
        <f t="shared" si="9"/>
        <v>7.6398893131259665E-2</v>
      </c>
      <c r="W34">
        <f t="shared" si="10"/>
        <v>4.7814176856660312E-2</v>
      </c>
      <c r="X34">
        <f t="shared" si="11"/>
        <v>297.70301699999999</v>
      </c>
      <c r="Y34">
        <f t="shared" si="12"/>
        <v>21.002874554559771</v>
      </c>
      <c r="Z34">
        <f t="shared" si="13"/>
        <v>21.002874554559771</v>
      </c>
      <c r="AA34">
        <f t="shared" si="14"/>
        <v>2.4963728366812794</v>
      </c>
      <c r="AB34">
        <f t="shared" si="15"/>
        <v>57.106993613241166</v>
      </c>
      <c r="AC34">
        <f t="shared" si="16"/>
        <v>1.3385788965428498</v>
      </c>
      <c r="AD34">
        <f t="shared" si="17"/>
        <v>2.3439841810066482</v>
      </c>
      <c r="AE34">
        <f t="shared" si="18"/>
        <v>1.1577939401384296</v>
      </c>
      <c r="AF34">
        <f t="shared" si="19"/>
        <v>-39.445938468604993</v>
      </c>
      <c r="AG34">
        <f t="shared" si="20"/>
        <v>-247.19252376180893</v>
      </c>
      <c r="AH34">
        <f t="shared" si="21"/>
        <v>-11.1225253942746</v>
      </c>
      <c r="AI34">
        <f t="shared" si="22"/>
        <v>-5.7970624688522321E-2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54510.813452063579</v>
      </c>
      <c r="AO34">
        <f t="shared" si="26"/>
        <v>1800.01</v>
      </c>
      <c r="AP34">
        <f t="shared" si="27"/>
        <v>1517.4080999999999</v>
      </c>
      <c r="AQ34">
        <f t="shared" si="28"/>
        <v>0.84299981666768509</v>
      </c>
      <c r="AR34">
        <f t="shared" si="29"/>
        <v>0.16538964616863239</v>
      </c>
      <c r="AS34">
        <v>1689982070</v>
      </c>
      <c r="AT34">
        <v>1389.08</v>
      </c>
      <c r="AU34">
        <v>1399.97</v>
      </c>
      <c r="AV34">
        <v>13.278499999999999</v>
      </c>
      <c r="AW34">
        <v>12.9322</v>
      </c>
      <c r="AX34">
        <v>1398.2</v>
      </c>
      <c r="AY34">
        <v>13.433299999999999</v>
      </c>
      <c r="AZ34">
        <v>400.13400000000001</v>
      </c>
      <c r="BA34">
        <v>100.708</v>
      </c>
      <c r="BB34">
        <v>9.9990099999999998E-2</v>
      </c>
      <c r="BC34">
        <v>19.9819</v>
      </c>
      <c r="BD34">
        <v>20.497599999999998</v>
      </c>
      <c r="BE34">
        <v>999.9</v>
      </c>
      <c r="BF34">
        <v>0</v>
      </c>
      <c r="BG34">
        <v>0</v>
      </c>
      <c r="BH34">
        <v>9996.8799999999992</v>
      </c>
      <c r="BI34">
        <v>0</v>
      </c>
      <c r="BJ34">
        <v>72.178200000000004</v>
      </c>
      <c r="BK34">
        <v>-10.8931</v>
      </c>
      <c r="BL34">
        <v>1407.77</v>
      </c>
      <c r="BM34">
        <v>1418.32</v>
      </c>
      <c r="BN34">
        <v>0.34631299999999998</v>
      </c>
      <c r="BO34">
        <v>1399.97</v>
      </c>
      <c r="BP34">
        <v>12.9322</v>
      </c>
      <c r="BQ34">
        <v>1.33725</v>
      </c>
      <c r="BR34">
        <v>1.3023800000000001</v>
      </c>
      <c r="BS34">
        <v>11.2242</v>
      </c>
      <c r="BT34">
        <v>10.8263</v>
      </c>
      <c r="BU34">
        <v>1800.01</v>
      </c>
      <c r="BV34">
        <v>0.90000800000000003</v>
      </c>
      <c r="BW34">
        <v>9.9992200000000003E-2</v>
      </c>
      <c r="BX34">
        <v>0</v>
      </c>
      <c r="BY34">
        <v>2.3955000000000002</v>
      </c>
      <c r="BZ34">
        <v>0</v>
      </c>
      <c r="CA34">
        <v>4011.13</v>
      </c>
      <c r="CB34">
        <v>17199.7</v>
      </c>
      <c r="CC34">
        <v>37.75</v>
      </c>
      <c r="CD34">
        <v>39.875</v>
      </c>
      <c r="CE34">
        <v>39.061999999999998</v>
      </c>
      <c r="CF34">
        <v>37.875</v>
      </c>
      <c r="CG34">
        <v>37.125</v>
      </c>
      <c r="CH34">
        <v>1620.02</v>
      </c>
      <c r="CI34">
        <v>179.99</v>
      </c>
      <c r="CJ34">
        <v>0</v>
      </c>
      <c r="CK34">
        <v>1689982075.0999999</v>
      </c>
      <c r="CL34">
        <v>0</v>
      </c>
      <c r="CM34">
        <v>1689982041</v>
      </c>
      <c r="CN34" t="s">
        <v>404</v>
      </c>
      <c r="CO34">
        <v>1689982041</v>
      </c>
      <c r="CP34">
        <v>1689982029</v>
      </c>
      <c r="CQ34">
        <v>24</v>
      </c>
      <c r="CR34">
        <v>-1.1539999999999999</v>
      </c>
      <c r="CS34">
        <v>2E-3</v>
      </c>
      <c r="CT34">
        <v>-9.1199999999999992</v>
      </c>
      <c r="CU34">
        <v>-0.155</v>
      </c>
      <c r="CV34">
        <v>1400</v>
      </c>
      <c r="CW34">
        <v>13</v>
      </c>
      <c r="CX34">
        <v>0.1</v>
      </c>
      <c r="CY34">
        <v>0.1</v>
      </c>
      <c r="CZ34">
        <v>12.9051697727161</v>
      </c>
      <c r="DA34">
        <v>-0.48775953666529698</v>
      </c>
      <c r="DB34">
        <v>0.14494056829665999</v>
      </c>
      <c r="DC34">
        <v>1</v>
      </c>
      <c r="DD34">
        <v>1400.0438095238101</v>
      </c>
      <c r="DE34">
        <v>-0.48623376623383502</v>
      </c>
      <c r="DF34">
        <v>8.2547313444580397E-2</v>
      </c>
      <c r="DG34">
        <v>-1</v>
      </c>
      <c r="DH34">
        <v>1799.9980952380999</v>
      </c>
      <c r="DI34">
        <v>4.9096242197233797E-2</v>
      </c>
      <c r="DJ34">
        <v>1.2196427118908599E-2</v>
      </c>
      <c r="DK34">
        <v>-1</v>
      </c>
      <c r="DL34">
        <v>1</v>
      </c>
      <c r="DM34">
        <v>1</v>
      </c>
      <c r="DN34" t="s">
        <v>356</v>
      </c>
      <c r="DO34">
        <v>2.6568299999999998</v>
      </c>
      <c r="DP34">
        <v>2.8297400000000001</v>
      </c>
      <c r="DQ34">
        <v>0.22153100000000001</v>
      </c>
      <c r="DR34">
        <v>0.22236500000000001</v>
      </c>
      <c r="DS34">
        <v>7.9731399999999994E-2</v>
      </c>
      <c r="DT34">
        <v>7.7991199999999997E-2</v>
      </c>
      <c r="DU34">
        <v>24874.400000000001</v>
      </c>
      <c r="DV34">
        <v>25837.4</v>
      </c>
      <c r="DW34">
        <v>29662.1</v>
      </c>
      <c r="DX34">
        <v>30951.1</v>
      </c>
      <c r="DY34">
        <v>35776</v>
      </c>
      <c r="DZ34">
        <v>37364.699999999997</v>
      </c>
      <c r="EA34">
        <v>40706.6</v>
      </c>
      <c r="EB34">
        <v>42872.7</v>
      </c>
      <c r="EC34">
        <v>1.8861000000000001</v>
      </c>
      <c r="ED34">
        <v>2.3774799999999998</v>
      </c>
      <c r="EE34">
        <v>0.12318</v>
      </c>
      <c r="EF34">
        <v>0</v>
      </c>
      <c r="EG34">
        <v>18.457999999999998</v>
      </c>
      <c r="EH34">
        <v>999.9</v>
      </c>
      <c r="EI34">
        <v>55.03</v>
      </c>
      <c r="EJ34">
        <v>21.146999999999998</v>
      </c>
      <c r="EK34">
        <v>13.7621</v>
      </c>
      <c r="EL34">
        <v>61.224800000000002</v>
      </c>
      <c r="EM34">
        <v>16.698699999999999</v>
      </c>
      <c r="EN34">
        <v>1</v>
      </c>
      <c r="EO34">
        <v>-0.485203</v>
      </c>
      <c r="EP34">
        <v>0.84302600000000005</v>
      </c>
      <c r="EQ34">
        <v>20.285499999999999</v>
      </c>
      <c r="ER34">
        <v>5.2446900000000003</v>
      </c>
      <c r="ES34">
        <v>11.8247</v>
      </c>
      <c r="ET34">
        <v>4.98325</v>
      </c>
      <c r="EU34">
        <v>3.2989999999999999</v>
      </c>
      <c r="EV34">
        <v>82.1</v>
      </c>
      <c r="EW34">
        <v>5604.6</v>
      </c>
      <c r="EX34">
        <v>9999</v>
      </c>
      <c r="EY34">
        <v>202.6</v>
      </c>
      <c r="EZ34">
        <v>1.87317</v>
      </c>
      <c r="FA34">
        <v>1.8788899999999999</v>
      </c>
      <c r="FB34">
        <v>1.87914</v>
      </c>
      <c r="FC34">
        <v>1.87978</v>
      </c>
      <c r="FD34">
        <v>1.87744</v>
      </c>
      <c r="FE34">
        <v>1.87669</v>
      </c>
      <c r="FF34">
        <v>1.8772</v>
      </c>
      <c r="FG34">
        <v>1.8748499999999999</v>
      </c>
      <c r="FH34">
        <v>0</v>
      </c>
      <c r="FI34">
        <v>0</v>
      </c>
      <c r="FJ34">
        <v>0</v>
      </c>
      <c r="FK34">
        <v>0</v>
      </c>
      <c r="FL34" t="s">
        <v>357</v>
      </c>
      <c r="FM34" t="s">
        <v>358</v>
      </c>
      <c r="FN34" t="s">
        <v>359</v>
      </c>
      <c r="FO34" t="s">
        <v>359</v>
      </c>
      <c r="FP34" t="s">
        <v>359</v>
      </c>
      <c r="FQ34" t="s">
        <v>359</v>
      </c>
      <c r="FR34">
        <v>0</v>
      </c>
      <c r="FS34">
        <v>100</v>
      </c>
      <c r="FT34">
        <v>100</v>
      </c>
      <c r="FU34">
        <v>-9.1199999999999992</v>
      </c>
      <c r="FV34">
        <v>-0.15479999999999999</v>
      </c>
      <c r="FW34">
        <v>-9.0413950129058591</v>
      </c>
      <c r="FX34">
        <v>1.4527828764109799E-4</v>
      </c>
      <c r="FY34">
        <v>-4.3579519040863002E-7</v>
      </c>
      <c r="FZ34">
        <v>2.0799061152897499E-10</v>
      </c>
      <c r="GA34">
        <v>-0.15479000000000001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0.5</v>
      </c>
      <c r="GJ34">
        <v>0.7</v>
      </c>
      <c r="GK34">
        <v>2.8552200000000001</v>
      </c>
      <c r="GL34">
        <v>2.51953</v>
      </c>
      <c r="GM34">
        <v>1.54541</v>
      </c>
      <c r="GN34">
        <v>2.2973599999999998</v>
      </c>
      <c r="GO34">
        <v>1.5979000000000001</v>
      </c>
      <c r="GP34">
        <v>2.34253</v>
      </c>
      <c r="GQ34">
        <v>24.246099999999998</v>
      </c>
      <c r="GR34">
        <v>14.0707</v>
      </c>
      <c r="GS34">
        <v>18</v>
      </c>
      <c r="GT34">
        <v>385.63600000000002</v>
      </c>
      <c r="GU34">
        <v>679.26499999999999</v>
      </c>
      <c r="GV34">
        <v>18.1676</v>
      </c>
      <c r="GW34">
        <v>20.391500000000001</v>
      </c>
      <c r="GX34">
        <v>30.000299999999999</v>
      </c>
      <c r="GY34">
        <v>20.468699999999998</v>
      </c>
      <c r="GZ34">
        <v>20.4237</v>
      </c>
      <c r="HA34">
        <v>57.171100000000003</v>
      </c>
      <c r="HB34">
        <v>10</v>
      </c>
      <c r="HC34">
        <v>-30</v>
      </c>
      <c r="HD34">
        <v>18.1782</v>
      </c>
      <c r="HE34">
        <v>1400</v>
      </c>
      <c r="HF34">
        <v>0</v>
      </c>
      <c r="HG34">
        <v>100.982</v>
      </c>
      <c r="HH34">
        <v>99.424800000000005</v>
      </c>
    </row>
    <row r="35" spans="1:216" x14ac:dyDescent="0.2">
      <c r="A35">
        <v>17</v>
      </c>
      <c r="B35">
        <v>1689982169.0999999</v>
      </c>
      <c r="C35">
        <v>1410.0999999046301</v>
      </c>
      <c r="D35" t="s">
        <v>405</v>
      </c>
      <c r="E35" t="s">
        <v>406</v>
      </c>
      <c r="F35" t="s">
        <v>349</v>
      </c>
      <c r="G35" t="s">
        <v>350</v>
      </c>
      <c r="H35" t="s">
        <v>351</v>
      </c>
      <c r="I35" t="s">
        <v>352</v>
      </c>
      <c r="J35" t="s">
        <v>353</v>
      </c>
      <c r="K35" t="s">
        <v>354</v>
      </c>
      <c r="L35">
        <v>1689982169.0999999</v>
      </c>
      <c r="M35">
        <f t="shared" si="0"/>
        <v>8.3665332287122642E-4</v>
      </c>
      <c r="N35">
        <f t="shared" si="1"/>
        <v>0.8366533228712264</v>
      </c>
      <c r="O35">
        <f t="shared" si="2"/>
        <v>29.147800238542288</v>
      </c>
      <c r="P35">
        <f t="shared" si="3"/>
        <v>1788.08</v>
      </c>
      <c r="Q35">
        <f t="shared" si="4"/>
        <v>1113.4189596356905</v>
      </c>
      <c r="R35">
        <f t="shared" si="5"/>
        <v>112.23927200732047</v>
      </c>
      <c r="S35">
        <f t="shared" si="6"/>
        <v>180.249128824352</v>
      </c>
      <c r="T35">
        <f t="shared" si="7"/>
        <v>7.255722017877983E-2</v>
      </c>
      <c r="U35">
        <f t="shared" si="8"/>
        <v>4.4922798561634742</v>
      </c>
      <c r="V35">
        <f t="shared" si="9"/>
        <v>7.1912404642344538E-2</v>
      </c>
      <c r="W35">
        <f t="shared" si="10"/>
        <v>4.5002709205041222E-2</v>
      </c>
      <c r="X35">
        <f t="shared" si="11"/>
        <v>297.70315800000003</v>
      </c>
      <c r="Y35">
        <f t="shared" si="12"/>
        <v>20.992463820478335</v>
      </c>
      <c r="Z35">
        <f t="shared" si="13"/>
        <v>20.992463820478335</v>
      </c>
      <c r="AA35">
        <f t="shared" si="14"/>
        <v>2.4947761961634116</v>
      </c>
      <c r="AB35">
        <f t="shared" si="15"/>
        <v>57.422782151729855</v>
      </c>
      <c r="AC35">
        <f t="shared" si="16"/>
        <v>1.3442979382562001</v>
      </c>
      <c r="AD35">
        <f t="shared" si="17"/>
        <v>2.3410533030324503</v>
      </c>
      <c r="AE35">
        <f t="shared" si="18"/>
        <v>1.1504782579072115</v>
      </c>
      <c r="AF35">
        <f t="shared" si="19"/>
        <v>-36.896411538621088</v>
      </c>
      <c r="AG35">
        <f t="shared" si="20"/>
        <v>-249.63841334848067</v>
      </c>
      <c r="AH35">
        <f t="shared" si="21"/>
        <v>-11.227413907405115</v>
      </c>
      <c r="AI35">
        <f t="shared" si="22"/>
        <v>-5.9080794506826351E-2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54536.084076989056</v>
      </c>
      <c r="AO35">
        <f t="shared" si="26"/>
        <v>1800</v>
      </c>
      <c r="AP35">
        <f t="shared" si="27"/>
        <v>1517.4005999999999</v>
      </c>
      <c r="AQ35">
        <f t="shared" si="28"/>
        <v>0.84300033333333335</v>
      </c>
      <c r="AR35">
        <f t="shared" si="29"/>
        <v>0.16539064333333334</v>
      </c>
      <c r="AS35">
        <v>1689982169.0999999</v>
      </c>
      <c r="AT35">
        <v>1788.08</v>
      </c>
      <c r="AU35">
        <v>1800.1</v>
      </c>
      <c r="AV35">
        <v>13.3355</v>
      </c>
      <c r="AW35">
        <v>13.011699999999999</v>
      </c>
      <c r="AX35">
        <v>1798.16</v>
      </c>
      <c r="AY35">
        <v>13.491300000000001</v>
      </c>
      <c r="AZ35">
        <v>400.25599999999997</v>
      </c>
      <c r="BA35">
        <v>100.706</v>
      </c>
      <c r="BB35">
        <v>9.9964399999999995E-2</v>
      </c>
      <c r="BC35">
        <v>19.9617</v>
      </c>
      <c r="BD35">
        <v>20.4465</v>
      </c>
      <c r="BE35">
        <v>999.9</v>
      </c>
      <c r="BF35">
        <v>0</v>
      </c>
      <c r="BG35">
        <v>0</v>
      </c>
      <c r="BH35">
        <v>10001.200000000001</v>
      </c>
      <c r="BI35">
        <v>0</v>
      </c>
      <c r="BJ35">
        <v>80.907499999999999</v>
      </c>
      <c r="BK35">
        <v>-12.021100000000001</v>
      </c>
      <c r="BL35">
        <v>1812.24</v>
      </c>
      <c r="BM35">
        <v>1823.83</v>
      </c>
      <c r="BN35">
        <v>0.323853</v>
      </c>
      <c r="BO35">
        <v>1800.1</v>
      </c>
      <c r="BP35">
        <v>13.011699999999999</v>
      </c>
      <c r="BQ35">
        <v>1.3429599999999999</v>
      </c>
      <c r="BR35">
        <v>1.3103499999999999</v>
      </c>
      <c r="BS35">
        <v>11.288500000000001</v>
      </c>
      <c r="BT35">
        <v>10.918100000000001</v>
      </c>
      <c r="BU35">
        <v>1800</v>
      </c>
      <c r="BV35">
        <v>0.89999099999999999</v>
      </c>
      <c r="BW35">
        <v>0.100009</v>
      </c>
      <c r="BX35">
        <v>0</v>
      </c>
      <c r="BY35">
        <v>2.8167</v>
      </c>
      <c r="BZ35">
        <v>0</v>
      </c>
      <c r="CA35">
        <v>4050.4</v>
      </c>
      <c r="CB35">
        <v>17199.599999999999</v>
      </c>
      <c r="CC35">
        <v>37.5</v>
      </c>
      <c r="CD35">
        <v>39.561999999999998</v>
      </c>
      <c r="CE35">
        <v>38.811999999999998</v>
      </c>
      <c r="CF35">
        <v>37.625</v>
      </c>
      <c r="CG35">
        <v>36.875</v>
      </c>
      <c r="CH35">
        <v>1619.98</v>
      </c>
      <c r="CI35">
        <v>180.02</v>
      </c>
      <c r="CJ35">
        <v>0</v>
      </c>
      <c r="CK35">
        <v>1689982174.7</v>
      </c>
      <c r="CL35">
        <v>0</v>
      </c>
      <c r="CM35">
        <v>1689982141</v>
      </c>
      <c r="CN35" t="s">
        <v>407</v>
      </c>
      <c r="CO35">
        <v>1689982141</v>
      </c>
      <c r="CP35">
        <v>1689982120</v>
      </c>
      <c r="CQ35">
        <v>25</v>
      </c>
      <c r="CR35">
        <v>-1.105</v>
      </c>
      <c r="CS35">
        <v>-1E-3</v>
      </c>
      <c r="CT35">
        <v>-10.077</v>
      </c>
      <c r="CU35">
        <v>-0.156</v>
      </c>
      <c r="CV35">
        <v>1800</v>
      </c>
      <c r="CW35">
        <v>13</v>
      </c>
      <c r="CX35">
        <v>7.0000000000000007E-2</v>
      </c>
      <c r="CY35">
        <v>0.12</v>
      </c>
      <c r="CZ35">
        <v>14.249502585788701</v>
      </c>
      <c r="DA35">
        <v>4.9699586432409001E-2</v>
      </c>
      <c r="DB35">
        <v>0.108042758461522</v>
      </c>
      <c r="DC35">
        <v>1</v>
      </c>
      <c r="DD35">
        <v>1800.0104761904799</v>
      </c>
      <c r="DE35">
        <v>4.9542643147380501E-2</v>
      </c>
      <c r="DF35">
        <v>7.3838703909294506E-2</v>
      </c>
      <c r="DG35">
        <v>-1</v>
      </c>
      <c r="DH35">
        <v>1800.00238095238</v>
      </c>
      <c r="DI35">
        <v>-0.19653474902267701</v>
      </c>
      <c r="DJ35">
        <v>9.9038461115078594E-2</v>
      </c>
      <c r="DK35">
        <v>-1</v>
      </c>
      <c r="DL35">
        <v>1</v>
      </c>
      <c r="DM35">
        <v>1</v>
      </c>
      <c r="DN35" t="s">
        <v>356</v>
      </c>
      <c r="DO35">
        <v>2.6571199999999999</v>
      </c>
      <c r="DP35">
        <v>2.8297500000000002</v>
      </c>
      <c r="DQ35">
        <v>0.25648500000000002</v>
      </c>
      <c r="DR35">
        <v>0.25736999999999999</v>
      </c>
      <c r="DS35">
        <v>7.9978499999999994E-2</v>
      </c>
      <c r="DT35">
        <v>7.8336699999999995E-2</v>
      </c>
      <c r="DU35">
        <v>23759.3</v>
      </c>
      <c r="DV35">
        <v>24676.400000000001</v>
      </c>
      <c r="DW35">
        <v>29659.3</v>
      </c>
      <c r="DX35">
        <v>30948.6</v>
      </c>
      <c r="DY35">
        <v>35767.599999999999</v>
      </c>
      <c r="DZ35">
        <v>37351.300000000003</v>
      </c>
      <c r="EA35">
        <v>40704</v>
      </c>
      <c r="EB35">
        <v>42869.3</v>
      </c>
      <c r="EC35">
        <v>1.8855500000000001</v>
      </c>
      <c r="ED35">
        <v>2.3777499999999998</v>
      </c>
      <c r="EE35">
        <v>0.12684599999999999</v>
      </c>
      <c r="EF35">
        <v>0</v>
      </c>
      <c r="EG35">
        <v>18.3459</v>
      </c>
      <c r="EH35">
        <v>999.9</v>
      </c>
      <c r="EI35">
        <v>55.134</v>
      </c>
      <c r="EJ35">
        <v>21.157</v>
      </c>
      <c r="EK35">
        <v>13.797599999999999</v>
      </c>
      <c r="EL35">
        <v>61.232999999999997</v>
      </c>
      <c r="EM35">
        <v>15.8413</v>
      </c>
      <c r="EN35">
        <v>1</v>
      </c>
      <c r="EO35">
        <v>-0.482574</v>
      </c>
      <c r="EP35">
        <v>0.86693900000000002</v>
      </c>
      <c r="EQ35">
        <v>20.285599999999999</v>
      </c>
      <c r="ER35">
        <v>5.2424499999999998</v>
      </c>
      <c r="ES35">
        <v>11.8247</v>
      </c>
      <c r="ET35">
        <v>4.9817</v>
      </c>
      <c r="EU35">
        <v>3.2989999999999999</v>
      </c>
      <c r="EV35">
        <v>82.1</v>
      </c>
      <c r="EW35">
        <v>5606.6</v>
      </c>
      <c r="EX35">
        <v>9999</v>
      </c>
      <c r="EY35">
        <v>202.6</v>
      </c>
      <c r="EZ35">
        <v>1.87317</v>
      </c>
      <c r="FA35">
        <v>1.8788800000000001</v>
      </c>
      <c r="FB35">
        <v>1.8791899999999999</v>
      </c>
      <c r="FC35">
        <v>1.8797699999999999</v>
      </c>
      <c r="FD35">
        <v>1.87744</v>
      </c>
      <c r="FE35">
        <v>1.8767100000000001</v>
      </c>
      <c r="FF35">
        <v>1.87724</v>
      </c>
      <c r="FG35">
        <v>1.8748499999999999</v>
      </c>
      <c r="FH35">
        <v>0</v>
      </c>
      <c r="FI35">
        <v>0</v>
      </c>
      <c r="FJ35">
        <v>0</v>
      </c>
      <c r="FK35">
        <v>0</v>
      </c>
      <c r="FL35" t="s">
        <v>357</v>
      </c>
      <c r="FM35" t="s">
        <v>358</v>
      </c>
      <c r="FN35" t="s">
        <v>359</v>
      </c>
      <c r="FO35" t="s">
        <v>359</v>
      </c>
      <c r="FP35" t="s">
        <v>359</v>
      </c>
      <c r="FQ35" t="s">
        <v>359</v>
      </c>
      <c r="FR35">
        <v>0</v>
      </c>
      <c r="FS35">
        <v>100</v>
      </c>
      <c r="FT35">
        <v>100</v>
      </c>
      <c r="FU35">
        <v>-10.08</v>
      </c>
      <c r="FV35">
        <v>-0.15579999999999999</v>
      </c>
      <c r="FW35">
        <v>-10.1460942434679</v>
      </c>
      <c r="FX35">
        <v>1.4527828764109799E-4</v>
      </c>
      <c r="FY35">
        <v>-4.3579519040863002E-7</v>
      </c>
      <c r="FZ35">
        <v>2.0799061152897499E-10</v>
      </c>
      <c r="GA35">
        <v>-0.155750000000001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0.5</v>
      </c>
      <c r="GJ35">
        <v>0.8</v>
      </c>
      <c r="GK35">
        <v>3.4948700000000001</v>
      </c>
      <c r="GL35">
        <v>2.51831</v>
      </c>
      <c r="GM35">
        <v>1.54541</v>
      </c>
      <c r="GN35">
        <v>2.2985799999999998</v>
      </c>
      <c r="GO35">
        <v>1.5979000000000001</v>
      </c>
      <c r="GP35">
        <v>2.3706100000000001</v>
      </c>
      <c r="GQ35">
        <v>24.266400000000001</v>
      </c>
      <c r="GR35">
        <v>14.061999999999999</v>
      </c>
      <c r="GS35">
        <v>18</v>
      </c>
      <c r="GT35">
        <v>385.79199999999997</v>
      </c>
      <c r="GU35">
        <v>680.35199999999998</v>
      </c>
      <c r="GV35">
        <v>18.154399999999999</v>
      </c>
      <c r="GW35">
        <v>20.4377</v>
      </c>
      <c r="GX35">
        <v>30.000299999999999</v>
      </c>
      <c r="GY35">
        <v>20.526199999999999</v>
      </c>
      <c r="GZ35">
        <v>20.482800000000001</v>
      </c>
      <c r="HA35">
        <v>69.962100000000007</v>
      </c>
      <c r="HB35">
        <v>10</v>
      </c>
      <c r="HC35">
        <v>-30</v>
      </c>
      <c r="HD35">
        <v>18.175799999999999</v>
      </c>
      <c r="HE35">
        <v>1800</v>
      </c>
      <c r="HF35">
        <v>0</v>
      </c>
      <c r="HG35">
        <v>100.974</v>
      </c>
      <c r="HH35">
        <v>99.416600000000003</v>
      </c>
    </row>
    <row r="36" spans="1:216" x14ac:dyDescent="0.2">
      <c r="A36">
        <v>18</v>
      </c>
      <c r="B36">
        <v>1689982271.0999999</v>
      </c>
      <c r="C36">
        <v>1512.0999999046301</v>
      </c>
      <c r="D36" t="s">
        <v>408</v>
      </c>
      <c r="E36" t="s">
        <v>409</v>
      </c>
      <c r="F36" t="s">
        <v>349</v>
      </c>
      <c r="G36" t="s">
        <v>350</v>
      </c>
      <c r="H36" t="s">
        <v>351</v>
      </c>
      <c r="I36" t="s">
        <v>352</v>
      </c>
      <c r="J36" t="s">
        <v>353</v>
      </c>
      <c r="K36" t="s">
        <v>354</v>
      </c>
      <c r="L36">
        <v>1689982271.0999999</v>
      </c>
      <c r="M36">
        <f t="shared" si="0"/>
        <v>8.0359942098254256E-4</v>
      </c>
      <c r="N36">
        <f t="shared" si="1"/>
        <v>0.80359942098254256</v>
      </c>
      <c r="O36">
        <f t="shared" si="2"/>
        <v>8.4586306457599356</v>
      </c>
      <c r="P36">
        <f t="shared" si="3"/>
        <v>396.59</v>
      </c>
      <c r="Q36">
        <f t="shared" si="4"/>
        <v>194.6723681095134</v>
      </c>
      <c r="R36">
        <f t="shared" si="5"/>
        <v>19.624113363587263</v>
      </c>
      <c r="S36">
        <f t="shared" si="6"/>
        <v>39.978591694568998</v>
      </c>
      <c r="T36">
        <f t="shared" si="7"/>
        <v>6.941398220758499E-2</v>
      </c>
      <c r="U36">
        <f t="shared" si="8"/>
        <v>4.5021982699800898</v>
      </c>
      <c r="V36">
        <f t="shared" si="9"/>
        <v>6.8824867920020141E-2</v>
      </c>
      <c r="W36">
        <f t="shared" si="10"/>
        <v>4.3068055090935545E-2</v>
      </c>
      <c r="X36">
        <f t="shared" si="11"/>
        <v>297.699387</v>
      </c>
      <c r="Y36">
        <f t="shared" si="12"/>
        <v>21.03360707549589</v>
      </c>
      <c r="Z36">
        <f t="shared" si="13"/>
        <v>21.03360707549589</v>
      </c>
      <c r="AA36">
        <f t="shared" si="14"/>
        <v>2.5010913459537987</v>
      </c>
      <c r="AB36">
        <f t="shared" si="15"/>
        <v>57.384949632606329</v>
      </c>
      <c r="AC36">
        <f t="shared" si="16"/>
        <v>1.3465443711079799</v>
      </c>
      <c r="AD36">
        <f t="shared" si="17"/>
        <v>2.3465113757682357</v>
      </c>
      <c r="AE36">
        <f t="shared" si="18"/>
        <v>1.1545469748458188</v>
      </c>
      <c r="AF36">
        <f t="shared" si="19"/>
        <v>-35.438734465330128</v>
      </c>
      <c r="AG36">
        <f t="shared" si="20"/>
        <v>-251.04961271370939</v>
      </c>
      <c r="AH36">
        <f t="shared" si="21"/>
        <v>-11.270543226892684</v>
      </c>
      <c r="AI36">
        <f t="shared" si="22"/>
        <v>-5.9503405932218811E-2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54685.894361894592</v>
      </c>
      <c r="AO36">
        <f t="shared" si="26"/>
        <v>1799.98</v>
      </c>
      <c r="AP36">
        <f t="shared" si="27"/>
        <v>1517.3834999999999</v>
      </c>
      <c r="AQ36">
        <f t="shared" si="28"/>
        <v>0.8430002000022222</v>
      </c>
      <c r="AR36">
        <f t="shared" si="29"/>
        <v>0.16539038600428893</v>
      </c>
      <c r="AS36">
        <v>1689982271.0999999</v>
      </c>
      <c r="AT36">
        <v>396.59</v>
      </c>
      <c r="AU36">
        <v>400.03399999999999</v>
      </c>
      <c r="AV36">
        <v>13.357799999999999</v>
      </c>
      <c r="AW36">
        <v>13.0467</v>
      </c>
      <c r="AX36">
        <v>402.54500000000002</v>
      </c>
      <c r="AY36">
        <v>13.5123</v>
      </c>
      <c r="AZ36">
        <v>400.12799999999999</v>
      </c>
      <c r="BA36">
        <v>100.706</v>
      </c>
      <c r="BB36">
        <v>9.9849099999999996E-2</v>
      </c>
      <c r="BC36">
        <v>19.999300000000002</v>
      </c>
      <c r="BD36">
        <v>20.406199999999998</v>
      </c>
      <c r="BE36">
        <v>999.9</v>
      </c>
      <c r="BF36">
        <v>0</v>
      </c>
      <c r="BG36">
        <v>0</v>
      </c>
      <c r="BH36">
        <v>10031.200000000001</v>
      </c>
      <c r="BI36">
        <v>0</v>
      </c>
      <c r="BJ36">
        <v>87.558599999999998</v>
      </c>
      <c r="BK36">
        <v>-3.4443100000000002</v>
      </c>
      <c r="BL36">
        <v>401.959</v>
      </c>
      <c r="BM36">
        <v>405.32299999999998</v>
      </c>
      <c r="BN36">
        <v>0.31105699999999997</v>
      </c>
      <c r="BO36">
        <v>400.03399999999999</v>
      </c>
      <c r="BP36">
        <v>13.0467</v>
      </c>
      <c r="BQ36">
        <v>1.3452</v>
      </c>
      <c r="BR36">
        <v>1.3138799999999999</v>
      </c>
      <c r="BS36">
        <v>11.313599999999999</v>
      </c>
      <c r="BT36">
        <v>10.958500000000001</v>
      </c>
      <c r="BU36">
        <v>1799.98</v>
      </c>
      <c r="BV36">
        <v>0.89999300000000004</v>
      </c>
      <c r="BW36">
        <v>0.100007</v>
      </c>
      <c r="BX36">
        <v>0</v>
      </c>
      <c r="BY36">
        <v>2.3205</v>
      </c>
      <c r="BZ36">
        <v>0</v>
      </c>
      <c r="CA36">
        <v>3892.21</v>
      </c>
      <c r="CB36">
        <v>17199.400000000001</v>
      </c>
      <c r="CC36">
        <v>37.186999999999998</v>
      </c>
      <c r="CD36">
        <v>39.186999999999998</v>
      </c>
      <c r="CE36">
        <v>38.436999999999998</v>
      </c>
      <c r="CF36">
        <v>37.25</v>
      </c>
      <c r="CG36">
        <v>36.561999999999998</v>
      </c>
      <c r="CH36">
        <v>1619.97</v>
      </c>
      <c r="CI36">
        <v>180.01</v>
      </c>
      <c r="CJ36">
        <v>0</v>
      </c>
      <c r="CK36">
        <v>1689982276.7</v>
      </c>
      <c r="CL36">
        <v>0</v>
      </c>
      <c r="CM36">
        <v>1689982229.0999999</v>
      </c>
      <c r="CN36" t="s">
        <v>410</v>
      </c>
      <c r="CO36">
        <v>1689982229.0999999</v>
      </c>
      <c r="CP36">
        <v>1689982229.0999999</v>
      </c>
      <c r="CQ36">
        <v>26</v>
      </c>
      <c r="CR36">
        <v>4.1900000000000004</v>
      </c>
      <c r="CS36">
        <v>1E-3</v>
      </c>
      <c r="CT36">
        <v>-5.9550000000000001</v>
      </c>
      <c r="CU36">
        <v>-0.155</v>
      </c>
      <c r="CV36">
        <v>399</v>
      </c>
      <c r="CW36">
        <v>13</v>
      </c>
      <c r="CX36">
        <v>0.02</v>
      </c>
      <c r="CY36">
        <v>0.1</v>
      </c>
      <c r="CZ36">
        <v>3.7777995050451301</v>
      </c>
      <c r="DA36">
        <v>1.7236312505453599</v>
      </c>
      <c r="DB36">
        <v>0.17805051543852399</v>
      </c>
      <c r="DC36">
        <v>1</v>
      </c>
      <c r="DD36">
        <v>399.96328571428597</v>
      </c>
      <c r="DE36">
        <v>-4.4259740259122902E-2</v>
      </c>
      <c r="DF36">
        <v>2.41229842131278E-2</v>
      </c>
      <c r="DG36">
        <v>-1</v>
      </c>
      <c r="DH36">
        <v>1800.0214285714301</v>
      </c>
      <c r="DI36">
        <v>5.6589122093356203E-2</v>
      </c>
      <c r="DJ36">
        <v>0.12877761245411501</v>
      </c>
      <c r="DK36">
        <v>-1</v>
      </c>
      <c r="DL36">
        <v>1</v>
      </c>
      <c r="DM36">
        <v>1</v>
      </c>
      <c r="DN36" t="s">
        <v>356</v>
      </c>
      <c r="DO36">
        <v>2.6567400000000001</v>
      </c>
      <c r="DP36">
        <v>2.8298899999999998</v>
      </c>
      <c r="DQ36">
        <v>9.5870300000000006E-2</v>
      </c>
      <c r="DR36">
        <v>9.5755900000000005E-2</v>
      </c>
      <c r="DS36">
        <v>8.0065800000000006E-2</v>
      </c>
      <c r="DT36">
        <v>7.8486899999999998E-2</v>
      </c>
      <c r="DU36">
        <v>28878.1</v>
      </c>
      <c r="DV36">
        <v>30030.9</v>
      </c>
      <c r="DW36">
        <v>29657.9</v>
      </c>
      <c r="DX36">
        <v>30945.7</v>
      </c>
      <c r="DY36">
        <v>35745.9</v>
      </c>
      <c r="DZ36">
        <v>37323.800000000003</v>
      </c>
      <c r="EA36">
        <v>40702.199999999997</v>
      </c>
      <c r="EB36">
        <v>42864.9</v>
      </c>
      <c r="EC36">
        <v>1.8855</v>
      </c>
      <c r="ED36">
        <v>2.3740700000000001</v>
      </c>
      <c r="EE36">
        <v>0.14582600000000001</v>
      </c>
      <c r="EF36">
        <v>0</v>
      </c>
      <c r="EG36">
        <v>17.990500000000001</v>
      </c>
      <c r="EH36">
        <v>999.9</v>
      </c>
      <c r="EI36">
        <v>55.28</v>
      </c>
      <c r="EJ36">
        <v>21.167000000000002</v>
      </c>
      <c r="EK36">
        <v>13.8423</v>
      </c>
      <c r="EL36">
        <v>60.993000000000002</v>
      </c>
      <c r="EM36">
        <v>16.462299999999999</v>
      </c>
      <c r="EN36">
        <v>1</v>
      </c>
      <c r="EO36">
        <v>-0.48127799999999998</v>
      </c>
      <c r="EP36">
        <v>0.84072999999999998</v>
      </c>
      <c r="EQ36">
        <v>20.285599999999999</v>
      </c>
      <c r="ER36">
        <v>5.2438000000000002</v>
      </c>
      <c r="ES36">
        <v>11.824299999999999</v>
      </c>
      <c r="ET36">
        <v>4.9827500000000002</v>
      </c>
      <c r="EU36">
        <v>3.2989999999999999</v>
      </c>
      <c r="EV36">
        <v>82.2</v>
      </c>
      <c r="EW36">
        <v>5608.8</v>
      </c>
      <c r="EX36">
        <v>9999</v>
      </c>
      <c r="EY36">
        <v>202.6</v>
      </c>
      <c r="EZ36">
        <v>1.87323</v>
      </c>
      <c r="FA36">
        <v>1.87893</v>
      </c>
      <c r="FB36">
        <v>1.8792599999999999</v>
      </c>
      <c r="FC36">
        <v>1.87988</v>
      </c>
      <c r="FD36">
        <v>1.8774500000000001</v>
      </c>
      <c r="FE36">
        <v>1.8767499999999999</v>
      </c>
      <c r="FF36">
        <v>1.8772800000000001</v>
      </c>
      <c r="FG36">
        <v>1.8748800000000001</v>
      </c>
      <c r="FH36">
        <v>0</v>
      </c>
      <c r="FI36">
        <v>0</v>
      </c>
      <c r="FJ36">
        <v>0</v>
      </c>
      <c r="FK36">
        <v>0</v>
      </c>
      <c r="FL36" t="s">
        <v>357</v>
      </c>
      <c r="FM36" t="s">
        <v>358</v>
      </c>
      <c r="FN36" t="s">
        <v>359</v>
      </c>
      <c r="FO36" t="s">
        <v>359</v>
      </c>
      <c r="FP36" t="s">
        <v>359</v>
      </c>
      <c r="FQ36" t="s">
        <v>359</v>
      </c>
      <c r="FR36">
        <v>0</v>
      </c>
      <c r="FS36">
        <v>100</v>
      </c>
      <c r="FT36">
        <v>100</v>
      </c>
      <c r="FU36">
        <v>-5.9550000000000001</v>
      </c>
      <c r="FV36">
        <v>-0.1545</v>
      </c>
      <c r="FW36">
        <v>-5.9562281851940897</v>
      </c>
      <c r="FX36">
        <v>1.4527828764109799E-4</v>
      </c>
      <c r="FY36">
        <v>-4.3579519040863002E-7</v>
      </c>
      <c r="FZ36">
        <v>2.0799061152897499E-10</v>
      </c>
      <c r="GA36">
        <v>-0.15457000000000001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0.7</v>
      </c>
      <c r="GJ36">
        <v>0.7</v>
      </c>
      <c r="GK36">
        <v>1.03149</v>
      </c>
      <c r="GL36">
        <v>2.5158700000000001</v>
      </c>
      <c r="GM36">
        <v>1.54541</v>
      </c>
      <c r="GN36">
        <v>2.2997999999999998</v>
      </c>
      <c r="GO36">
        <v>1.5979000000000001</v>
      </c>
      <c r="GP36">
        <v>2.2839399999999999</v>
      </c>
      <c r="GQ36">
        <v>24.2867</v>
      </c>
      <c r="GR36">
        <v>14.0357</v>
      </c>
      <c r="GS36">
        <v>18</v>
      </c>
      <c r="GT36">
        <v>386.03199999999998</v>
      </c>
      <c r="GU36">
        <v>677.75099999999998</v>
      </c>
      <c r="GV36">
        <v>18.358499999999999</v>
      </c>
      <c r="GW36">
        <v>20.453399999999998</v>
      </c>
      <c r="GX36">
        <v>30.0001</v>
      </c>
      <c r="GY36">
        <v>20.562200000000001</v>
      </c>
      <c r="GZ36">
        <v>20.522400000000001</v>
      </c>
      <c r="HA36">
        <v>20.712700000000002</v>
      </c>
      <c r="HB36">
        <v>10</v>
      </c>
      <c r="HC36">
        <v>-30</v>
      </c>
      <c r="HD36">
        <v>18.379200000000001</v>
      </c>
      <c r="HE36">
        <v>400</v>
      </c>
      <c r="HF36">
        <v>0</v>
      </c>
      <c r="HG36">
        <v>100.97</v>
      </c>
      <c r="HH36">
        <v>99.406899999999993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33</v>
      </c>
      <c r="B19" t="s">
        <v>30</v>
      </c>
    </row>
    <row r="20" spans="1:2" x14ac:dyDescent="0.2">
      <c r="A20" t="s">
        <v>411</v>
      </c>
      <c r="B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2023-07-21T15:32:35Z</dcterms:created>
  <dcterms:modified xsi:type="dcterms:W3CDTF">2023-07-24T07:39:04Z</dcterms:modified>
</cp:coreProperties>
</file>