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_raw/2023-07-21/"/>
    </mc:Choice>
  </mc:AlternateContent>
  <xr:revisionPtr revIDLastSave="0" documentId="13_ncr:1_{5A3B5E0D-78A3-C94F-9A24-EA7E65179F5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AR35" i="1"/>
  <c r="AQ35" i="1"/>
  <c r="AO35" i="1"/>
  <c r="AP35" i="1" s="1"/>
  <c r="AN35" i="1"/>
  <c r="AL35" i="1" s="1"/>
  <c r="AD35" i="1"/>
  <c r="AB35" i="1" s="1"/>
  <c r="AC35" i="1"/>
  <c r="U35" i="1"/>
  <c r="AR34" i="1"/>
  <c r="AQ34" i="1"/>
  <c r="AP34" i="1"/>
  <c r="AO34" i="1"/>
  <c r="AN34" i="1"/>
  <c r="AL34" i="1"/>
  <c r="N34" i="1" s="1"/>
  <c r="M34" i="1" s="1"/>
  <c r="AD34" i="1"/>
  <c r="AC34" i="1"/>
  <c r="AB34" i="1"/>
  <c r="X34" i="1"/>
  <c r="U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L32" i="1"/>
  <c r="P32" i="1" s="1"/>
  <c r="AD32" i="1"/>
  <c r="AC32" i="1"/>
  <c r="AB32" i="1"/>
  <c r="X32" i="1"/>
  <c r="U32" i="1"/>
  <c r="AR31" i="1"/>
  <c r="AQ31" i="1"/>
  <c r="AO31" i="1"/>
  <c r="AP31" i="1" s="1"/>
  <c r="AN31" i="1"/>
  <c r="AL31" i="1" s="1"/>
  <c r="AD31" i="1"/>
  <c r="AB31" i="1" s="1"/>
  <c r="AC31" i="1"/>
  <c r="U31" i="1"/>
  <c r="AR30" i="1"/>
  <c r="AQ30" i="1"/>
  <c r="AP30" i="1"/>
  <c r="AO30" i="1"/>
  <c r="AN30" i="1"/>
  <c r="AL30" i="1"/>
  <c r="N30" i="1" s="1"/>
  <c r="M30" i="1" s="1"/>
  <c r="AD30" i="1"/>
  <c r="AC30" i="1"/>
  <c r="AB30" i="1"/>
  <c r="X30" i="1"/>
  <c r="U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L28" i="1"/>
  <c r="P28" i="1" s="1"/>
  <c r="AD28" i="1"/>
  <c r="AC28" i="1"/>
  <c r="AB28" i="1"/>
  <c r="X28" i="1"/>
  <c r="U28" i="1"/>
  <c r="AR27" i="1"/>
  <c r="AQ27" i="1"/>
  <c r="AO27" i="1"/>
  <c r="AP27" i="1" s="1"/>
  <c r="AN27" i="1"/>
  <c r="AL27" i="1" s="1"/>
  <c r="AD27" i="1"/>
  <c r="AB27" i="1" s="1"/>
  <c r="AC27" i="1"/>
  <c r="U27" i="1"/>
  <c r="AR26" i="1"/>
  <c r="AQ26" i="1"/>
  <c r="AP26" i="1"/>
  <c r="AO26" i="1"/>
  <c r="AN26" i="1"/>
  <c r="AL26" i="1"/>
  <c r="N26" i="1" s="1"/>
  <c r="M26" i="1" s="1"/>
  <c r="AD26" i="1"/>
  <c r="AC26" i="1"/>
  <c r="AB26" i="1"/>
  <c r="X26" i="1"/>
  <c r="Y26" i="1" s="1"/>
  <c r="Z26" i="1" s="1"/>
  <c r="U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L24" i="1"/>
  <c r="AM24" i="1" s="1"/>
  <c r="AD24" i="1"/>
  <c r="AC24" i="1"/>
  <c r="AB24" i="1"/>
  <c r="X24" i="1"/>
  <c r="U24" i="1"/>
  <c r="AR23" i="1"/>
  <c r="AQ23" i="1"/>
  <c r="AO23" i="1"/>
  <c r="AP23" i="1" s="1"/>
  <c r="AN23" i="1"/>
  <c r="AL23" i="1" s="1"/>
  <c r="AD23" i="1"/>
  <c r="AB23" i="1" s="1"/>
  <c r="AC23" i="1"/>
  <c r="U23" i="1"/>
  <c r="AR22" i="1"/>
  <c r="AQ22" i="1"/>
  <c r="AP22" i="1"/>
  <c r="AO22" i="1"/>
  <c r="AN22" i="1"/>
  <c r="AL22" i="1"/>
  <c r="N22" i="1" s="1"/>
  <c r="M22" i="1" s="1"/>
  <c r="AD22" i="1"/>
  <c r="AC22" i="1"/>
  <c r="AB22" i="1"/>
  <c r="X22" i="1"/>
  <c r="U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L20" i="1"/>
  <c r="P20" i="1" s="1"/>
  <c r="AD20" i="1"/>
  <c r="AC20" i="1"/>
  <c r="AB20" i="1"/>
  <c r="X20" i="1"/>
  <c r="U20" i="1"/>
  <c r="AR19" i="1"/>
  <c r="AQ19" i="1"/>
  <c r="AO19" i="1"/>
  <c r="AP19" i="1" s="1"/>
  <c r="AN19" i="1"/>
  <c r="AL19" i="1" s="1"/>
  <c r="AD19" i="1"/>
  <c r="AC19" i="1"/>
  <c r="AB19" i="1" s="1"/>
  <c r="U19" i="1"/>
  <c r="AF34" i="1" l="1"/>
  <c r="S21" i="1"/>
  <c r="O21" i="1"/>
  <c r="P21" i="1"/>
  <c r="AM21" i="1"/>
  <c r="N21" i="1"/>
  <c r="M21" i="1" s="1"/>
  <c r="P31" i="1"/>
  <c r="O31" i="1"/>
  <c r="N31" i="1"/>
  <c r="M31" i="1" s="1"/>
  <c r="AM31" i="1"/>
  <c r="S31" i="1"/>
  <c r="V26" i="1"/>
  <c r="T26" i="1" s="1"/>
  <c r="W26" i="1" s="1"/>
  <c r="Q26" i="1" s="1"/>
  <c r="R26" i="1" s="1"/>
  <c r="AF26" i="1"/>
  <c r="P27" i="1"/>
  <c r="O27" i="1"/>
  <c r="N27" i="1"/>
  <c r="M27" i="1" s="1"/>
  <c r="S27" i="1"/>
  <c r="AM27" i="1"/>
  <c r="S33" i="1"/>
  <c r="P33" i="1"/>
  <c r="O33" i="1"/>
  <c r="AM33" i="1"/>
  <c r="N33" i="1"/>
  <c r="M33" i="1" s="1"/>
  <c r="AG26" i="1"/>
  <c r="AA26" i="1"/>
  <c r="AE26" i="1" s="1"/>
  <c r="AH26" i="1"/>
  <c r="AF30" i="1"/>
  <c r="P19" i="1"/>
  <c r="O19" i="1"/>
  <c r="N19" i="1"/>
  <c r="M19" i="1" s="1"/>
  <c r="AM19" i="1"/>
  <c r="S19" i="1"/>
  <c r="S25" i="1"/>
  <c r="O25" i="1"/>
  <c r="N25" i="1"/>
  <c r="M25" i="1" s="1"/>
  <c r="P25" i="1"/>
  <c r="AM25" i="1"/>
  <c r="P35" i="1"/>
  <c r="O35" i="1"/>
  <c r="N35" i="1"/>
  <c r="M35" i="1" s="1"/>
  <c r="AM35" i="1"/>
  <c r="S35" i="1"/>
  <c r="AF22" i="1"/>
  <c r="P23" i="1"/>
  <c r="O23" i="1"/>
  <c r="N23" i="1"/>
  <c r="M23" i="1" s="1"/>
  <c r="S23" i="1"/>
  <c r="AM23" i="1"/>
  <c r="S29" i="1"/>
  <c r="O29" i="1"/>
  <c r="N29" i="1"/>
  <c r="M29" i="1" s="1"/>
  <c r="P29" i="1"/>
  <c r="AM29" i="1"/>
  <c r="S20" i="1"/>
  <c r="S24" i="1"/>
  <c r="S28" i="1"/>
  <c r="S32" i="1"/>
  <c r="S36" i="1"/>
  <c r="Y30" i="1"/>
  <c r="Z30" i="1" s="1"/>
  <c r="AM32" i="1"/>
  <c r="Y34" i="1"/>
  <c r="Z34" i="1" s="1"/>
  <c r="AM36" i="1"/>
  <c r="Y22" i="1"/>
  <c r="Z22" i="1" s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Y36" i="1" s="1"/>
  <c r="Z36" i="1" s="1"/>
  <c r="AM20" i="1"/>
  <c r="AM28" i="1"/>
  <c r="O20" i="1"/>
  <c r="S22" i="1"/>
  <c r="O24" i="1"/>
  <c r="S26" i="1"/>
  <c r="O28" i="1"/>
  <c r="S30" i="1"/>
  <c r="O32" i="1"/>
  <c r="S34" i="1"/>
  <c r="O36" i="1"/>
  <c r="P24" i="1"/>
  <c r="AM22" i="1"/>
  <c r="AM26" i="1"/>
  <c r="AM30" i="1"/>
  <c r="AM34" i="1"/>
  <c r="X19" i="1"/>
  <c r="X23" i="1"/>
  <c r="X27" i="1"/>
  <c r="X31" i="1"/>
  <c r="X35" i="1"/>
  <c r="AI26" i="1" l="1"/>
  <c r="AF28" i="1"/>
  <c r="Y25" i="1"/>
  <c r="Z25" i="1" s="1"/>
  <c r="V25" i="1" s="1"/>
  <c r="T25" i="1" s="1"/>
  <c r="W25" i="1" s="1"/>
  <c r="Q25" i="1" s="1"/>
  <c r="R25" i="1" s="1"/>
  <c r="AA30" i="1"/>
  <c r="AE30" i="1" s="1"/>
  <c r="AH30" i="1"/>
  <c r="AG30" i="1"/>
  <c r="Y28" i="1"/>
  <c r="Z28" i="1" s="1"/>
  <c r="V28" i="1" s="1"/>
  <c r="T28" i="1" s="1"/>
  <c r="W28" i="1" s="1"/>
  <c r="Q28" i="1" s="1"/>
  <c r="R28" i="1" s="1"/>
  <c r="AF21" i="1"/>
  <c r="Y27" i="1"/>
  <c r="Z27" i="1" s="1"/>
  <c r="AF24" i="1"/>
  <c r="V24" i="1"/>
  <c r="T24" i="1" s="1"/>
  <c r="W24" i="1" s="1"/>
  <c r="Q24" i="1" s="1"/>
  <c r="R24" i="1" s="1"/>
  <c r="AF20" i="1"/>
  <c r="AF31" i="1"/>
  <c r="AH36" i="1"/>
  <c r="AA36" i="1"/>
  <c r="AE36" i="1" s="1"/>
  <c r="AF27" i="1"/>
  <c r="V27" i="1"/>
  <c r="T27" i="1" s="1"/>
  <c r="W27" i="1" s="1"/>
  <c r="Q27" i="1" s="1"/>
  <c r="R27" i="1" s="1"/>
  <c r="AF36" i="1"/>
  <c r="V36" i="1"/>
  <c r="T36" i="1" s="1"/>
  <c r="W36" i="1" s="1"/>
  <c r="Q36" i="1" s="1"/>
  <c r="R36" i="1" s="1"/>
  <c r="V30" i="1"/>
  <c r="T30" i="1" s="1"/>
  <c r="W30" i="1" s="1"/>
  <c r="Q30" i="1" s="1"/>
  <c r="R30" i="1" s="1"/>
  <c r="AA22" i="1"/>
  <c r="AE22" i="1" s="1"/>
  <c r="AH22" i="1"/>
  <c r="AG22" i="1"/>
  <c r="AF32" i="1"/>
  <c r="V22" i="1"/>
  <c r="T22" i="1" s="1"/>
  <c r="W22" i="1" s="1"/>
  <c r="Q22" i="1" s="1"/>
  <c r="R22" i="1" s="1"/>
  <c r="Y32" i="1"/>
  <c r="Z32" i="1" s="1"/>
  <c r="Y23" i="1"/>
  <c r="Z23" i="1" s="1"/>
  <c r="Y19" i="1"/>
  <c r="Z19" i="1" s="1"/>
  <c r="V19" i="1" s="1"/>
  <c r="T19" i="1" s="1"/>
  <c r="W19" i="1" s="1"/>
  <c r="Q19" i="1" s="1"/>
  <c r="R19" i="1" s="1"/>
  <c r="AF29" i="1"/>
  <c r="AF25" i="1"/>
  <c r="AG36" i="1"/>
  <c r="Y24" i="1"/>
  <c r="Z24" i="1" s="1"/>
  <c r="Y21" i="1"/>
  <c r="Z21" i="1" s="1"/>
  <c r="AF33" i="1"/>
  <c r="Y33" i="1"/>
  <c r="Z33" i="1" s="1"/>
  <c r="AF35" i="1"/>
  <c r="Y35" i="1"/>
  <c r="Z35" i="1" s="1"/>
  <c r="Y31" i="1"/>
  <c r="Z31" i="1" s="1"/>
  <c r="Y29" i="1"/>
  <c r="Z29" i="1" s="1"/>
  <c r="AA34" i="1"/>
  <c r="AE34" i="1" s="1"/>
  <c r="AH34" i="1"/>
  <c r="AG34" i="1"/>
  <c r="AF23" i="1"/>
  <c r="V23" i="1"/>
  <c r="T23" i="1" s="1"/>
  <c r="W23" i="1" s="1"/>
  <c r="Q23" i="1" s="1"/>
  <c r="R23" i="1" s="1"/>
  <c r="Y20" i="1"/>
  <c r="Z20" i="1" s="1"/>
  <c r="V20" i="1" s="1"/>
  <c r="T20" i="1" s="1"/>
  <c r="W20" i="1" s="1"/>
  <c r="Q20" i="1" s="1"/>
  <c r="R20" i="1" s="1"/>
  <c r="AF19" i="1"/>
  <c r="V34" i="1"/>
  <c r="T34" i="1" s="1"/>
  <c r="W34" i="1" s="1"/>
  <c r="Q34" i="1" s="1"/>
  <c r="R34" i="1" s="1"/>
  <c r="AI34" i="1" l="1"/>
  <c r="AA33" i="1"/>
  <c r="AE33" i="1" s="1"/>
  <c r="AH33" i="1"/>
  <c r="AG33" i="1"/>
  <c r="AA31" i="1"/>
  <c r="AE31" i="1" s="1"/>
  <c r="AG31" i="1"/>
  <c r="AH31" i="1"/>
  <c r="AI30" i="1"/>
  <c r="AA35" i="1"/>
  <c r="AE35" i="1" s="1"/>
  <c r="AG35" i="1"/>
  <c r="AH35" i="1"/>
  <c r="AI35" i="1" s="1"/>
  <c r="AA21" i="1"/>
  <c r="AE21" i="1" s="1"/>
  <c r="AH21" i="1"/>
  <c r="AG21" i="1"/>
  <c r="AA19" i="1"/>
  <c r="AE19" i="1" s="1"/>
  <c r="AG19" i="1"/>
  <c r="AH19" i="1"/>
  <c r="AI19" i="1" s="1"/>
  <c r="AA27" i="1"/>
  <c r="AE27" i="1" s="1"/>
  <c r="AH27" i="1"/>
  <c r="AG27" i="1"/>
  <c r="AA25" i="1"/>
  <c r="AE25" i="1" s="1"/>
  <c r="AH25" i="1"/>
  <c r="AG25" i="1"/>
  <c r="AI22" i="1"/>
  <c r="AI36" i="1"/>
  <c r="V35" i="1"/>
  <c r="T35" i="1" s="1"/>
  <c r="W35" i="1" s="1"/>
  <c r="Q35" i="1" s="1"/>
  <c r="R35" i="1" s="1"/>
  <c r="AH24" i="1"/>
  <c r="AA24" i="1"/>
  <c r="AE24" i="1" s="1"/>
  <c r="AG24" i="1"/>
  <c r="AA23" i="1"/>
  <c r="AE23" i="1" s="1"/>
  <c r="AH23" i="1"/>
  <c r="AG23" i="1"/>
  <c r="V31" i="1"/>
  <c r="T31" i="1" s="1"/>
  <c r="W31" i="1" s="1"/>
  <c r="Q31" i="1" s="1"/>
  <c r="R31" i="1" s="1"/>
  <c r="AA29" i="1"/>
  <c r="AE29" i="1" s="1"/>
  <c r="AH29" i="1"/>
  <c r="AG29" i="1"/>
  <c r="AH32" i="1"/>
  <c r="AA32" i="1"/>
  <c r="AE32" i="1" s="1"/>
  <c r="AG32" i="1"/>
  <c r="AH28" i="1"/>
  <c r="AA28" i="1"/>
  <c r="AE28" i="1" s="1"/>
  <c r="AG28" i="1"/>
  <c r="AH20" i="1"/>
  <c r="AA20" i="1"/>
  <c r="AE20" i="1" s="1"/>
  <c r="AG20" i="1"/>
  <c r="V33" i="1"/>
  <c r="T33" i="1" s="1"/>
  <c r="W33" i="1" s="1"/>
  <c r="Q33" i="1" s="1"/>
  <c r="R33" i="1" s="1"/>
  <c r="V29" i="1"/>
  <c r="T29" i="1" s="1"/>
  <c r="W29" i="1" s="1"/>
  <c r="Q29" i="1" s="1"/>
  <c r="R29" i="1" s="1"/>
  <c r="V32" i="1"/>
  <c r="T32" i="1" s="1"/>
  <c r="W32" i="1" s="1"/>
  <c r="Q32" i="1" s="1"/>
  <c r="R32" i="1" s="1"/>
  <c r="V21" i="1"/>
  <c r="T21" i="1" s="1"/>
  <c r="W21" i="1" s="1"/>
  <c r="Q21" i="1" s="1"/>
  <c r="R21" i="1" s="1"/>
  <c r="AI29" i="1" l="1"/>
  <c r="AI33" i="1"/>
  <c r="AI27" i="1"/>
  <c r="AI28" i="1"/>
  <c r="AI31" i="1"/>
  <c r="AI32" i="1"/>
  <c r="AI21" i="1"/>
  <c r="AI20" i="1"/>
  <c r="AI24" i="1"/>
  <c r="AI23" i="1"/>
  <c r="AI25" i="1"/>
</calcChain>
</file>

<file path=xl/sharedStrings.xml><?xml version="1.0" encoding="utf-8"?>
<sst xmlns="http://schemas.openxmlformats.org/spreadsheetml/2006/main" count="984" uniqueCount="410">
  <si>
    <t>File opened</t>
  </si>
  <si>
    <t>2023-07-21 14:41:44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</si>
  <si>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</si>
  <si>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</si>
  <si>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</si>
  <si>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</si>
  <si>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</si>
  <si>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</si>
  <si>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</si>
  <si>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</si>
  <si>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</si>
  <si>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</si>
  <si>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</si>
  <si>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{"h2obspanconc2": "0", "co2bspan2b": "0.301941", "h2obspan2a": "0.0707451", "h2obspan1": "1.00295", "co2bspan2a": "0.304297", "co2bspanconc1": "2491", "co2aspan2b": "0.303179", "h2obspan2": "0", "co2bzero": "0.935154", "flowazero": "0.29276", "co2aspan2a": "0.305485", "h2oaspan1": "1.00972", "oxygen": "21", "co2bspan2": "-0.0338567", "co2bspan1": "1.00256", "co2aspan2": "-0.033707", "chamberpressurezero": "2.69073", "h2oazero": "1.01368", "h2oaspan2a": "0.0719315", "co2azero": "0.93247", "ssa_ref": "31724", "tazero": "-0.061388", "co2aspanconc2": "299.3", "co2aspan1": "1.00275", "flowbzero": "0.30054", "ssb_ref": "35739", "tbzero": "0.0309811", "h2oaspan2": "0", "h2oaspan2b": "0.0726308", "h2oaspanconc1": "12.13", "h2obspan2b": "0.0709538", "h2obspanconc1": "12.12", "co2bspanconc2": "299.3", "h2obzero": "1.01733", "co2aspanconc1": "2491", "flowmeterzero": "1.00306", "h2oaspanconc2": "0"}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</si>
  <si>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</si>
  <si>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</si>
  <si>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</si>
  <si>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</si>
  <si>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</si>
  <si>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</si>
  <si>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</si>
  <si>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</si>
  <si>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</si>
  <si>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</si>
  <si>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</si>
  <si>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</si>
  <si>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</si>
  <si>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14:41:44</t>
  </si>
  <si>
    <t>Stability Definition:	Qin (LeafQ): Std&lt;1 Per=20	CO2_r (Meas): Per=20	A (GasEx): Std&lt;0.2 Per=20</t>
  </si>
  <si>
    <t>14:42:21</t>
  </si>
  <si>
    <t>Stability Definition:	Qin (LeafQ): Std&lt;1 Per=20	CO2_r (Meas): Std&lt;0.75 Per=20	A (GasEx): Std&lt;0.2 Per=20</t>
  </si>
  <si>
    <t>14:42:22</t>
  </si>
  <si>
    <t>Stability Definition:	Qin (LeafQ): Per=20	CO2_r (Meas): Std&lt;0.75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</si>
  <si>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</si>
  <si>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</si>
  <si>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</si>
  <si>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</si>
  <si>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</si>
  <si>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</si>
  <si>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</si>
  <si>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</si>
  <si>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</si>
  <si>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</si>
  <si>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</si>
  <si>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</si>
  <si>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</si>
  <si>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</si>
  <si>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</si>
  <si>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</si>
  <si>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</si>
  <si>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</si>
  <si>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</si>
  <si>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</si>
  <si>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</si>
  <si>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</si>
  <si>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</si>
  <si>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</si>
  <si>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</si>
  <si>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</si>
  <si>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</si>
  <si>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</si>
  <si>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</si>
  <si>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</si>
  <si>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</si>
  <si>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</si>
  <si>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</si>
  <si>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</si>
  <si>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</si>
  <si>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</si>
  <si>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</si>
  <si>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</si>
  <si>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</si>
  <si>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</si>
  <si>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</si>
  <si>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</si>
  <si>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</si>
  <si>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</si>
  <si>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</si>
  <si>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</si>
  <si>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</si>
  <si>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</si>
  <si>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</si>
  <si>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</si>
  <si>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</si>
  <si>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</si>
  <si>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</si>
  <si>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</si>
  <si>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</si>
  <si>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</si>
  <si>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</si>
  <si>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</si>
  <si>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1.50129 88.1251 372.553 606.79 849.446 1071.27 1284.62 1446.62</t>
  </si>
  <si>
    <t>Fs_true</t>
  </si>
  <si>
    <t>0.228309 103.171 405.04 601.532 803.16 1001.02 1205.63 1401.13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</si>
  <si>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</si>
  <si>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</si>
  <si>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</si>
  <si>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</si>
  <si>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</si>
  <si>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</si>
  <si>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</si>
  <si>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</si>
  <si>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</si>
  <si>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</si>
  <si>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</si>
  <si>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</si>
  <si>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</si>
  <si>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</si>
  <si>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</si>
  <si>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</si>
  <si>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</si>
  <si>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</si>
  <si>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</si>
  <si>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</si>
  <si>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</si>
  <si>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</si>
  <si>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</si>
  <si>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</si>
  <si>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</si>
  <si>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</si>
  <si>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</si>
  <si>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</si>
  <si>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</si>
  <si>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</si>
  <si>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</si>
  <si>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</si>
  <si>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</si>
  <si>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</si>
  <si>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</si>
  <si>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</si>
  <si>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</si>
  <si>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</si>
  <si>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</si>
  <si>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</si>
  <si>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</si>
  <si>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</si>
  <si>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</si>
  <si>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</si>
  <si>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</si>
  <si>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</si>
  <si>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</si>
  <si>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</si>
  <si>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</si>
  <si>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</si>
  <si>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</si>
  <si>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</si>
  <si>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</si>
  <si>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</si>
  <si>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</si>
  <si>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</si>
  <si>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</si>
  <si>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</si>
  <si>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</si>
  <si>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</si>
  <si>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</si>
  <si>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</si>
  <si>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</si>
  <si>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</si>
  <si>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</si>
  <si>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</si>
  <si>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</si>
  <si>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</si>
  <si>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</si>
  <si>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</si>
  <si>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</si>
  <si>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</si>
  <si>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</si>
  <si>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</si>
  <si>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</si>
  <si>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</si>
  <si>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</si>
  <si>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</si>
  <si>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</si>
  <si>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</si>
  <si>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</si>
  <si>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</si>
  <si>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</si>
  <si>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</si>
  <si>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</si>
  <si>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</si>
  <si>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</si>
  <si>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</si>
  <si>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</si>
  <si>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</si>
  <si>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</si>
  <si>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</si>
  <si>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</si>
  <si>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</si>
  <si>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</si>
  <si>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</si>
  <si>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</si>
  <si>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</si>
  <si>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</si>
  <si>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</si>
  <si>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</si>
  <si>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</si>
  <si>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</si>
  <si>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</si>
  <si>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</si>
  <si>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</si>
  <si>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</si>
  <si>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</si>
  <si>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</si>
  <si>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</si>
  <si>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</si>
  <si>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</si>
  <si>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</si>
  <si>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</si>
  <si>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</si>
  <si>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</si>
  <si>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</si>
  <si>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</si>
  <si>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</si>
  <si>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</si>
  <si>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</si>
  <si>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</si>
  <si>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</si>
  <si>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</si>
  <si>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</si>
  <si>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</si>
  <si>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</si>
  <si>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</si>
  <si>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</si>
  <si>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</si>
  <si>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</si>
  <si>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</si>
  <si>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</si>
  <si>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</si>
  <si>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</si>
  <si>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</si>
  <si>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</si>
  <si>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</si>
  <si>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</si>
  <si>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</si>
  <si>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</si>
  <si>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</si>
  <si>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</si>
  <si>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</si>
  <si>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</si>
  <si>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</si>
  <si>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</si>
  <si>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</si>
  <si>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</si>
  <si>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</si>
  <si>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</si>
  <si>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</si>
  <si>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</si>
  <si>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</si>
  <si>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</si>
  <si>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</si>
  <si>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</si>
  <si>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</si>
  <si>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</si>
  <si>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</si>
  <si>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</si>
  <si>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</si>
  <si>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</si>
  <si>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</si>
  <si>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</si>
  <si>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</si>
  <si>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</si>
  <si>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</si>
  <si>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</si>
  <si>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</si>
  <si>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</si>
  <si>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</si>
  <si>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</si>
  <si>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</si>
  <si>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</si>
  <si>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</si>
  <si>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</si>
  <si>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</si>
  <si>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</si>
  <si>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</si>
  <si>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</si>
  <si>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</si>
  <si>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</si>
  <si>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</si>
  <si>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</si>
  <si>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</si>
  <si>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</si>
  <si>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</si>
  <si>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</si>
  <si>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</si>
  <si>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</si>
  <si>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</si>
  <si>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</si>
  <si>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</si>
  <si>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</si>
  <si>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</si>
  <si>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</si>
  <si>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</si>
  <si>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</si>
  <si>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</si>
  <si>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</si>
  <si>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</si>
  <si>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</si>
  <si>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</si>
  <si>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</si>
  <si>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</si>
  <si>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</si>
  <si>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</si>
  <si>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</si>
  <si>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</si>
  <si>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</si>
  <si>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</si>
  <si>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</si>
  <si>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</si>
  <si>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</si>
  <si>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</si>
  <si>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</si>
  <si>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</si>
  <si>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</si>
  <si>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</si>
  <si>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</si>
  <si>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</si>
  <si>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</si>
  <si>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</si>
  <si>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</si>
  <si>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</si>
  <si>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</si>
  <si>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</si>
  <si>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</si>
  <si>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</si>
  <si>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</si>
  <si>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</si>
  <si>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</si>
  <si>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</si>
  <si>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</si>
  <si>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</si>
  <si>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</si>
  <si>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</si>
  <si>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</si>
  <si>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</si>
  <si>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</si>
  <si>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</si>
  <si>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</si>
  <si>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</si>
  <si>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</si>
  <si>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</si>
  <si>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</si>
  <si>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</si>
  <si>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</si>
  <si>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</si>
  <si>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</si>
  <si>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</si>
  <si>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15:21:51</t>
  </si>
  <si>
    <t>15:21:51</t>
  </si>
  <si>
    <t>none</t>
  </si>
  <si>
    <t>Mikaela</t>
  </si>
  <si>
    <t>20230721</t>
  </si>
  <si>
    <t>AR</t>
  </si>
  <si>
    <t>unconfirmed</t>
  </si>
  <si>
    <t>BNL12972</t>
  </si>
  <si>
    <t>15:21:21</t>
  </si>
  <si>
    <t>2/2</t>
  </si>
  <si>
    <t>00000000</t>
  </si>
  <si>
    <t>iiiiiiii</t>
  </si>
  <si>
    <t>off</t>
  </si>
  <si>
    <t>20230721 15:23:18</t>
  </si>
  <si>
    <t>15:23:18</t>
  </si>
  <si>
    <t>15:22:50</t>
  </si>
  <si>
    <t>20230721 15:24:49</t>
  </si>
  <si>
    <t>15:24:49</t>
  </si>
  <si>
    <t>15:24:19</t>
  </si>
  <si>
    <t>20230721 15:26:17</t>
  </si>
  <si>
    <t>15:26:17</t>
  </si>
  <si>
    <t>15:25:48</t>
  </si>
  <si>
    <t>20230721 15:27:50</t>
  </si>
  <si>
    <t>15:27:50</t>
  </si>
  <si>
    <t>15:27:24</t>
  </si>
  <si>
    <t>20230721 15:29:05</t>
  </si>
  <si>
    <t>15:29:05</t>
  </si>
  <si>
    <t>15:28:54</t>
  </si>
  <si>
    <t>20230721 15:30:15</t>
  </si>
  <si>
    <t>15:30:15</t>
  </si>
  <si>
    <t>15:30:04</t>
  </si>
  <si>
    <t>20230721 15:31:50</t>
  </si>
  <si>
    <t>15:31:50</t>
  </si>
  <si>
    <t>15:31:21</t>
  </si>
  <si>
    <t>20230721 15:33:20</t>
  </si>
  <si>
    <t>15:33:20</t>
  </si>
  <si>
    <t>15:32:52</t>
  </si>
  <si>
    <t>20230721 15:34:42</t>
  </si>
  <si>
    <t>15:34:42</t>
  </si>
  <si>
    <t>15:34:13</t>
  </si>
  <si>
    <t>20230721 15:36:16</t>
  </si>
  <si>
    <t>15:36:16</t>
  </si>
  <si>
    <t>15:35:48</t>
  </si>
  <si>
    <t>20230721 15:37:47</t>
  </si>
  <si>
    <t>15:37:47</t>
  </si>
  <si>
    <t>15:37:18</t>
  </si>
  <si>
    <t>20230721 15:39:12</t>
  </si>
  <si>
    <t>15:39:12</t>
  </si>
  <si>
    <t>15:38:44</t>
  </si>
  <si>
    <t>20230721 15:40:45</t>
  </si>
  <si>
    <t>15:40:45</t>
  </si>
  <si>
    <t>15:40:15</t>
  </si>
  <si>
    <t>20230721 15:42:24</t>
  </si>
  <si>
    <t>15:42:24</t>
  </si>
  <si>
    <t>15:41:55</t>
  </si>
  <si>
    <t>20230721 15:43:57</t>
  </si>
  <si>
    <t>15:43:57</t>
  </si>
  <si>
    <t>15:43:28</t>
  </si>
  <si>
    <t>20230721 15:45:35</t>
  </si>
  <si>
    <t>15:45:35</t>
  </si>
  <si>
    <t>15:45:06</t>
  </si>
  <si>
    <t>20230721 15:47:17</t>
  </si>
  <si>
    <t>15:47:17</t>
  </si>
  <si>
    <t>15:46:44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</si>
</sst>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1.93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1689981711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1689981711</v>
      </c>
      <c r="M19">
        <f t="shared" ref="M19:M36" si="0">(N19)/1000</f>
        <v>1.1144350409221962E-3</v>
      </c>
      <c r="N19">
        <f t="shared" ref="N19:N36" si="1">1000*AZ19*AL19*(AV19-AW19)/(100*$B$7*(1000-AL19*AV19))</f>
        <v>1.1144350409221961</v>
      </c>
      <c r="O19">
        <f t="shared" ref="O19:O36" si="2">AZ19*AL19*(AU19-AT19*(1000-AL19*AW19)/(1000-AL19*AV19))/(100*$B$7)</f>
        <v>11.421718596633598</v>
      </c>
      <c r="P19">
        <f t="shared" ref="P19:P36" si="3">AT19 - IF(AL19&gt;1, O19*$B$7*100/(AN19*BH19), 0)</f>
        <v>394.27300000000002</v>
      </c>
      <c r="Q19">
        <f t="shared" ref="Q19:Q36" si="4">((W19-M19/2)*P19-O19)/(W19+M19/2)</f>
        <v>208.69981767918685</v>
      </c>
      <c r="R19">
        <f t="shared" ref="R19:R36" si="5">Q19*(BA19+BB19)/1000</f>
        <v>21.058401472994639</v>
      </c>
      <c r="S19">
        <f t="shared" ref="S19:S36" si="6">(AT19 - IF(AL19&gt;1, O19*$B$7*100/(AN19*BH19), 0))*(BA19+BB19)/1000</f>
        <v>39.783260073207202</v>
      </c>
      <c r="T19">
        <f t="shared" ref="T19:T36" si="7">2/((1/V19-1/U19)+SIGN(V19)*SQRT((1/V19-1/U19)*(1/V19-1/U19) + 4*$C$7/(($C$7+1)*($C$7+1))*(2*1/V19*1/U19-1/U19*1/U19)))</f>
        <v>0.10251868441428952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4.3157005617959117</v>
      </c>
      <c r="V19">
        <f t="shared" ref="V19:V36" si="9">M19*(1000-(1000*0.61365*EXP(17.502*Z19/(240.97+Z19))/(BA19+BB19)+AV19)/2)/(1000*0.61365*EXP(17.502*Z19/(240.97+Z19))/(BA19+BB19)-AV19)</f>
        <v>0.10118473229833987</v>
      </c>
      <c r="W19">
        <f t="shared" ref="W19:W36" si="10">1/(($C$7+1)/(T19/1.6)+1/(U19/1.37)) + $C$7/(($C$7+1)/(T19/1.6) + $C$7/(U19/1.37))</f>
        <v>6.3358861813771566E-2</v>
      </c>
      <c r="X19">
        <f t="shared" ref="X19:X36" si="11">(AO19*AR19)</f>
        <v>297.73507799999999</v>
      </c>
      <c r="Y19">
        <f t="shared" ref="Y19:Y36" si="12">(BC19+(X19+2*0.95*0.0000000567*(((BC19+$B$9)+273)^4-(BC19+273)^4)-44100*M19)/(1.84*29.3*U19+8*0.95*0.0000000567*(BC19+273)^3))</f>
        <v>21.027963368329537</v>
      </c>
      <c r="Z19">
        <f t="shared" ref="Z19:Z36" si="13">($C$9*BD19+$D$9*BE19+$E$9*Y19)</f>
        <v>21.027963368329537</v>
      </c>
      <c r="AA19">
        <f t="shared" ref="AA19:AA36" si="14">0.61365*EXP(17.502*Z19/(240.97+Z19))</f>
        <v>2.5002242559012284</v>
      </c>
      <c r="AB19">
        <f t="shared" ref="AB19:AB36" si="15">(AC19/AD19*100)</f>
        <v>60.078494793192405</v>
      </c>
      <c r="AC19">
        <f t="shared" ref="AC19:AC36" si="16">AV19*(BA19+BB19)/1000</f>
        <v>1.4104297977018398</v>
      </c>
      <c r="AD19">
        <f t="shared" ref="AD19:AD36" si="17">0.61365*EXP(17.502*BC19/(240.97+BC19))</f>
        <v>2.3476450309831298</v>
      </c>
      <c r="AE19">
        <f t="shared" ref="AE19:AE36" si="18">(AA19-AV19*(BA19+BB19)/1000)</f>
        <v>1.0897944581993886</v>
      </c>
      <c r="AF19">
        <f t="shared" ref="AF19:AF36" si="19">(-M19*44100)</f>
        <v>-49.146585304668854</v>
      </c>
      <c r="AG19">
        <f t="shared" ref="AG19:AG36" si="20">2*29.3*U19*0.92*(BC19-Z19)</f>
        <v>-237.5222878858238</v>
      </c>
      <c r="AH19">
        <f t="shared" ref="AH19:AH36" si="21">2*0.95*0.0000000567*(((BC19+$B$9)+273)^4-(Z19+273)^4)</f>
        <v>-11.124172753023414</v>
      </c>
      <c r="AI19">
        <f t="shared" ref="AI19:AI36" si="22">X19+AH19+AF19+AG19</f>
        <v>-5.7967943516075593E-2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54636.151602166225</v>
      </c>
      <c r="AO19">
        <f t="shared" ref="AO19:AO36" si="26">$B$13*BI19+$C$13*BJ19+$F$13*BU19*(1-BX19)</f>
        <v>1800.2</v>
      </c>
      <c r="AP19">
        <f t="shared" ref="AP19:AP36" si="27">AO19*AQ19</f>
        <v>1517.5686000000001</v>
      </c>
      <c r="AQ19">
        <f t="shared" ref="AQ19:AQ36" si="28">($B$13*$D$11+$C$13*$D$11+$F$13*((CH19+BZ19)/MAX(CH19+BZ19+CI19, 0.1)*$I$11+CI19/MAX(CH19+BZ19+CI19, 0.1)*$J$11))/($B$13+$C$13+$F$13)</f>
        <v>0.84299999999999997</v>
      </c>
      <c r="AR19">
        <f t="shared" ref="AR19:AR36" si="29">($B$13*$K$11+$C$13*$K$11+$F$13*((CH19+BZ19)/MAX(CH19+BZ19+CI19, 0.1)*$P$11+CI19/MAX(CH19+BZ19+CI19, 0.1)*$Q$11))/($B$13+$C$13+$F$13)</f>
        <v>0.16538999999999998</v>
      </c>
      <c r="AS19">
        <v>1689981711</v>
      </c>
      <c r="AT19">
        <v>394.27300000000002</v>
      </c>
      <c r="AU19">
        <v>399.99599999999998</v>
      </c>
      <c r="AV19">
        <v>13.9781</v>
      </c>
      <c r="AW19">
        <v>13.447900000000001</v>
      </c>
      <c r="AX19">
        <v>399.29599999999999</v>
      </c>
      <c r="AY19">
        <v>14.1706</v>
      </c>
      <c r="AZ19">
        <v>399.99900000000002</v>
      </c>
      <c r="BA19">
        <v>100.803</v>
      </c>
      <c r="BB19">
        <v>9.9826399999999996E-2</v>
      </c>
      <c r="BC19">
        <v>20.007100000000001</v>
      </c>
      <c r="BD19">
        <v>19.645600000000002</v>
      </c>
      <c r="BE19">
        <v>999.9</v>
      </c>
      <c r="BF19">
        <v>0</v>
      </c>
      <c r="BG19">
        <v>0</v>
      </c>
      <c r="BH19">
        <v>10011.9</v>
      </c>
      <c r="BI19">
        <v>0</v>
      </c>
      <c r="BJ19">
        <v>64.648200000000003</v>
      </c>
      <c r="BK19">
        <v>-5.7235399999999998</v>
      </c>
      <c r="BL19">
        <v>399.86200000000002</v>
      </c>
      <c r="BM19">
        <v>405.44900000000001</v>
      </c>
      <c r="BN19">
        <v>0.53014399999999995</v>
      </c>
      <c r="BO19">
        <v>399.99599999999998</v>
      </c>
      <c r="BP19">
        <v>13.447900000000001</v>
      </c>
      <c r="BQ19">
        <v>1.40903</v>
      </c>
      <c r="BR19">
        <v>1.3555900000000001</v>
      </c>
      <c r="BS19">
        <v>12.0151</v>
      </c>
      <c r="BT19">
        <v>11.4297</v>
      </c>
      <c r="BU19">
        <v>1800.2</v>
      </c>
      <c r="BV19">
        <v>0.90000199999999997</v>
      </c>
      <c r="BW19">
        <v>9.9998299999999998E-2</v>
      </c>
      <c r="BX19">
        <v>0</v>
      </c>
      <c r="BY19">
        <v>2.1983000000000001</v>
      </c>
      <c r="BZ19">
        <v>0</v>
      </c>
      <c r="CA19">
        <v>4817.16</v>
      </c>
      <c r="CB19">
        <v>13896.5</v>
      </c>
      <c r="CC19">
        <v>40.811999999999998</v>
      </c>
      <c r="CD19">
        <v>41.561999999999998</v>
      </c>
      <c r="CE19">
        <v>41.875</v>
      </c>
      <c r="CF19">
        <v>40.75</v>
      </c>
      <c r="CG19">
        <v>39.811999999999998</v>
      </c>
      <c r="CH19">
        <v>1620.18</v>
      </c>
      <c r="CI19">
        <v>180.02</v>
      </c>
      <c r="CJ19">
        <v>0</v>
      </c>
      <c r="CK19">
        <v>1689981721.8</v>
      </c>
      <c r="CL19">
        <v>0</v>
      </c>
      <c r="CM19">
        <v>1689981681</v>
      </c>
      <c r="CN19" t="s">
        <v>354</v>
      </c>
      <c r="CO19">
        <v>1689981681</v>
      </c>
      <c r="CP19">
        <v>1689981680</v>
      </c>
      <c r="CQ19">
        <v>25</v>
      </c>
      <c r="CR19">
        <v>5.0000000000000001E-3</v>
      </c>
      <c r="CS19">
        <v>-4.0000000000000001E-3</v>
      </c>
      <c r="CT19">
        <v>-5.024</v>
      </c>
      <c r="CU19">
        <v>-0.193</v>
      </c>
      <c r="CV19">
        <v>400</v>
      </c>
      <c r="CW19">
        <v>13</v>
      </c>
      <c r="CX19">
        <v>0.33</v>
      </c>
      <c r="CY19">
        <v>0.13</v>
      </c>
      <c r="CZ19">
        <v>6.9498977429903199</v>
      </c>
      <c r="DA19">
        <v>-5.6597978396783898E-2</v>
      </c>
      <c r="DB19">
        <v>4.2249700996801899E-2</v>
      </c>
      <c r="DC19">
        <v>1</v>
      </c>
      <c r="DD19">
        <v>400.00779999999997</v>
      </c>
      <c r="DE19">
        <v>0.213563909774622</v>
      </c>
      <c r="DF19">
        <v>3.23613967560126E-2</v>
      </c>
      <c r="DG19">
        <v>1</v>
      </c>
      <c r="DH19">
        <v>1799.9771428571401</v>
      </c>
      <c r="DI19">
        <v>7.3421449020799098E-2</v>
      </c>
      <c r="DJ19">
        <v>0.15985537681485201</v>
      </c>
      <c r="DK19">
        <v>-1</v>
      </c>
      <c r="DL19">
        <v>2</v>
      </c>
      <c r="DM19">
        <v>2</v>
      </c>
      <c r="DN19" t="s">
        <v>355</v>
      </c>
      <c r="DO19">
        <v>2.73495</v>
      </c>
      <c r="DP19">
        <v>2.8380700000000001</v>
      </c>
      <c r="DQ19">
        <v>9.7878900000000005E-2</v>
      </c>
      <c r="DR19">
        <v>9.7544900000000004E-2</v>
      </c>
      <c r="DS19">
        <v>8.4099999999999994E-2</v>
      </c>
      <c r="DT19">
        <v>7.9543199999999994E-2</v>
      </c>
      <c r="DU19">
        <v>26449.3</v>
      </c>
      <c r="DV19">
        <v>27747.1</v>
      </c>
      <c r="DW19">
        <v>27426</v>
      </c>
      <c r="DX19">
        <v>28843.4</v>
      </c>
      <c r="DY19">
        <v>33111.1</v>
      </c>
      <c r="DZ19">
        <v>35342.199999999997</v>
      </c>
      <c r="EA19">
        <v>36669</v>
      </c>
      <c r="EB19">
        <v>39081.199999999997</v>
      </c>
      <c r="EC19">
        <v>1.86788</v>
      </c>
      <c r="ED19">
        <v>2.1297199999999998</v>
      </c>
      <c r="EE19">
        <v>7.5578699999999999E-2</v>
      </c>
      <c r="EF19">
        <v>0</v>
      </c>
      <c r="EG19">
        <v>18.3932</v>
      </c>
      <c r="EH19">
        <v>999.9</v>
      </c>
      <c r="EI19">
        <v>51.764000000000003</v>
      </c>
      <c r="EJ19">
        <v>23.041</v>
      </c>
      <c r="EK19">
        <v>14.5158</v>
      </c>
      <c r="EL19">
        <v>62.076999999999998</v>
      </c>
      <c r="EM19">
        <v>27.740400000000001</v>
      </c>
      <c r="EN19">
        <v>1</v>
      </c>
      <c r="EO19">
        <v>-0.51782300000000003</v>
      </c>
      <c r="EP19">
        <v>1.31647</v>
      </c>
      <c r="EQ19">
        <v>19.924499999999998</v>
      </c>
      <c r="ER19">
        <v>5.2181899999999999</v>
      </c>
      <c r="ES19">
        <v>11.9201</v>
      </c>
      <c r="ET19">
        <v>4.9548500000000004</v>
      </c>
      <c r="EU19">
        <v>3.2972000000000001</v>
      </c>
      <c r="EV19">
        <v>9999</v>
      </c>
      <c r="EW19">
        <v>5730.6</v>
      </c>
      <c r="EX19">
        <v>82.9</v>
      </c>
      <c r="EY19">
        <v>161.5</v>
      </c>
      <c r="EZ19">
        <v>1.85989</v>
      </c>
      <c r="FA19">
        <v>1.8589800000000001</v>
      </c>
      <c r="FB19">
        <v>1.8648499999999999</v>
      </c>
      <c r="FC19">
        <v>1.8689</v>
      </c>
      <c r="FD19">
        <v>1.8635600000000001</v>
      </c>
      <c r="FE19">
        <v>1.86364</v>
      </c>
      <c r="FF19">
        <v>1.8636200000000001</v>
      </c>
      <c r="FG19">
        <v>1.8633999999999999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-5.0229999999999997</v>
      </c>
      <c r="FV19">
        <v>-0.1925</v>
      </c>
      <c r="FW19">
        <v>-5.0235454545454603</v>
      </c>
      <c r="FX19">
        <v>0</v>
      </c>
      <c r="FY19">
        <v>0</v>
      </c>
      <c r="FZ19">
        <v>0</v>
      </c>
      <c r="GA19">
        <v>-0.19250999999999899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1.03271</v>
      </c>
      <c r="GL19">
        <v>2.5610400000000002</v>
      </c>
      <c r="GM19">
        <v>1.4489700000000001</v>
      </c>
      <c r="GN19">
        <v>2.3095699999999999</v>
      </c>
      <c r="GO19">
        <v>1.5466299999999999</v>
      </c>
      <c r="GP19">
        <v>2.33887</v>
      </c>
      <c r="GQ19">
        <v>25.2044</v>
      </c>
      <c r="GR19">
        <v>13.8956</v>
      </c>
      <c r="GS19">
        <v>18</v>
      </c>
      <c r="GT19">
        <v>367.649</v>
      </c>
      <c r="GU19">
        <v>652.86099999999999</v>
      </c>
      <c r="GV19">
        <v>17.245200000000001</v>
      </c>
      <c r="GW19">
        <v>20.488</v>
      </c>
      <c r="GX19">
        <v>30.000299999999999</v>
      </c>
      <c r="GY19">
        <v>20.417400000000001</v>
      </c>
      <c r="GZ19">
        <v>20.3781</v>
      </c>
      <c r="HA19">
        <v>20.6846</v>
      </c>
      <c r="HB19">
        <v>10</v>
      </c>
      <c r="HC19">
        <v>-30</v>
      </c>
      <c r="HD19">
        <v>17.236599999999999</v>
      </c>
      <c r="HE19">
        <v>400</v>
      </c>
      <c r="HF19">
        <v>0</v>
      </c>
      <c r="HG19">
        <v>101.02</v>
      </c>
      <c r="HH19">
        <v>95.028800000000004</v>
      </c>
    </row>
    <row r="20" spans="1:216" x14ac:dyDescent="0.2">
      <c r="A20">
        <v>2</v>
      </c>
      <c r="B20">
        <v>1689981798.0999999</v>
      </c>
      <c r="C20">
        <v>87.099999904632597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1689981798.0999999</v>
      </c>
      <c r="M20">
        <f t="shared" si="0"/>
        <v>1.1290346673889604E-3</v>
      </c>
      <c r="N20">
        <f t="shared" si="1"/>
        <v>1.1290346673889604</v>
      </c>
      <c r="O20">
        <f t="shared" si="2"/>
        <v>8.2694444981057291</v>
      </c>
      <c r="P20">
        <f t="shared" si="3"/>
        <v>295.86099999999999</v>
      </c>
      <c r="Q20">
        <f t="shared" si="4"/>
        <v>162.1989769072369</v>
      </c>
      <c r="R20">
        <f t="shared" si="5"/>
        <v>16.366809251858445</v>
      </c>
      <c r="S20">
        <f t="shared" si="6"/>
        <v>29.854075804889</v>
      </c>
      <c r="T20">
        <f t="shared" si="7"/>
        <v>0.10324618497069019</v>
      </c>
      <c r="U20">
        <f t="shared" si="8"/>
        <v>4.3126674427846741</v>
      </c>
      <c r="V20">
        <f t="shared" si="9"/>
        <v>0.10189243023435118</v>
      </c>
      <c r="W20">
        <f t="shared" si="10"/>
        <v>6.3802919465187208E-2</v>
      </c>
      <c r="X20">
        <f t="shared" si="11"/>
        <v>297.72173099999998</v>
      </c>
      <c r="Y20">
        <f t="shared" si="12"/>
        <v>21.012355024433372</v>
      </c>
      <c r="Z20">
        <f t="shared" si="13"/>
        <v>21.012355024433372</v>
      </c>
      <c r="AA20">
        <f t="shared" si="14"/>
        <v>2.4978275858290639</v>
      </c>
      <c r="AB20">
        <f t="shared" si="15"/>
        <v>59.741112709187384</v>
      </c>
      <c r="AC20">
        <f t="shared" si="16"/>
        <v>1.4013285892375</v>
      </c>
      <c r="AD20">
        <f t="shared" si="17"/>
        <v>2.3456687123639637</v>
      </c>
      <c r="AE20">
        <f t="shared" si="18"/>
        <v>1.0964989965915639</v>
      </c>
      <c r="AF20">
        <f t="shared" si="19"/>
        <v>-49.790428831853156</v>
      </c>
      <c r="AG20">
        <f t="shared" si="20"/>
        <v>-236.88840571616907</v>
      </c>
      <c r="AH20">
        <f t="shared" si="21"/>
        <v>-11.10063092187012</v>
      </c>
      <c r="AI20">
        <f t="shared" si="22"/>
        <v>-5.7734469892352536E-2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54587.977037020202</v>
      </c>
      <c r="AO20">
        <f t="shared" si="26"/>
        <v>1800.12</v>
      </c>
      <c r="AP20">
        <f t="shared" si="27"/>
        <v>1517.5010999999997</v>
      </c>
      <c r="AQ20">
        <f t="shared" si="28"/>
        <v>0.84299996666888866</v>
      </c>
      <c r="AR20">
        <f t="shared" si="29"/>
        <v>0.16538993567095525</v>
      </c>
      <c r="AS20">
        <v>1689981798.0999999</v>
      </c>
      <c r="AT20">
        <v>295.86099999999999</v>
      </c>
      <c r="AU20">
        <v>300.01299999999998</v>
      </c>
      <c r="AV20">
        <v>13.887499999999999</v>
      </c>
      <c r="AW20">
        <v>13.350199999999999</v>
      </c>
      <c r="AX20">
        <v>300.56</v>
      </c>
      <c r="AY20">
        <v>14.0867</v>
      </c>
      <c r="AZ20">
        <v>399.92099999999999</v>
      </c>
      <c r="BA20">
        <v>100.806</v>
      </c>
      <c r="BB20">
        <v>9.9749000000000004E-2</v>
      </c>
      <c r="BC20">
        <v>19.993500000000001</v>
      </c>
      <c r="BD20">
        <v>19.6448</v>
      </c>
      <c r="BE20">
        <v>999.9</v>
      </c>
      <c r="BF20">
        <v>0</v>
      </c>
      <c r="BG20">
        <v>0</v>
      </c>
      <c r="BH20">
        <v>10001.9</v>
      </c>
      <c r="BI20">
        <v>0</v>
      </c>
      <c r="BJ20">
        <v>66.268799999999999</v>
      </c>
      <c r="BK20">
        <v>-4.1510600000000002</v>
      </c>
      <c r="BL20">
        <v>300.02800000000002</v>
      </c>
      <c r="BM20">
        <v>304.072</v>
      </c>
      <c r="BN20">
        <v>0.53730500000000003</v>
      </c>
      <c r="BO20">
        <v>300.01299999999998</v>
      </c>
      <c r="BP20">
        <v>13.350199999999999</v>
      </c>
      <c r="BQ20">
        <v>1.39994</v>
      </c>
      <c r="BR20">
        <v>1.34578</v>
      </c>
      <c r="BS20">
        <v>11.917</v>
      </c>
      <c r="BT20">
        <v>11.3201</v>
      </c>
      <c r="BU20">
        <v>1800.12</v>
      </c>
      <c r="BV20">
        <v>0.90000199999999997</v>
      </c>
      <c r="BW20">
        <v>9.9998299999999998E-2</v>
      </c>
      <c r="BX20">
        <v>0</v>
      </c>
      <c r="BY20">
        <v>2.0051000000000001</v>
      </c>
      <c r="BZ20">
        <v>0</v>
      </c>
      <c r="CA20">
        <v>4811.9799999999996</v>
      </c>
      <c r="CB20">
        <v>13895.9</v>
      </c>
      <c r="CC20">
        <v>40.936999999999998</v>
      </c>
      <c r="CD20">
        <v>41.625</v>
      </c>
      <c r="CE20">
        <v>42</v>
      </c>
      <c r="CF20">
        <v>40.875</v>
      </c>
      <c r="CG20">
        <v>39.936999999999998</v>
      </c>
      <c r="CH20">
        <v>1620.11</v>
      </c>
      <c r="CI20">
        <v>180.01</v>
      </c>
      <c r="CJ20">
        <v>0</v>
      </c>
      <c r="CK20">
        <v>1689981808.8</v>
      </c>
      <c r="CL20">
        <v>0</v>
      </c>
      <c r="CM20">
        <v>1689981770.0999999</v>
      </c>
      <c r="CN20" t="s">
        <v>361</v>
      </c>
      <c r="CO20">
        <v>1689981770.0999999</v>
      </c>
      <c r="CP20">
        <v>1689981768.0999999</v>
      </c>
      <c r="CQ20">
        <v>26</v>
      </c>
      <c r="CR20">
        <v>0.32500000000000001</v>
      </c>
      <c r="CS20">
        <v>-7.0000000000000001E-3</v>
      </c>
      <c r="CT20">
        <v>-4.6989999999999998</v>
      </c>
      <c r="CU20">
        <v>-0.19900000000000001</v>
      </c>
      <c r="CV20">
        <v>300</v>
      </c>
      <c r="CW20">
        <v>13</v>
      </c>
      <c r="CX20">
        <v>0.19</v>
      </c>
      <c r="CY20">
        <v>0.08</v>
      </c>
      <c r="CZ20">
        <v>4.8260195469667098</v>
      </c>
      <c r="DA20">
        <v>0.96771851904178496</v>
      </c>
      <c r="DB20">
        <v>0.109807992581047</v>
      </c>
      <c r="DC20">
        <v>1</v>
      </c>
      <c r="DD20">
        <v>299.97314285714299</v>
      </c>
      <c r="DE20">
        <v>9.8103896104139304E-2</v>
      </c>
      <c r="DF20">
        <v>2.2112882938160001E-2</v>
      </c>
      <c r="DG20">
        <v>1</v>
      </c>
      <c r="DH20">
        <v>1799.97571428571</v>
      </c>
      <c r="DI20">
        <v>-0.10505674830291301</v>
      </c>
      <c r="DJ20">
        <v>0.17434425246440099</v>
      </c>
      <c r="DK20">
        <v>-1</v>
      </c>
      <c r="DL20">
        <v>2</v>
      </c>
      <c r="DM20">
        <v>2</v>
      </c>
      <c r="DN20" t="s">
        <v>355</v>
      </c>
      <c r="DO20">
        <v>2.7346300000000001</v>
      </c>
      <c r="DP20">
        <v>2.8379099999999999</v>
      </c>
      <c r="DQ20">
        <v>7.8223799999999996E-2</v>
      </c>
      <c r="DR20">
        <v>7.7736200000000005E-2</v>
      </c>
      <c r="DS20">
        <v>8.3720500000000003E-2</v>
      </c>
      <c r="DT20">
        <v>7.9108300000000006E-2</v>
      </c>
      <c r="DU20">
        <v>27020.5</v>
      </c>
      <c r="DV20">
        <v>28352.799999999999</v>
      </c>
      <c r="DW20">
        <v>27421.8</v>
      </c>
      <c r="DX20">
        <v>28840.9</v>
      </c>
      <c r="DY20">
        <v>33120.400000000001</v>
      </c>
      <c r="DZ20">
        <v>35355</v>
      </c>
      <c r="EA20">
        <v>36663.699999999997</v>
      </c>
      <c r="EB20">
        <v>39076.699999999997</v>
      </c>
      <c r="EC20">
        <v>1.86738</v>
      </c>
      <c r="ED20">
        <v>2.1282700000000001</v>
      </c>
      <c r="EE20">
        <v>7.68118E-2</v>
      </c>
      <c r="EF20">
        <v>0</v>
      </c>
      <c r="EG20">
        <v>18.372</v>
      </c>
      <c r="EH20">
        <v>999.9</v>
      </c>
      <c r="EI20">
        <v>51.593000000000004</v>
      </c>
      <c r="EJ20">
        <v>23.010999999999999</v>
      </c>
      <c r="EK20">
        <v>14.440099999999999</v>
      </c>
      <c r="EL20">
        <v>62.303400000000003</v>
      </c>
      <c r="EM20">
        <v>27.696300000000001</v>
      </c>
      <c r="EN20">
        <v>1</v>
      </c>
      <c r="EO20">
        <v>-0.51273899999999994</v>
      </c>
      <c r="EP20">
        <v>1.1216299999999999</v>
      </c>
      <c r="EQ20">
        <v>19.933399999999999</v>
      </c>
      <c r="ER20">
        <v>5.2183400000000004</v>
      </c>
      <c r="ES20">
        <v>11.9201</v>
      </c>
      <c r="ET20">
        <v>4.9554999999999998</v>
      </c>
      <c r="EU20">
        <v>3.2972800000000002</v>
      </c>
      <c r="EV20">
        <v>9999</v>
      </c>
      <c r="EW20">
        <v>5732.5</v>
      </c>
      <c r="EX20">
        <v>82.9</v>
      </c>
      <c r="EY20">
        <v>161.5</v>
      </c>
      <c r="EZ20">
        <v>1.85988</v>
      </c>
      <c r="FA20">
        <v>1.8589800000000001</v>
      </c>
      <c r="FB20">
        <v>1.86483</v>
      </c>
      <c r="FC20">
        <v>1.8689</v>
      </c>
      <c r="FD20">
        <v>1.8635600000000001</v>
      </c>
      <c r="FE20">
        <v>1.8636299999999999</v>
      </c>
      <c r="FF20">
        <v>1.8636600000000001</v>
      </c>
      <c r="FG20">
        <v>1.8633999999999999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-4.6989999999999998</v>
      </c>
      <c r="FV20">
        <v>-0.19919999999999999</v>
      </c>
      <c r="FW20">
        <v>-4.6988181818181296</v>
      </c>
      <c r="FX20">
        <v>0</v>
      </c>
      <c r="FY20">
        <v>0</v>
      </c>
      <c r="FZ20">
        <v>0</v>
      </c>
      <c r="GA20">
        <v>-0.19927272727272799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0.82641600000000004</v>
      </c>
      <c r="GL20">
        <v>2.5549300000000001</v>
      </c>
      <c r="GM20">
        <v>1.4489700000000001</v>
      </c>
      <c r="GN20">
        <v>2.3083499999999999</v>
      </c>
      <c r="GO20">
        <v>1.5466299999999999</v>
      </c>
      <c r="GP20">
        <v>2.4060100000000002</v>
      </c>
      <c r="GQ20">
        <v>25.163499999999999</v>
      </c>
      <c r="GR20">
        <v>13.904400000000001</v>
      </c>
      <c r="GS20">
        <v>18</v>
      </c>
      <c r="GT20">
        <v>367.97</v>
      </c>
      <c r="GU20">
        <v>652.63499999999999</v>
      </c>
      <c r="GV20">
        <v>17.345800000000001</v>
      </c>
      <c r="GW20">
        <v>20.564900000000002</v>
      </c>
      <c r="GX20">
        <v>30.000499999999999</v>
      </c>
      <c r="GY20">
        <v>20.4983</v>
      </c>
      <c r="GZ20">
        <v>20.4589</v>
      </c>
      <c r="HA20">
        <v>16.547699999999999</v>
      </c>
      <c r="HB20">
        <v>10</v>
      </c>
      <c r="HC20">
        <v>-30</v>
      </c>
      <c r="HD20">
        <v>17.348600000000001</v>
      </c>
      <c r="HE20">
        <v>300</v>
      </c>
      <c r="HF20">
        <v>0</v>
      </c>
      <c r="HG20">
        <v>101.005</v>
      </c>
      <c r="HH20">
        <v>95.018900000000002</v>
      </c>
    </row>
    <row r="21" spans="1:216" x14ac:dyDescent="0.2">
      <c r="A21">
        <v>3</v>
      </c>
      <c r="B21">
        <v>1689981889.0999999</v>
      </c>
      <c r="C21">
        <v>178.09999990463299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1689981889.0999999</v>
      </c>
      <c r="M21">
        <f t="shared" si="0"/>
        <v>1.1130369734520138E-3</v>
      </c>
      <c r="N21">
        <f t="shared" si="1"/>
        <v>1.1130369734520138</v>
      </c>
      <c r="O21">
        <f t="shared" si="2"/>
        <v>6.5185885766934559</v>
      </c>
      <c r="P21">
        <f t="shared" si="3"/>
        <v>246.71100000000001</v>
      </c>
      <c r="Q21">
        <f t="shared" si="4"/>
        <v>138.40928492116095</v>
      </c>
      <c r="R21">
        <f t="shared" si="5"/>
        <v>13.966349034512398</v>
      </c>
      <c r="S21">
        <f t="shared" si="6"/>
        <v>24.894658899627</v>
      </c>
      <c r="T21">
        <f t="shared" si="7"/>
        <v>0.10057334091035752</v>
      </c>
      <c r="U21">
        <f t="shared" si="8"/>
        <v>4.3054255163746893</v>
      </c>
      <c r="V21">
        <f t="shared" si="9"/>
        <v>9.9286168978994199E-2</v>
      </c>
      <c r="W21">
        <f t="shared" si="10"/>
        <v>6.2168130301205216E-2</v>
      </c>
      <c r="X21">
        <f t="shared" si="11"/>
        <v>297.73551600000002</v>
      </c>
      <c r="Y21">
        <f t="shared" si="12"/>
        <v>21.055634828609733</v>
      </c>
      <c r="Z21">
        <f t="shared" si="13"/>
        <v>21.055634828609733</v>
      </c>
      <c r="AA21">
        <f t="shared" si="14"/>
        <v>2.5044781747273679</v>
      </c>
      <c r="AB21">
        <f t="shared" si="15"/>
        <v>59.334869779736898</v>
      </c>
      <c r="AC21">
        <f t="shared" si="16"/>
        <v>1.3951386172977001</v>
      </c>
      <c r="AD21">
        <f t="shared" si="17"/>
        <v>2.3512963329602616</v>
      </c>
      <c r="AE21">
        <f t="shared" si="18"/>
        <v>1.1093395574296678</v>
      </c>
      <c r="AF21">
        <f t="shared" si="19"/>
        <v>-49.084930529233809</v>
      </c>
      <c r="AG21">
        <f t="shared" si="20"/>
        <v>-237.55365460047787</v>
      </c>
      <c r="AH21">
        <f t="shared" si="21"/>
        <v>-11.155201524470264</v>
      </c>
      <c r="AI21">
        <f t="shared" si="22"/>
        <v>-5.8270654181939108E-2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54459.565567383586</v>
      </c>
      <c r="AO21">
        <f t="shared" si="26"/>
        <v>1800.21</v>
      </c>
      <c r="AP21">
        <f t="shared" si="27"/>
        <v>1517.5763999999999</v>
      </c>
      <c r="AQ21">
        <f t="shared" si="28"/>
        <v>0.84299965004082855</v>
      </c>
      <c r="AR21">
        <f t="shared" si="29"/>
        <v>0.16538932457879915</v>
      </c>
      <c r="AS21">
        <v>1689981889.0999999</v>
      </c>
      <c r="AT21">
        <v>246.71100000000001</v>
      </c>
      <c r="AU21">
        <v>249.988</v>
      </c>
      <c r="AV21">
        <v>13.8261</v>
      </c>
      <c r="AW21">
        <v>13.2966</v>
      </c>
      <c r="AX21">
        <v>251.22</v>
      </c>
      <c r="AY21">
        <v>14.028600000000001</v>
      </c>
      <c r="AZ21">
        <v>400.08699999999999</v>
      </c>
      <c r="BA21">
        <v>100.806</v>
      </c>
      <c r="BB21">
        <v>0.100157</v>
      </c>
      <c r="BC21">
        <v>20.0322</v>
      </c>
      <c r="BD21">
        <v>19.690799999999999</v>
      </c>
      <c r="BE21">
        <v>999.9</v>
      </c>
      <c r="BF21">
        <v>0</v>
      </c>
      <c r="BG21">
        <v>0</v>
      </c>
      <c r="BH21">
        <v>9978.75</v>
      </c>
      <c r="BI21">
        <v>0</v>
      </c>
      <c r="BJ21">
        <v>70.096599999999995</v>
      </c>
      <c r="BK21">
        <v>-3.2767300000000001</v>
      </c>
      <c r="BL21">
        <v>250.17</v>
      </c>
      <c r="BM21">
        <v>253.35599999999999</v>
      </c>
      <c r="BN21">
        <v>0.52951199999999998</v>
      </c>
      <c r="BO21">
        <v>249.988</v>
      </c>
      <c r="BP21">
        <v>13.2966</v>
      </c>
      <c r="BQ21">
        <v>1.39375</v>
      </c>
      <c r="BR21">
        <v>1.3403700000000001</v>
      </c>
      <c r="BS21">
        <v>11.8498</v>
      </c>
      <c r="BT21">
        <v>11.259399999999999</v>
      </c>
      <c r="BU21">
        <v>1800.21</v>
      </c>
      <c r="BV21">
        <v>0.90000999999999998</v>
      </c>
      <c r="BW21">
        <v>9.9989599999999998E-2</v>
      </c>
      <c r="BX21">
        <v>0</v>
      </c>
      <c r="BY21">
        <v>2.5265</v>
      </c>
      <c r="BZ21">
        <v>0</v>
      </c>
      <c r="CA21">
        <v>4809.37</v>
      </c>
      <c r="CB21">
        <v>13896.6</v>
      </c>
      <c r="CC21">
        <v>40.186999999999998</v>
      </c>
      <c r="CD21">
        <v>41.186999999999998</v>
      </c>
      <c r="CE21">
        <v>41.375</v>
      </c>
      <c r="CF21">
        <v>39.811999999999998</v>
      </c>
      <c r="CG21">
        <v>39.375</v>
      </c>
      <c r="CH21">
        <v>1620.21</v>
      </c>
      <c r="CI21">
        <v>180</v>
      </c>
      <c r="CJ21">
        <v>0</v>
      </c>
      <c r="CK21">
        <v>1689981899.4000001</v>
      </c>
      <c r="CL21">
        <v>0</v>
      </c>
      <c r="CM21">
        <v>1689981859.0999999</v>
      </c>
      <c r="CN21" t="s">
        <v>364</v>
      </c>
      <c r="CO21">
        <v>1689981858.0999999</v>
      </c>
      <c r="CP21">
        <v>1689981859.0999999</v>
      </c>
      <c r="CQ21">
        <v>27</v>
      </c>
      <c r="CR21">
        <v>0.189</v>
      </c>
      <c r="CS21">
        <v>-3.0000000000000001E-3</v>
      </c>
      <c r="CT21">
        <v>-4.5090000000000003</v>
      </c>
      <c r="CU21">
        <v>-0.20300000000000001</v>
      </c>
      <c r="CV21">
        <v>250</v>
      </c>
      <c r="CW21">
        <v>13</v>
      </c>
      <c r="CX21">
        <v>0.32</v>
      </c>
      <c r="CY21">
        <v>0.15</v>
      </c>
      <c r="CZ21">
        <v>3.89858256454399</v>
      </c>
      <c r="DA21">
        <v>5.2799638557525702E-2</v>
      </c>
      <c r="DB21">
        <v>2.16584871353931E-2</v>
      </c>
      <c r="DC21">
        <v>1</v>
      </c>
      <c r="DD21">
        <v>249.99979999999999</v>
      </c>
      <c r="DE21">
        <v>-8.0120300751972295E-2</v>
      </c>
      <c r="DF21">
        <v>1.4361754767437901E-2</v>
      </c>
      <c r="DG21">
        <v>1</v>
      </c>
      <c r="DH21">
        <v>1800.0360000000001</v>
      </c>
      <c r="DI21">
        <v>0.21277043587125899</v>
      </c>
      <c r="DJ21">
        <v>0.15752460125332499</v>
      </c>
      <c r="DK21">
        <v>-1</v>
      </c>
      <c r="DL21">
        <v>2</v>
      </c>
      <c r="DM21">
        <v>2</v>
      </c>
      <c r="DN21" t="s">
        <v>355</v>
      </c>
      <c r="DO21">
        <v>2.7350400000000001</v>
      </c>
      <c r="DP21">
        <v>2.83812</v>
      </c>
      <c r="DQ21">
        <v>6.7379999999999995E-2</v>
      </c>
      <c r="DR21">
        <v>6.6778299999999999E-2</v>
      </c>
      <c r="DS21">
        <v>8.3450300000000005E-2</v>
      </c>
      <c r="DT21">
        <v>7.8860600000000003E-2</v>
      </c>
      <c r="DU21">
        <v>27335.8</v>
      </c>
      <c r="DV21">
        <v>28687.200000000001</v>
      </c>
      <c r="DW21">
        <v>27419.599999999999</v>
      </c>
      <c r="DX21">
        <v>28838.9</v>
      </c>
      <c r="DY21">
        <v>33128</v>
      </c>
      <c r="DZ21">
        <v>35361.4</v>
      </c>
      <c r="EA21">
        <v>36660.9</v>
      </c>
      <c r="EB21">
        <v>39073.199999999997</v>
      </c>
      <c r="EC21">
        <v>1.86738</v>
      </c>
      <c r="ED21">
        <v>2.1271300000000002</v>
      </c>
      <c r="EE21">
        <v>7.05905E-2</v>
      </c>
      <c r="EF21">
        <v>0</v>
      </c>
      <c r="EG21">
        <v>18.5213</v>
      </c>
      <c r="EH21">
        <v>999.9</v>
      </c>
      <c r="EI21">
        <v>51.488999999999997</v>
      </c>
      <c r="EJ21">
        <v>22.99</v>
      </c>
      <c r="EK21">
        <v>14.393800000000001</v>
      </c>
      <c r="EL21">
        <v>62.323399999999999</v>
      </c>
      <c r="EM21">
        <v>27.552099999999999</v>
      </c>
      <c r="EN21">
        <v>1</v>
      </c>
      <c r="EO21">
        <v>-0.50745200000000001</v>
      </c>
      <c r="EP21">
        <v>1.3962600000000001</v>
      </c>
      <c r="EQ21">
        <v>19.922000000000001</v>
      </c>
      <c r="ER21">
        <v>5.2172900000000002</v>
      </c>
      <c r="ES21">
        <v>11.9201</v>
      </c>
      <c r="ET21">
        <v>4.9554999999999998</v>
      </c>
      <c r="EU21">
        <v>3.29705</v>
      </c>
      <c r="EV21">
        <v>9999</v>
      </c>
      <c r="EW21">
        <v>5734.3</v>
      </c>
      <c r="EX21">
        <v>82.9</v>
      </c>
      <c r="EY21">
        <v>161.5</v>
      </c>
      <c r="EZ21">
        <v>1.8598699999999999</v>
      </c>
      <c r="FA21">
        <v>1.8589800000000001</v>
      </c>
      <c r="FB21">
        <v>1.8648400000000001</v>
      </c>
      <c r="FC21">
        <v>1.8689</v>
      </c>
      <c r="FD21">
        <v>1.8635600000000001</v>
      </c>
      <c r="FE21">
        <v>1.8635999999999999</v>
      </c>
      <c r="FF21">
        <v>1.8635999999999999</v>
      </c>
      <c r="FG21">
        <v>1.8633999999999999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-4.5090000000000003</v>
      </c>
      <c r="FV21">
        <v>-0.20250000000000001</v>
      </c>
      <c r="FW21">
        <v>-4.5090999999999903</v>
      </c>
      <c r="FX21">
        <v>0</v>
      </c>
      <c r="FY21">
        <v>0</v>
      </c>
      <c r="FZ21">
        <v>0</v>
      </c>
      <c r="GA21">
        <v>-0.20251818181817999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0.72021500000000005</v>
      </c>
      <c r="GL21">
        <v>2.5585900000000001</v>
      </c>
      <c r="GM21">
        <v>1.4489700000000001</v>
      </c>
      <c r="GN21">
        <v>2.3095699999999999</v>
      </c>
      <c r="GO21">
        <v>1.5466299999999999</v>
      </c>
      <c r="GP21">
        <v>2.3962400000000001</v>
      </c>
      <c r="GQ21">
        <v>25.163499999999999</v>
      </c>
      <c r="GR21">
        <v>13.886900000000001</v>
      </c>
      <c r="GS21">
        <v>18</v>
      </c>
      <c r="GT21">
        <v>368.488</v>
      </c>
      <c r="GU21">
        <v>652.66999999999996</v>
      </c>
      <c r="GV21">
        <v>17.217600000000001</v>
      </c>
      <c r="GW21">
        <v>20.633199999999999</v>
      </c>
      <c r="GX21">
        <v>30.000399999999999</v>
      </c>
      <c r="GY21">
        <v>20.575299999999999</v>
      </c>
      <c r="GZ21">
        <v>20.539000000000001</v>
      </c>
      <c r="HA21">
        <v>14.410399999999999</v>
      </c>
      <c r="HB21">
        <v>10</v>
      </c>
      <c r="HC21">
        <v>-30</v>
      </c>
      <c r="HD21">
        <v>17.1996</v>
      </c>
      <c r="HE21">
        <v>250</v>
      </c>
      <c r="HF21">
        <v>0</v>
      </c>
      <c r="HG21">
        <v>100.997</v>
      </c>
      <c r="HH21">
        <v>95.011300000000006</v>
      </c>
    </row>
    <row r="22" spans="1:216" x14ac:dyDescent="0.2">
      <c r="A22">
        <v>4</v>
      </c>
      <c r="B22">
        <v>1689981977.0999999</v>
      </c>
      <c r="C22">
        <v>266.09999990463302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1689981977.0999999</v>
      </c>
      <c r="M22">
        <f t="shared" si="0"/>
        <v>1.1017820412228018E-3</v>
      </c>
      <c r="N22">
        <f t="shared" si="1"/>
        <v>1.1017820412228019</v>
      </c>
      <c r="O22">
        <f t="shared" si="2"/>
        <v>4.0110089241316578</v>
      </c>
      <c r="P22">
        <f t="shared" si="3"/>
        <v>172.99700000000001</v>
      </c>
      <c r="Q22">
        <f t="shared" si="4"/>
        <v>105.51202019360481</v>
      </c>
      <c r="R22">
        <f t="shared" si="5"/>
        <v>10.646594065161256</v>
      </c>
      <c r="S22">
        <f t="shared" si="6"/>
        <v>17.456104338739003</v>
      </c>
      <c r="T22">
        <f t="shared" si="7"/>
        <v>9.9822670343820002E-2</v>
      </c>
      <c r="U22">
        <f t="shared" si="8"/>
        <v>4.3049723420938513</v>
      </c>
      <c r="V22">
        <f t="shared" si="9"/>
        <v>9.855437905812954E-2</v>
      </c>
      <c r="W22">
        <f t="shared" si="10"/>
        <v>6.1709095186258792E-2</v>
      </c>
      <c r="X22">
        <f t="shared" si="11"/>
        <v>297.69140699999997</v>
      </c>
      <c r="Y22">
        <f t="shared" si="12"/>
        <v>21.020416743154616</v>
      </c>
      <c r="Z22">
        <f t="shared" si="13"/>
        <v>21.020416743154616</v>
      </c>
      <c r="AA22">
        <f t="shared" si="14"/>
        <v>2.499065215974229</v>
      </c>
      <c r="AB22">
        <f t="shared" si="15"/>
        <v>59.37068792165833</v>
      </c>
      <c r="AC22">
        <f t="shared" si="16"/>
        <v>1.3927690224523002</v>
      </c>
      <c r="AD22">
        <f t="shared" si="17"/>
        <v>2.3458866171301684</v>
      </c>
      <c r="AE22">
        <f t="shared" si="18"/>
        <v>1.1062961935219289</v>
      </c>
      <c r="AF22">
        <f t="shared" si="19"/>
        <v>-48.588588017925559</v>
      </c>
      <c r="AG22">
        <f t="shared" si="20"/>
        <v>-237.9886324104117</v>
      </c>
      <c r="AH22">
        <f t="shared" si="21"/>
        <v>-11.172668560062393</v>
      </c>
      <c r="AI22">
        <f t="shared" si="22"/>
        <v>-5.8481988399677221E-2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54458.851959066997</v>
      </c>
      <c r="AO22">
        <f t="shared" si="26"/>
        <v>1799.93</v>
      </c>
      <c r="AP22">
        <f t="shared" si="27"/>
        <v>1517.3414999999998</v>
      </c>
      <c r="AQ22">
        <f t="shared" si="28"/>
        <v>0.84300028334435217</v>
      </c>
      <c r="AR22">
        <f t="shared" si="29"/>
        <v>0.16539054685459989</v>
      </c>
      <c r="AS22">
        <v>1689981977.0999999</v>
      </c>
      <c r="AT22">
        <v>172.99700000000001</v>
      </c>
      <c r="AU22">
        <v>175.024</v>
      </c>
      <c r="AV22">
        <v>13.802899999999999</v>
      </c>
      <c r="AW22">
        <v>13.278700000000001</v>
      </c>
      <c r="AX22">
        <v>177.137</v>
      </c>
      <c r="AY22">
        <v>14.0052</v>
      </c>
      <c r="AZ22">
        <v>400.05500000000001</v>
      </c>
      <c r="BA22">
        <v>100.804</v>
      </c>
      <c r="BB22">
        <v>0.100087</v>
      </c>
      <c r="BC22">
        <v>19.995000000000001</v>
      </c>
      <c r="BD22">
        <v>19.684799999999999</v>
      </c>
      <c r="BE22">
        <v>999.9</v>
      </c>
      <c r="BF22">
        <v>0</v>
      </c>
      <c r="BG22">
        <v>0</v>
      </c>
      <c r="BH22">
        <v>9977.5</v>
      </c>
      <c r="BI22">
        <v>0</v>
      </c>
      <c r="BJ22">
        <v>74.697000000000003</v>
      </c>
      <c r="BK22">
        <v>-2.02718</v>
      </c>
      <c r="BL22">
        <v>175.41800000000001</v>
      </c>
      <c r="BM22">
        <v>177.37899999999999</v>
      </c>
      <c r="BN22">
        <v>0.52419099999999996</v>
      </c>
      <c r="BO22">
        <v>175.024</v>
      </c>
      <c r="BP22">
        <v>13.278700000000001</v>
      </c>
      <c r="BQ22">
        <v>1.3913899999999999</v>
      </c>
      <c r="BR22">
        <v>1.3385499999999999</v>
      </c>
      <c r="BS22">
        <v>11.8241</v>
      </c>
      <c r="BT22">
        <v>11.238799999999999</v>
      </c>
      <c r="BU22">
        <v>1799.93</v>
      </c>
      <c r="BV22">
        <v>0.89998999999999996</v>
      </c>
      <c r="BW22">
        <v>0.10001</v>
      </c>
      <c r="BX22">
        <v>0</v>
      </c>
      <c r="BY22">
        <v>2.0813000000000001</v>
      </c>
      <c r="BZ22">
        <v>0</v>
      </c>
      <c r="CA22">
        <v>4820.8599999999997</v>
      </c>
      <c r="CB22">
        <v>13894.4</v>
      </c>
      <c r="CC22">
        <v>39.625</v>
      </c>
      <c r="CD22">
        <v>40.811999999999998</v>
      </c>
      <c r="CE22">
        <v>40.875</v>
      </c>
      <c r="CF22">
        <v>39.25</v>
      </c>
      <c r="CG22">
        <v>38.811999999999998</v>
      </c>
      <c r="CH22">
        <v>1619.92</v>
      </c>
      <c r="CI22">
        <v>180.01</v>
      </c>
      <c r="CJ22">
        <v>0</v>
      </c>
      <c r="CK22">
        <v>1689981987.5999999</v>
      </c>
      <c r="CL22">
        <v>0</v>
      </c>
      <c r="CM22">
        <v>1689981948.0999999</v>
      </c>
      <c r="CN22" t="s">
        <v>367</v>
      </c>
      <c r="CO22">
        <v>1689981943.0999999</v>
      </c>
      <c r="CP22">
        <v>1689981948.0999999</v>
      </c>
      <c r="CQ22">
        <v>28</v>
      </c>
      <c r="CR22">
        <v>0.36799999999999999</v>
      </c>
      <c r="CS22">
        <v>0</v>
      </c>
      <c r="CT22">
        <v>-4.141</v>
      </c>
      <c r="CU22">
        <v>-0.20200000000000001</v>
      </c>
      <c r="CV22">
        <v>175</v>
      </c>
      <c r="CW22">
        <v>13</v>
      </c>
      <c r="CX22">
        <v>0.33</v>
      </c>
      <c r="CY22">
        <v>0.18</v>
      </c>
      <c r="CZ22">
        <v>2.31542018462142</v>
      </c>
      <c r="DA22">
        <v>0.77864738117327603</v>
      </c>
      <c r="DB22">
        <v>8.6637612115644705E-2</v>
      </c>
      <c r="DC22">
        <v>1</v>
      </c>
      <c r="DD22">
        <v>174.99035000000001</v>
      </c>
      <c r="DE22">
        <v>6.6541353383475194E-2</v>
      </c>
      <c r="DF22">
        <v>1.8276419233535901E-2</v>
      </c>
      <c r="DG22">
        <v>1</v>
      </c>
      <c r="DH22">
        <v>1800.0233333333299</v>
      </c>
      <c r="DI22">
        <v>0.20020822633037699</v>
      </c>
      <c r="DJ22">
        <v>0.15917445755055901</v>
      </c>
      <c r="DK22">
        <v>-1</v>
      </c>
      <c r="DL22">
        <v>2</v>
      </c>
      <c r="DM22">
        <v>2</v>
      </c>
      <c r="DN22" t="s">
        <v>355</v>
      </c>
      <c r="DO22">
        <v>2.7348599999999998</v>
      </c>
      <c r="DP22">
        <v>2.8380399999999999</v>
      </c>
      <c r="DQ22">
        <v>4.9582000000000001E-2</v>
      </c>
      <c r="DR22">
        <v>4.8805599999999998E-2</v>
      </c>
      <c r="DS22">
        <v>8.3330699999999994E-2</v>
      </c>
      <c r="DT22">
        <v>7.8767100000000007E-2</v>
      </c>
      <c r="DU22">
        <v>27855</v>
      </c>
      <c r="DV22">
        <v>29237</v>
      </c>
      <c r="DW22">
        <v>27417.599999999999</v>
      </c>
      <c r="DX22">
        <v>28836.7</v>
      </c>
      <c r="DY22">
        <v>33129.9</v>
      </c>
      <c r="DZ22">
        <v>35361.800000000003</v>
      </c>
      <c r="EA22">
        <v>36658.1</v>
      </c>
      <c r="EB22">
        <v>39069.599999999999</v>
      </c>
      <c r="EC22">
        <v>1.86663</v>
      </c>
      <c r="ED22">
        <v>2.1257999999999999</v>
      </c>
      <c r="EE22">
        <v>6.4961599999999994E-2</v>
      </c>
      <c r="EF22">
        <v>0</v>
      </c>
      <c r="EG22">
        <v>18.608599999999999</v>
      </c>
      <c r="EH22">
        <v>999.9</v>
      </c>
      <c r="EI22">
        <v>51.435000000000002</v>
      </c>
      <c r="EJ22">
        <v>22.97</v>
      </c>
      <c r="EK22">
        <v>14.363099999999999</v>
      </c>
      <c r="EL22">
        <v>62.193399999999997</v>
      </c>
      <c r="EM22">
        <v>27.828499999999998</v>
      </c>
      <c r="EN22">
        <v>1</v>
      </c>
      <c r="EO22">
        <v>-0.502556</v>
      </c>
      <c r="EP22">
        <v>1.30318</v>
      </c>
      <c r="EQ22">
        <v>19.925000000000001</v>
      </c>
      <c r="ER22">
        <v>5.2192400000000001</v>
      </c>
      <c r="ES22">
        <v>11.9201</v>
      </c>
      <c r="ET22">
        <v>4.9554499999999999</v>
      </c>
      <c r="EU22">
        <v>3.2972000000000001</v>
      </c>
      <c r="EV22">
        <v>9999</v>
      </c>
      <c r="EW22">
        <v>5736.2</v>
      </c>
      <c r="EX22">
        <v>83</v>
      </c>
      <c r="EY22">
        <v>161.5</v>
      </c>
      <c r="EZ22">
        <v>1.85988</v>
      </c>
      <c r="FA22">
        <v>1.8589800000000001</v>
      </c>
      <c r="FB22">
        <v>1.86487</v>
      </c>
      <c r="FC22">
        <v>1.8689</v>
      </c>
      <c r="FD22">
        <v>1.8635600000000001</v>
      </c>
      <c r="FE22">
        <v>1.8636299999999999</v>
      </c>
      <c r="FF22">
        <v>1.8636299999999999</v>
      </c>
      <c r="FG22">
        <v>1.8633999999999999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-4.1399999999999997</v>
      </c>
      <c r="FV22">
        <v>-0.20230000000000001</v>
      </c>
      <c r="FW22">
        <v>-4.1406000000000098</v>
      </c>
      <c r="FX22">
        <v>0</v>
      </c>
      <c r="FY22">
        <v>0</v>
      </c>
      <c r="FZ22">
        <v>0</v>
      </c>
      <c r="GA22">
        <v>-0.20223636363636499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0.6</v>
      </c>
      <c r="GJ22">
        <v>0.5</v>
      </c>
      <c r="GK22">
        <v>0.55542000000000002</v>
      </c>
      <c r="GL22">
        <v>2.5622600000000002</v>
      </c>
      <c r="GM22">
        <v>1.4489700000000001</v>
      </c>
      <c r="GN22">
        <v>2.3083499999999999</v>
      </c>
      <c r="GO22">
        <v>1.5466299999999999</v>
      </c>
      <c r="GP22">
        <v>2.4157700000000002</v>
      </c>
      <c r="GQ22">
        <v>25.224900000000002</v>
      </c>
      <c r="GR22">
        <v>13.8781</v>
      </c>
      <c r="GS22">
        <v>18</v>
      </c>
      <c r="GT22">
        <v>368.65499999999997</v>
      </c>
      <c r="GU22">
        <v>652.48800000000006</v>
      </c>
      <c r="GV22">
        <v>17.198</v>
      </c>
      <c r="GW22">
        <v>20.706</v>
      </c>
      <c r="GX22">
        <v>30.000299999999999</v>
      </c>
      <c r="GY22">
        <v>20.649899999999999</v>
      </c>
      <c r="GZ22">
        <v>20.614899999999999</v>
      </c>
      <c r="HA22">
        <v>11.107799999999999</v>
      </c>
      <c r="HB22">
        <v>10</v>
      </c>
      <c r="HC22">
        <v>-30</v>
      </c>
      <c r="HD22">
        <v>17.2148</v>
      </c>
      <c r="HE22">
        <v>175</v>
      </c>
      <c r="HF22">
        <v>0</v>
      </c>
      <c r="HG22">
        <v>100.989</v>
      </c>
      <c r="HH22">
        <v>95.003100000000003</v>
      </c>
    </row>
    <row r="23" spans="1:216" x14ac:dyDescent="0.2">
      <c r="A23">
        <v>5</v>
      </c>
      <c r="B23">
        <v>1689982070.0999999</v>
      </c>
      <c r="C23">
        <v>359.09999990463302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1689982070.0999999</v>
      </c>
      <c r="M23">
        <f t="shared" si="0"/>
        <v>1.1172506220503741E-3</v>
      </c>
      <c r="N23">
        <f t="shared" si="1"/>
        <v>1.1172506220503742</v>
      </c>
      <c r="O23">
        <f t="shared" si="2"/>
        <v>2.4173397352495414</v>
      </c>
      <c r="P23">
        <f t="shared" si="3"/>
        <v>123.762</v>
      </c>
      <c r="Q23">
        <f t="shared" si="4"/>
        <v>83.3708237050527</v>
      </c>
      <c r="R23">
        <f t="shared" si="5"/>
        <v>8.4120272051934197</v>
      </c>
      <c r="S23">
        <f t="shared" si="6"/>
        <v>12.487453820203202</v>
      </c>
      <c r="T23">
        <f t="shared" si="7"/>
        <v>0.10146252070798081</v>
      </c>
      <c r="U23">
        <f t="shared" si="8"/>
        <v>4.3132319117520801</v>
      </c>
      <c r="V23">
        <f t="shared" si="9"/>
        <v>0.1001549857151614</v>
      </c>
      <c r="W23">
        <f t="shared" si="10"/>
        <v>6.2712938955238356E-2</v>
      </c>
      <c r="X23">
        <f t="shared" si="11"/>
        <v>297.74305799999996</v>
      </c>
      <c r="Y23">
        <f t="shared" si="12"/>
        <v>21.000157217665279</v>
      </c>
      <c r="Z23">
        <f t="shared" si="13"/>
        <v>21.000157217665279</v>
      </c>
      <c r="AA23">
        <f t="shared" si="14"/>
        <v>2.4959560064741844</v>
      </c>
      <c r="AB23">
        <f t="shared" si="15"/>
        <v>59.399944704269203</v>
      </c>
      <c r="AC23">
        <f t="shared" si="16"/>
        <v>1.3920924969858401</v>
      </c>
      <c r="AD23">
        <f t="shared" si="17"/>
        <v>2.3435922439264281</v>
      </c>
      <c r="AE23">
        <f t="shared" si="18"/>
        <v>1.1038635094883442</v>
      </c>
      <c r="AF23">
        <f t="shared" si="19"/>
        <v>-49.270752432421496</v>
      </c>
      <c r="AG23">
        <f t="shared" si="20"/>
        <v>-237.40824457328964</v>
      </c>
      <c r="AH23">
        <f t="shared" si="21"/>
        <v>-11.12202858075689</v>
      </c>
      <c r="AI23">
        <f t="shared" si="22"/>
        <v>-5.7967586468038235E-2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54599.935972820422</v>
      </c>
      <c r="AO23">
        <f t="shared" si="26"/>
        <v>1800.25</v>
      </c>
      <c r="AP23">
        <f t="shared" si="27"/>
        <v>1517.6106</v>
      </c>
      <c r="AQ23">
        <f t="shared" si="28"/>
        <v>0.84299991667823915</v>
      </c>
      <c r="AR23">
        <f t="shared" si="29"/>
        <v>0.16538983918900152</v>
      </c>
      <c r="AS23">
        <v>1689982070.0999999</v>
      </c>
      <c r="AT23">
        <v>123.762</v>
      </c>
      <c r="AU23">
        <v>124.995</v>
      </c>
      <c r="AV23">
        <v>13.796900000000001</v>
      </c>
      <c r="AW23">
        <v>13.2653</v>
      </c>
      <c r="AX23">
        <v>127.76600000000001</v>
      </c>
      <c r="AY23">
        <v>13.998100000000001</v>
      </c>
      <c r="AZ23">
        <v>400.02699999999999</v>
      </c>
      <c r="BA23">
        <v>100.79900000000001</v>
      </c>
      <c r="BB23">
        <v>9.9933599999999997E-2</v>
      </c>
      <c r="BC23">
        <v>19.979199999999999</v>
      </c>
      <c r="BD23">
        <v>19.668399999999998</v>
      </c>
      <c r="BE23">
        <v>999.9</v>
      </c>
      <c r="BF23">
        <v>0</v>
      </c>
      <c r="BG23">
        <v>0</v>
      </c>
      <c r="BH23">
        <v>10004.4</v>
      </c>
      <c r="BI23">
        <v>0</v>
      </c>
      <c r="BJ23">
        <v>78.933999999999997</v>
      </c>
      <c r="BK23">
        <v>-1.2333799999999999</v>
      </c>
      <c r="BL23">
        <v>125.49299999999999</v>
      </c>
      <c r="BM23">
        <v>126.676</v>
      </c>
      <c r="BN23">
        <v>0.53159500000000004</v>
      </c>
      <c r="BO23">
        <v>124.995</v>
      </c>
      <c r="BP23">
        <v>13.2653</v>
      </c>
      <c r="BQ23">
        <v>1.3907099999999999</v>
      </c>
      <c r="BR23">
        <v>1.3371200000000001</v>
      </c>
      <c r="BS23">
        <v>11.816700000000001</v>
      </c>
      <c r="BT23">
        <v>11.2227</v>
      </c>
      <c r="BU23">
        <v>1800.25</v>
      </c>
      <c r="BV23">
        <v>0.90000500000000005</v>
      </c>
      <c r="BW23">
        <v>9.9995299999999995E-2</v>
      </c>
      <c r="BX23">
        <v>0</v>
      </c>
      <c r="BY23">
        <v>2.3936000000000002</v>
      </c>
      <c r="BZ23">
        <v>0</v>
      </c>
      <c r="CA23">
        <v>4844.74</v>
      </c>
      <c r="CB23">
        <v>13896.9</v>
      </c>
      <c r="CC23">
        <v>39.186999999999998</v>
      </c>
      <c r="CD23">
        <v>40.5</v>
      </c>
      <c r="CE23">
        <v>40.375</v>
      </c>
      <c r="CF23">
        <v>38.936999999999998</v>
      </c>
      <c r="CG23">
        <v>38.436999999999998</v>
      </c>
      <c r="CH23">
        <v>1620.23</v>
      </c>
      <c r="CI23">
        <v>180.02</v>
      </c>
      <c r="CJ23">
        <v>0</v>
      </c>
      <c r="CK23">
        <v>1689982080.5999999</v>
      </c>
      <c r="CL23">
        <v>0</v>
      </c>
      <c r="CM23">
        <v>1689982044.0999999</v>
      </c>
      <c r="CN23" t="s">
        <v>370</v>
      </c>
      <c r="CO23">
        <v>1689982044.0999999</v>
      </c>
      <c r="CP23">
        <v>1689982037.0999999</v>
      </c>
      <c r="CQ23">
        <v>29</v>
      </c>
      <c r="CR23">
        <v>0.13700000000000001</v>
      </c>
      <c r="CS23">
        <v>1E-3</v>
      </c>
      <c r="CT23">
        <v>-4.0039999999999996</v>
      </c>
      <c r="CU23">
        <v>-0.20100000000000001</v>
      </c>
      <c r="CV23">
        <v>125</v>
      </c>
      <c r="CW23">
        <v>13</v>
      </c>
      <c r="CX23">
        <v>0.26</v>
      </c>
      <c r="CY23">
        <v>0.21</v>
      </c>
      <c r="CZ23">
        <v>1.3870265798172901</v>
      </c>
      <c r="DA23">
        <v>0.99712602627412905</v>
      </c>
      <c r="DB23">
        <v>0.19617122970967299</v>
      </c>
      <c r="DC23">
        <v>1</v>
      </c>
      <c r="DD23">
        <v>124.973666666667</v>
      </c>
      <c r="DE23">
        <v>0.103012987012866</v>
      </c>
      <c r="DF23">
        <v>2.9673353981441601E-2</v>
      </c>
      <c r="DG23">
        <v>1</v>
      </c>
      <c r="DH23">
        <v>1799.9780952381</v>
      </c>
      <c r="DI23">
        <v>2.5178348644778099E-2</v>
      </c>
      <c r="DJ23">
        <v>0.15441499580583701</v>
      </c>
      <c r="DK23">
        <v>-1</v>
      </c>
      <c r="DL23">
        <v>2</v>
      </c>
      <c r="DM23">
        <v>2</v>
      </c>
      <c r="DN23" t="s">
        <v>355</v>
      </c>
      <c r="DO23">
        <v>2.73468</v>
      </c>
      <c r="DP23">
        <v>2.83812</v>
      </c>
      <c r="DQ23">
        <v>3.6614500000000001E-2</v>
      </c>
      <c r="DR23">
        <v>3.5680999999999997E-2</v>
      </c>
      <c r="DS23">
        <v>8.3279199999999998E-2</v>
      </c>
      <c r="DT23">
        <v>7.8689400000000007E-2</v>
      </c>
      <c r="DU23">
        <v>28230.400000000001</v>
      </c>
      <c r="DV23">
        <v>29637.1</v>
      </c>
      <c r="DW23">
        <v>27413.4</v>
      </c>
      <c r="DX23">
        <v>28833.8</v>
      </c>
      <c r="DY23">
        <v>33127.300000000003</v>
      </c>
      <c r="DZ23">
        <v>35360.400000000001</v>
      </c>
      <c r="EA23">
        <v>36652.9</v>
      </c>
      <c r="EB23">
        <v>39064.699999999997</v>
      </c>
      <c r="EC23">
        <v>1.86635</v>
      </c>
      <c r="ED23">
        <v>2.1244800000000001</v>
      </c>
      <c r="EE23">
        <v>6.4447500000000005E-2</v>
      </c>
      <c r="EF23">
        <v>0</v>
      </c>
      <c r="EG23">
        <v>18.6007</v>
      </c>
      <c r="EH23">
        <v>999.9</v>
      </c>
      <c r="EI23">
        <v>51.386000000000003</v>
      </c>
      <c r="EJ23">
        <v>22.96</v>
      </c>
      <c r="EK23">
        <v>14.3406</v>
      </c>
      <c r="EL23">
        <v>62.2834</v>
      </c>
      <c r="EM23">
        <v>27.660299999999999</v>
      </c>
      <c r="EN23">
        <v>1</v>
      </c>
      <c r="EO23">
        <v>-0.49735800000000002</v>
      </c>
      <c r="EP23">
        <v>1.0706599999999999</v>
      </c>
      <c r="EQ23">
        <v>19.937100000000001</v>
      </c>
      <c r="ER23">
        <v>5.2190899999999996</v>
      </c>
      <c r="ES23">
        <v>11.9201</v>
      </c>
      <c r="ET23">
        <v>4.9554499999999999</v>
      </c>
      <c r="EU23">
        <v>3.2970299999999999</v>
      </c>
      <c r="EV23">
        <v>9999</v>
      </c>
      <c r="EW23">
        <v>5738.2</v>
      </c>
      <c r="EX23">
        <v>83</v>
      </c>
      <c r="EY23">
        <v>161.5</v>
      </c>
      <c r="EZ23">
        <v>1.85989</v>
      </c>
      <c r="FA23">
        <v>1.8589800000000001</v>
      </c>
      <c r="FB23">
        <v>1.8649199999999999</v>
      </c>
      <c r="FC23">
        <v>1.8689</v>
      </c>
      <c r="FD23">
        <v>1.8635600000000001</v>
      </c>
      <c r="FE23">
        <v>1.8635999999999999</v>
      </c>
      <c r="FF23">
        <v>1.8636699999999999</v>
      </c>
      <c r="FG23">
        <v>1.8633999999999999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-4.0039999999999996</v>
      </c>
      <c r="FV23">
        <v>-0.20119999999999999</v>
      </c>
      <c r="FW23">
        <v>-4.0037272727272901</v>
      </c>
      <c r="FX23">
        <v>0</v>
      </c>
      <c r="FY23">
        <v>0</v>
      </c>
      <c r="FZ23">
        <v>0</v>
      </c>
      <c r="GA23">
        <v>-0.201239999999999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0.4</v>
      </c>
      <c r="GJ23">
        <v>0.6</v>
      </c>
      <c r="GK23">
        <v>0.44311499999999998</v>
      </c>
      <c r="GL23">
        <v>2.5683600000000002</v>
      </c>
      <c r="GM23">
        <v>1.4489700000000001</v>
      </c>
      <c r="GN23">
        <v>2.3095699999999999</v>
      </c>
      <c r="GO23">
        <v>1.5466299999999999</v>
      </c>
      <c r="GP23">
        <v>2.3950200000000001</v>
      </c>
      <c r="GQ23">
        <v>25.265799999999999</v>
      </c>
      <c r="GR23">
        <v>13.8606</v>
      </c>
      <c r="GS23">
        <v>18</v>
      </c>
      <c r="GT23">
        <v>369.05799999999999</v>
      </c>
      <c r="GU23">
        <v>652.33500000000004</v>
      </c>
      <c r="GV23">
        <v>17.421500000000002</v>
      </c>
      <c r="GW23">
        <v>20.780899999999999</v>
      </c>
      <c r="GX23">
        <v>30.000299999999999</v>
      </c>
      <c r="GY23">
        <v>20.728300000000001</v>
      </c>
      <c r="GZ23">
        <v>20.693100000000001</v>
      </c>
      <c r="HA23">
        <v>8.8678399999999993</v>
      </c>
      <c r="HB23">
        <v>10</v>
      </c>
      <c r="HC23">
        <v>-30</v>
      </c>
      <c r="HD23">
        <v>17.429600000000001</v>
      </c>
      <c r="HE23">
        <v>125</v>
      </c>
      <c r="HF23">
        <v>0</v>
      </c>
      <c r="HG23">
        <v>100.97499999999999</v>
      </c>
      <c r="HH23">
        <v>94.992099999999994</v>
      </c>
    </row>
    <row r="24" spans="1:216" x14ac:dyDescent="0.2">
      <c r="A24">
        <v>6</v>
      </c>
      <c r="B24">
        <v>1689982145.0999999</v>
      </c>
      <c r="C24">
        <v>434.09999990463302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1689982145.0999999</v>
      </c>
      <c r="M24">
        <f t="shared" si="0"/>
        <v>1.1102820796844905E-3</v>
      </c>
      <c r="N24">
        <f t="shared" si="1"/>
        <v>1.1102820796844906</v>
      </c>
      <c r="O24">
        <f t="shared" si="2"/>
        <v>0.60755689754369535</v>
      </c>
      <c r="P24">
        <f t="shared" si="3"/>
        <v>69.647300000000001</v>
      </c>
      <c r="Q24">
        <f t="shared" si="4"/>
        <v>58.735867627796466</v>
      </c>
      <c r="R24">
        <f t="shared" si="5"/>
        <v>5.9261019146669822</v>
      </c>
      <c r="S24">
        <f t="shared" si="6"/>
        <v>7.0270009544569998</v>
      </c>
      <c r="T24">
        <f t="shared" si="7"/>
        <v>0.10064366295630259</v>
      </c>
      <c r="U24">
        <f t="shared" si="8"/>
        <v>4.3142334175163697</v>
      </c>
      <c r="V24">
        <f t="shared" si="9"/>
        <v>9.9357298078841014E-2</v>
      </c>
      <c r="W24">
        <f t="shared" si="10"/>
        <v>6.2212516153985403E-2</v>
      </c>
      <c r="X24">
        <f t="shared" si="11"/>
        <v>297.73130699999996</v>
      </c>
      <c r="Y24">
        <f t="shared" si="12"/>
        <v>20.998046383294927</v>
      </c>
      <c r="Z24">
        <f t="shared" si="13"/>
        <v>20.998046383294927</v>
      </c>
      <c r="AA24">
        <f t="shared" si="14"/>
        <v>2.495632253750689</v>
      </c>
      <c r="AB24">
        <f t="shared" si="15"/>
        <v>59.317212956037189</v>
      </c>
      <c r="AC24">
        <f t="shared" si="16"/>
        <v>1.3898867156129999</v>
      </c>
      <c r="AD24">
        <f t="shared" si="17"/>
        <v>2.3431423129119553</v>
      </c>
      <c r="AE24">
        <f t="shared" si="18"/>
        <v>1.1057455381376891</v>
      </c>
      <c r="AF24">
        <f t="shared" si="19"/>
        <v>-48.963439714086036</v>
      </c>
      <c r="AG24">
        <f t="shared" si="20"/>
        <v>-237.69343829601303</v>
      </c>
      <c r="AH24">
        <f t="shared" si="21"/>
        <v>-11.132507858850607</v>
      </c>
      <c r="AI24">
        <f t="shared" si="22"/>
        <v>-5.807886894970693E-2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54617.169117480225</v>
      </c>
      <c r="AO24">
        <f t="shared" si="26"/>
        <v>1800.18</v>
      </c>
      <c r="AP24">
        <f t="shared" si="27"/>
        <v>1517.5515</v>
      </c>
      <c r="AQ24">
        <f t="shared" si="28"/>
        <v>0.8429998666799986</v>
      </c>
      <c r="AR24">
        <f t="shared" si="29"/>
        <v>0.1653897426923974</v>
      </c>
      <c r="AS24">
        <v>1689982145.0999999</v>
      </c>
      <c r="AT24">
        <v>69.647300000000001</v>
      </c>
      <c r="AU24">
        <v>69.977800000000002</v>
      </c>
      <c r="AV24">
        <v>13.775700000000001</v>
      </c>
      <c r="AW24">
        <v>13.247299999999999</v>
      </c>
      <c r="AX24">
        <v>73.622600000000006</v>
      </c>
      <c r="AY24">
        <v>13.9795</v>
      </c>
      <c r="AZ24">
        <v>399.94799999999998</v>
      </c>
      <c r="BA24">
        <v>100.794</v>
      </c>
      <c r="BB24">
        <v>0.10009</v>
      </c>
      <c r="BC24">
        <v>19.976099999999999</v>
      </c>
      <c r="BD24">
        <v>19.6509</v>
      </c>
      <c r="BE24">
        <v>999.9</v>
      </c>
      <c r="BF24">
        <v>0</v>
      </c>
      <c r="BG24">
        <v>0</v>
      </c>
      <c r="BH24">
        <v>10008.1</v>
      </c>
      <c r="BI24">
        <v>0</v>
      </c>
      <c r="BJ24">
        <v>85.738600000000005</v>
      </c>
      <c r="BK24">
        <v>-0.330536</v>
      </c>
      <c r="BL24">
        <v>70.620099999999994</v>
      </c>
      <c r="BM24">
        <v>70.917299999999997</v>
      </c>
      <c r="BN24">
        <v>0.52836099999999997</v>
      </c>
      <c r="BO24">
        <v>69.977800000000002</v>
      </c>
      <c r="BP24">
        <v>13.247299999999999</v>
      </c>
      <c r="BQ24">
        <v>1.3885099999999999</v>
      </c>
      <c r="BR24">
        <v>1.33525</v>
      </c>
      <c r="BS24">
        <v>11.7927</v>
      </c>
      <c r="BT24">
        <v>11.201700000000001</v>
      </c>
      <c r="BU24">
        <v>1800.18</v>
      </c>
      <c r="BV24">
        <v>0.90000199999999997</v>
      </c>
      <c r="BW24">
        <v>9.9998199999999995E-2</v>
      </c>
      <c r="BX24">
        <v>0</v>
      </c>
      <c r="BY24">
        <v>2.4601999999999999</v>
      </c>
      <c r="BZ24">
        <v>0</v>
      </c>
      <c r="CA24">
        <v>4874.22</v>
      </c>
      <c r="CB24">
        <v>13896.4</v>
      </c>
      <c r="CC24">
        <v>38.875</v>
      </c>
      <c r="CD24">
        <v>40.186999999999998</v>
      </c>
      <c r="CE24">
        <v>40.061999999999998</v>
      </c>
      <c r="CF24">
        <v>38.686999999999998</v>
      </c>
      <c r="CG24">
        <v>38.125</v>
      </c>
      <c r="CH24">
        <v>1620.17</v>
      </c>
      <c r="CI24">
        <v>180.01</v>
      </c>
      <c r="CJ24">
        <v>0</v>
      </c>
      <c r="CK24">
        <v>1689982155.5999999</v>
      </c>
      <c r="CL24">
        <v>0</v>
      </c>
      <c r="CM24">
        <v>1689982134.0999999</v>
      </c>
      <c r="CN24" t="s">
        <v>373</v>
      </c>
      <c r="CO24">
        <v>1689982134.0999999</v>
      </c>
      <c r="CP24">
        <v>1689982129.0999999</v>
      </c>
      <c r="CQ24">
        <v>30</v>
      </c>
      <c r="CR24">
        <v>2.8000000000000001E-2</v>
      </c>
      <c r="CS24">
        <v>-3.0000000000000001E-3</v>
      </c>
      <c r="CT24">
        <v>-3.9750000000000001</v>
      </c>
      <c r="CU24">
        <v>-0.20399999999999999</v>
      </c>
      <c r="CV24">
        <v>70</v>
      </c>
      <c r="CW24">
        <v>13</v>
      </c>
      <c r="CX24">
        <v>0.13</v>
      </c>
      <c r="CY24">
        <v>0.09</v>
      </c>
      <c r="CZ24">
        <v>9.8469303458053506E-2</v>
      </c>
      <c r="DA24">
        <v>0.87261459347925296</v>
      </c>
      <c r="DB24">
        <v>0.105325476821366</v>
      </c>
      <c r="DC24">
        <v>1</v>
      </c>
      <c r="DD24">
        <v>69.9210904761905</v>
      </c>
      <c r="DE24">
        <v>7.1142857142772506E-2</v>
      </c>
      <c r="DF24">
        <v>1.77051755888036E-2</v>
      </c>
      <c r="DG24">
        <v>1</v>
      </c>
      <c r="DH24">
        <v>1800.0315000000001</v>
      </c>
      <c r="DI24">
        <v>0.27184966840213498</v>
      </c>
      <c r="DJ24">
        <v>0.16162533836010401</v>
      </c>
      <c r="DK24">
        <v>-1</v>
      </c>
      <c r="DL24">
        <v>2</v>
      </c>
      <c r="DM24">
        <v>2</v>
      </c>
      <c r="DN24" t="s">
        <v>355</v>
      </c>
      <c r="DO24">
        <v>2.7343899999999999</v>
      </c>
      <c r="DP24">
        <v>2.8382999999999998</v>
      </c>
      <c r="DQ24">
        <v>2.14617E-2</v>
      </c>
      <c r="DR24">
        <v>2.0304900000000001E-2</v>
      </c>
      <c r="DS24">
        <v>8.3181900000000003E-2</v>
      </c>
      <c r="DT24">
        <v>7.8597200000000006E-2</v>
      </c>
      <c r="DU24">
        <v>28673.599999999999</v>
      </c>
      <c r="DV24">
        <v>30108.1</v>
      </c>
      <c r="DW24">
        <v>27412.6</v>
      </c>
      <c r="DX24">
        <v>28832.5</v>
      </c>
      <c r="DY24">
        <v>33129</v>
      </c>
      <c r="DZ24">
        <v>35362.300000000003</v>
      </c>
      <c r="EA24">
        <v>36650.9</v>
      </c>
      <c r="EB24">
        <v>39062.9</v>
      </c>
      <c r="EC24">
        <v>1.8645799999999999</v>
      </c>
      <c r="ED24">
        <v>2.1216499999999998</v>
      </c>
      <c r="EE24">
        <v>6.8619799999999995E-2</v>
      </c>
      <c r="EF24">
        <v>0</v>
      </c>
      <c r="EG24">
        <v>18.513999999999999</v>
      </c>
      <c r="EH24">
        <v>999.9</v>
      </c>
      <c r="EI24">
        <v>51.354999999999997</v>
      </c>
      <c r="EJ24">
        <v>22.99</v>
      </c>
      <c r="EK24">
        <v>14.358599999999999</v>
      </c>
      <c r="EL24">
        <v>62.193399999999997</v>
      </c>
      <c r="EM24">
        <v>27.8766</v>
      </c>
      <c r="EN24">
        <v>1</v>
      </c>
      <c r="EO24">
        <v>-0.49426799999999999</v>
      </c>
      <c r="EP24">
        <v>0.91788700000000001</v>
      </c>
      <c r="EQ24">
        <v>19.9375</v>
      </c>
      <c r="ER24">
        <v>5.2150400000000001</v>
      </c>
      <c r="ES24">
        <v>11.9201</v>
      </c>
      <c r="ET24">
        <v>4.9551999999999996</v>
      </c>
      <c r="EU24">
        <v>3.2966299999999999</v>
      </c>
      <c r="EV24">
        <v>9999</v>
      </c>
      <c r="EW24">
        <v>5739.8</v>
      </c>
      <c r="EX24">
        <v>83</v>
      </c>
      <c r="EY24">
        <v>161.5</v>
      </c>
      <c r="EZ24">
        <v>1.85988</v>
      </c>
      <c r="FA24">
        <v>1.8589800000000001</v>
      </c>
      <c r="FB24">
        <v>1.86486</v>
      </c>
      <c r="FC24">
        <v>1.8689</v>
      </c>
      <c r="FD24">
        <v>1.8635600000000001</v>
      </c>
      <c r="FE24">
        <v>1.8635900000000001</v>
      </c>
      <c r="FF24">
        <v>1.86365</v>
      </c>
      <c r="FG24">
        <v>1.8633999999999999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-3.9750000000000001</v>
      </c>
      <c r="FV24">
        <v>-0.20380000000000001</v>
      </c>
      <c r="FW24">
        <v>-3.9752900000000002</v>
      </c>
      <c r="FX24">
        <v>0</v>
      </c>
      <c r="FY24">
        <v>0</v>
      </c>
      <c r="FZ24">
        <v>0</v>
      </c>
      <c r="GA24">
        <v>-0.20376363636363801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0.3</v>
      </c>
      <c r="GK24">
        <v>0.319824</v>
      </c>
      <c r="GL24">
        <v>2.5842299999999998</v>
      </c>
      <c r="GM24">
        <v>1.4489700000000001</v>
      </c>
      <c r="GN24">
        <v>2.3095699999999999</v>
      </c>
      <c r="GO24">
        <v>1.5466299999999999</v>
      </c>
      <c r="GP24">
        <v>2.4023400000000001</v>
      </c>
      <c r="GQ24">
        <v>25.306699999999999</v>
      </c>
      <c r="GR24">
        <v>13.851800000000001</v>
      </c>
      <c r="GS24">
        <v>18</v>
      </c>
      <c r="GT24">
        <v>368.65899999999999</v>
      </c>
      <c r="GU24">
        <v>650.54600000000005</v>
      </c>
      <c r="GV24">
        <v>17.609200000000001</v>
      </c>
      <c r="GW24">
        <v>20.832100000000001</v>
      </c>
      <c r="GX24">
        <v>30.0002</v>
      </c>
      <c r="GY24">
        <v>20.7867</v>
      </c>
      <c r="GZ24">
        <v>20.750399999999999</v>
      </c>
      <c r="HA24">
        <v>6.3933099999999996</v>
      </c>
      <c r="HB24">
        <v>10</v>
      </c>
      <c r="HC24">
        <v>-30</v>
      </c>
      <c r="HD24">
        <v>17.617699999999999</v>
      </c>
      <c r="HE24">
        <v>70</v>
      </c>
      <c r="HF24">
        <v>0</v>
      </c>
      <c r="HG24">
        <v>100.97</v>
      </c>
      <c r="HH24">
        <v>94.987700000000004</v>
      </c>
    </row>
    <row r="25" spans="1:216" x14ac:dyDescent="0.2">
      <c r="A25">
        <v>7</v>
      </c>
      <c r="B25">
        <v>1689982215.0999999</v>
      </c>
      <c r="C25">
        <v>504.09999990463302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1689982215.0999999</v>
      </c>
      <c r="M25">
        <f t="shared" si="0"/>
        <v>1.1195984586894851E-3</v>
      </c>
      <c r="N25">
        <f t="shared" si="1"/>
        <v>1.1195984586894852</v>
      </c>
      <c r="O25">
        <f t="shared" si="2"/>
        <v>-3.2096238269439525E-2</v>
      </c>
      <c r="P25">
        <f t="shared" si="3"/>
        <v>49.958300000000001</v>
      </c>
      <c r="Q25">
        <f t="shared" si="4"/>
        <v>49.580704544199001</v>
      </c>
      <c r="R25">
        <f t="shared" si="5"/>
        <v>5.0023420472053655</v>
      </c>
      <c r="S25">
        <f t="shared" si="6"/>
        <v>5.0404387552443408</v>
      </c>
      <c r="T25">
        <f t="shared" si="7"/>
        <v>0.10122777911272159</v>
      </c>
      <c r="U25">
        <f t="shared" si="8"/>
        <v>4.3079544937995529</v>
      </c>
      <c r="V25">
        <f t="shared" si="9"/>
        <v>9.9924673146760387E-2</v>
      </c>
      <c r="W25">
        <f t="shared" si="10"/>
        <v>6.2568601928824658E-2</v>
      </c>
      <c r="X25">
        <f t="shared" si="11"/>
        <v>297.71361000000002</v>
      </c>
      <c r="Y25">
        <f t="shared" si="12"/>
        <v>21.019296468764768</v>
      </c>
      <c r="Z25">
        <f t="shared" si="13"/>
        <v>21.019296468764768</v>
      </c>
      <c r="AA25">
        <f t="shared" si="14"/>
        <v>2.4988932000103921</v>
      </c>
      <c r="AB25">
        <f t="shared" si="15"/>
        <v>59.252709278661143</v>
      </c>
      <c r="AC25">
        <f t="shared" si="16"/>
        <v>1.3902338098001399</v>
      </c>
      <c r="AD25">
        <f t="shared" si="17"/>
        <v>2.3462788904081537</v>
      </c>
      <c r="AE25">
        <f t="shared" si="18"/>
        <v>1.1086593902102522</v>
      </c>
      <c r="AF25">
        <f t="shared" si="19"/>
        <v>-49.374292028206291</v>
      </c>
      <c r="AG25">
        <f t="shared" si="20"/>
        <v>-237.26623210044212</v>
      </c>
      <c r="AH25">
        <f t="shared" si="21"/>
        <v>-11.131133476870945</v>
      </c>
      <c r="AI25">
        <f t="shared" si="22"/>
        <v>-5.8047605519362833E-2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54508.020223358457</v>
      </c>
      <c r="AO25">
        <f t="shared" si="26"/>
        <v>1800.08</v>
      </c>
      <c r="AP25">
        <f t="shared" si="27"/>
        <v>1517.4665999999997</v>
      </c>
      <c r="AQ25">
        <f t="shared" si="28"/>
        <v>0.84299953335407307</v>
      </c>
      <c r="AR25">
        <f t="shared" si="29"/>
        <v>0.16538909937336119</v>
      </c>
      <c r="AS25">
        <v>1689982215.0999999</v>
      </c>
      <c r="AT25">
        <v>49.958300000000001</v>
      </c>
      <c r="AU25">
        <v>49.969799999999999</v>
      </c>
      <c r="AV25">
        <v>13.779299999999999</v>
      </c>
      <c r="AW25">
        <v>13.246600000000001</v>
      </c>
      <c r="AX25">
        <v>53.875</v>
      </c>
      <c r="AY25">
        <v>13.9833</v>
      </c>
      <c r="AZ25">
        <v>400.04700000000003</v>
      </c>
      <c r="BA25">
        <v>100.79300000000001</v>
      </c>
      <c r="BB25">
        <v>9.9919800000000003E-2</v>
      </c>
      <c r="BC25">
        <v>19.997699999999998</v>
      </c>
      <c r="BD25">
        <v>19.667000000000002</v>
      </c>
      <c r="BE25">
        <v>999.9</v>
      </c>
      <c r="BF25">
        <v>0</v>
      </c>
      <c r="BG25">
        <v>0</v>
      </c>
      <c r="BH25">
        <v>9988.1200000000008</v>
      </c>
      <c r="BI25">
        <v>0</v>
      </c>
      <c r="BJ25">
        <v>90.084900000000005</v>
      </c>
      <c r="BK25">
        <v>-1.14746E-2</v>
      </c>
      <c r="BL25">
        <v>50.656300000000002</v>
      </c>
      <c r="BM25">
        <v>50.640599999999999</v>
      </c>
      <c r="BN25">
        <v>0.53267200000000003</v>
      </c>
      <c r="BO25">
        <v>49.969799999999999</v>
      </c>
      <c r="BP25">
        <v>13.246600000000001</v>
      </c>
      <c r="BQ25">
        <v>1.38886</v>
      </c>
      <c r="BR25">
        <v>1.33517</v>
      </c>
      <c r="BS25">
        <v>11.7966</v>
      </c>
      <c r="BT25">
        <v>11.200699999999999</v>
      </c>
      <c r="BU25">
        <v>1800.08</v>
      </c>
      <c r="BV25">
        <v>0.90001299999999995</v>
      </c>
      <c r="BW25">
        <v>9.9986599999999995E-2</v>
      </c>
      <c r="BX25">
        <v>0</v>
      </c>
      <c r="BY25">
        <v>2.3974000000000002</v>
      </c>
      <c r="BZ25">
        <v>0</v>
      </c>
      <c r="CA25">
        <v>4896.76</v>
      </c>
      <c r="CB25">
        <v>13895.6</v>
      </c>
      <c r="CC25">
        <v>38.561999999999998</v>
      </c>
      <c r="CD25">
        <v>39.936999999999998</v>
      </c>
      <c r="CE25">
        <v>39.75</v>
      </c>
      <c r="CF25">
        <v>38.436999999999998</v>
      </c>
      <c r="CG25">
        <v>37.875</v>
      </c>
      <c r="CH25">
        <v>1620.1</v>
      </c>
      <c r="CI25">
        <v>179.98</v>
      </c>
      <c r="CJ25">
        <v>0</v>
      </c>
      <c r="CK25">
        <v>1689982225.8</v>
      </c>
      <c r="CL25">
        <v>0</v>
      </c>
      <c r="CM25">
        <v>1689982204.0999999</v>
      </c>
      <c r="CN25" t="s">
        <v>376</v>
      </c>
      <c r="CO25">
        <v>1689982204.0999999</v>
      </c>
      <c r="CP25">
        <v>1689982199.0999999</v>
      </c>
      <c r="CQ25">
        <v>31</v>
      </c>
      <c r="CR25">
        <v>5.8999999999999997E-2</v>
      </c>
      <c r="CS25">
        <v>0</v>
      </c>
      <c r="CT25">
        <v>-3.9169999999999998</v>
      </c>
      <c r="CU25">
        <v>-0.20399999999999999</v>
      </c>
      <c r="CV25">
        <v>50</v>
      </c>
      <c r="CW25">
        <v>13</v>
      </c>
      <c r="CX25">
        <v>0.28000000000000003</v>
      </c>
      <c r="CY25">
        <v>0.13</v>
      </c>
      <c r="CZ25">
        <v>2.8121589800303898E-2</v>
      </c>
      <c r="DA25">
        <v>-0.374358272778757</v>
      </c>
      <c r="DB25">
        <v>5.5802090657585297E-2</v>
      </c>
      <c r="DC25">
        <v>1</v>
      </c>
      <c r="DD25">
        <v>49.929310000000001</v>
      </c>
      <c r="DE25">
        <v>-9.4186466165409793E-2</v>
      </c>
      <c r="DF25">
        <v>1.7380417141139401E-2</v>
      </c>
      <c r="DG25">
        <v>1</v>
      </c>
      <c r="DH25">
        <v>1800.0114285714301</v>
      </c>
      <c r="DI25">
        <v>-0.23733137700180301</v>
      </c>
      <c r="DJ25">
        <v>8.6974857575840295E-2</v>
      </c>
      <c r="DK25">
        <v>-1</v>
      </c>
      <c r="DL25">
        <v>2</v>
      </c>
      <c r="DM25">
        <v>2</v>
      </c>
      <c r="DN25" t="s">
        <v>355</v>
      </c>
      <c r="DO25">
        <v>2.7346400000000002</v>
      </c>
      <c r="DP25">
        <v>2.8379599999999998</v>
      </c>
      <c r="DQ25">
        <v>1.575E-2</v>
      </c>
      <c r="DR25">
        <v>1.45334E-2</v>
      </c>
      <c r="DS25">
        <v>8.3189299999999994E-2</v>
      </c>
      <c r="DT25">
        <v>7.8584899999999999E-2</v>
      </c>
      <c r="DU25">
        <v>28839.8</v>
      </c>
      <c r="DV25">
        <v>30285.1</v>
      </c>
      <c r="DW25">
        <v>27411.5</v>
      </c>
      <c r="DX25">
        <v>28832.2</v>
      </c>
      <c r="DY25">
        <v>33127.599999999999</v>
      </c>
      <c r="DZ25">
        <v>35362.400000000001</v>
      </c>
      <c r="EA25">
        <v>36649.5</v>
      </c>
      <c r="EB25">
        <v>39062.400000000001</v>
      </c>
      <c r="EC25">
        <v>1.8647199999999999</v>
      </c>
      <c r="ED25">
        <v>2.1213000000000002</v>
      </c>
      <c r="EE25">
        <v>7.7530699999999994E-2</v>
      </c>
      <c r="EF25">
        <v>0</v>
      </c>
      <c r="EG25">
        <v>18.382400000000001</v>
      </c>
      <c r="EH25">
        <v>999.9</v>
      </c>
      <c r="EI25">
        <v>51.305999999999997</v>
      </c>
      <c r="EJ25">
        <v>22.99</v>
      </c>
      <c r="EK25">
        <v>14.3438</v>
      </c>
      <c r="EL25">
        <v>62.153399999999998</v>
      </c>
      <c r="EM25">
        <v>27.592099999999999</v>
      </c>
      <c r="EN25">
        <v>1</v>
      </c>
      <c r="EO25">
        <v>-0.49177799999999999</v>
      </c>
      <c r="EP25">
        <v>0.79801699999999998</v>
      </c>
      <c r="EQ25">
        <v>19.941299999999998</v>
      </c>
      <c r="ER25">
        <v>5.21549</v>
      </c>
      <c r="ES25">
        <v>11.9201</v>
      </c>
      <c r="ET25">
        <v>4.9551999999999996</v>
      </c>
      <c r="EU25">
        <v>3.2966500000000001</v>
      </c>
      <c r="EV25">
        <v>9999</v>
      </c>
      <c r="EW25">
        <v>5741.2</v>
      </c>
      <c r="EX25">
        <v>83</v>
      </c>
      <c r="EY25">
        <v>161.5</v>
      </c>
      <c r="EZ25">
        <v>1.85989</v>
      </c>
      <c r="FA25">
        <v>1.8589800000000001</v>
      </c>
      <c r="FB25">
        <v>1.86486</v>
      </c>
      <c r="FC25">
        <v>1.8689</v>
      </c>
      <c r="FD25">
        <v>1.8635600000000001</v>
      </c>
      <c r="FE25">
        <v>1.8635999999999999</v>
      </c>
      <c r="FF25">
        <v>1.86365</v>
      </c>
      <c r="FG25">
        <v>1.8633999999999999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-3.9169999999999998</v>
      </c>
      <c r="FV25">
        <v>-0.20399999999999999</v>
      </c>
      <c r="FW25">
        <v>-3.9166545454545401</v>
      </c>
      <c r="FX25">
        <v>0</v>
      </c>
      <c r="FY25">
        <v>0</v>
      </c>
      <c r="FZ25">
        <v>0</v>
      </c>
      <c r="GA25">
        <v>-0.20396999999999799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0.3</v>
      </c>
      <c r="GK25">
        <v>0.27465800000000001</v>
      </c>
      <c r="GL25">
        <v>2.5976599999999999</v>
      </c>
      <c r="GM25">
        <v>1.4477500000000001</v>
      </c>
      <c r="GN25">
        <v>2.3095699999999999</v>
      </c>
      <c r="GO25">
        <v>1.5466299999999999</v>
      </c>
      <c r="GP25">
        <v>2.4206500000000002</v>
      </c>
      <c r="GQ25">
        <v>25.368099999999998</v>
      </c>
      <c r="GR25">
        <v>13.8431</v>
      </c>
      <c r="GS25">
        <v>18</v>
      </c>
      <c r="GT25">
        <v>368.99900000000002</v>
      </c>
      <c r="GU25">
        <v>650.81100000000004</v>
      </c>
      <c r="GV25">
        <v>17.878799999999998</v>
      </c>
      <c r="GW25">
        <v>20.8658</v>
      </c>
      <c r="GX25">
        <v>30.000299999999999</v>
      </c>
      <c r="GY25">
        <v>20.827500000000001</v>
      </c>
      <c r="GZ25">
        <v>20.794</v>
      </c>
      <c r="HA25">
        <v>5.5041799999999999</v>
      </c>
      <c r="HB25">
        <v>10</v>
      </c>
      <c r="HC25">
        <v>-30</v>
      </c>
      <c r="HD25">
        <v>17.876200000000001</v>
      </c>
      <c r="HE25">
        <v>50</v>
      </c>
      <c r="HF25">
        <v>0</v>
      </c>
      <c r="HG25">
        <v>100.96599999999999</v>
      </c>
      <c r="HH25">
        <v>94.986699999999999</v>
      </c>
    </row>
    <row r="26" spans="1:216" x14ac:dyDescent="0.2">
      <c r="A26">
        <v>8</v>
      </c>
      <c r="B26">
        <v>1689982310.0999999</v>
      </c>
      <c r="C26">
        <v>599.09999990463302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1689982310.0999999</v>
      </c>
      <c r="M26">
        <f t="shared" si="0"/>
        <v>1.106924732327504E-3</v>
      </c>
      <c r="N26">
        <f t="shared" si="1"/>
        <v>1.106924732327504</v>
      </c>
      <c r="O26">
        <f t="shared" si="2"/>
        <v>11.527024677483741</v>
      </c>
      <c r="P26">
        <f t="shared" si="3"/>
        <v>394.20699999999999</v>
      </c>
      <c r="Q26">
        <f t="shared" si="4"/>
        <v>203.61331564634347</v>
      </c>
      <c r="R26">
        <f t="shared" si="5"/>
        <v>20.542753065008394</v>
      </c>
      <c r="S26">
        <f t="shared" si="6"/>
        <v>39.771942379069998</v>
      </c>
      <c r="T26">
        <f t="shared" si="7"/>
        <v>0.1006490383093495</v>
      </c>
      <c r="U26">
        <f t="shared" si="8"/>
        <v>4.312796089366147</v>
      </c>
      <c r="V26">
        <f t="shared" si="9"/>
        <v>9.9362114126123613E-2</v>
      </c>
      <c r="W26">
        <f t="shared" si="10"/>
        <v>6.2215575317381366E-2</v>
      </c>
      <c r="X26">
        <f t="shared" si="11"/>
        <v>297.70417500000002</v>
      </c>
      <c r="Y26">
        <f t="shared" si="12"/>
        <v>20.979677685385148</v>
      </c>
      <c r="Z26">
        <f t="shared" si="13"/>
        <v>20.979677685385148</v>
      </c>
      <c r="AA26">
        <f t="shared" si="14"/>
        <v>2.4928164764052902</v>
      </c>
      <c r="AB26">
        <f t="shared" si="15"/>
        <v>59.413576362656407</v>
      </c>
      <c r="AC26">
        <f t="shared" si="16"/>
        <v>1.3904899889209998</v>
      </c>
      <c r="AD26">
        <f t="shared" si="17"/>
        <v>2.3403573291625199</v>
      </c>
      <c r="AE26">
        <f t="shared" si="18"/>
        <v>1.1023264874842904</v>
      </c>
      <c r="AF26">
        <f t="shared" si="19"/>
        <v>-48.815380695642929</v>
      </c>
      <c r="AG26">
        <f t="shared" si="20"/>
        <v>-237.80753571732112</v>
      </c>
      <c r="AH26">
        <f t="shared" si="21"/>
        <v>-11.139424477274673</v>
      </c>
      <c r="AI26">
        <f t="shared" si="22"/>
        <v>-5.816589023868346E-2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54596.618055514904</v>
      </c>
      <c r="AO26">
        <f t="shared" si="26"/>
        <v>1800.01</v>
      </c>
      <c r="AP26">
        <f t="shared" si="27"/>
        <v>1517.4087000000002</v>
      </c>
      <c r="AQ26">
        <f t="shared" si="28"/>
        <v>0.84300014999916673</v>
      </c>
      <c r="AR26">
        <f t="shared" si="29"/>
        <v>0.16539028949839168</v>
      </c>
      <c r="AS26">
        <v>1689982310.0999999</v>
      </c>
      <c r="AT26">
        <v>394.20699999999999</v>
      </c>
      <c r="AU26">
        <v>399.97899999999998</v>
      </c>
      <c r="AV26">
        <v>13.7821</v>
      </c>
      <c r="AW26">
        <v>13.2554</v>
      </c>
      <c r="AX26">
        <v>399.14600000000002</v>
      </c>
      <c r="AY26">
        <v>13.985900000000001</v>
      </c>
      <c r="AZ26">
        <v>400.02300000000002</v>
      </c>
      <c r="BA26">
        <v>100.791</v>
      </c>
      <c r="BB26">
        <v>0.10001</v>
      </c>
      <c r="BC26">
        <v>19.956900000000001</v>
      </c>
      <c r="BD26">
        <v>19.6281</v>
      </c>
      <c r="BE26">
        <v>999.9</v>
      </c>
      <c r="BF26">
        <v>0</v>
      </c>
      <c r="BG26">
        <v>0</v>
      </c>
      <c r="BH26">
        <v>10003.799999999999</v>
      </c>
      <c r="BI26">
        <v>0</v>
      </c>
      <c r="BJ26">
        <v>92.215299999999999</v>
      </c>
      <c r="BK26">
        <v>-5.7720599999999997</v>
      </c>
      <c r="BL26">
        <v>399.71600000000001</v>
      </c>
      <c r="BM26">
        <v>405.35199999999998</v>
      </c>
      <c r="BN26">
        <v>0.526752</v>
      </c>
      <c r="BO26">
        <v>399.97899999999998</v>
      </c>
      <c r="BP26">
        <v>13.2554</v>
      </c>
      <c r="BQ26">
        <v>1.3891100000000001</v>
      </c>
      <c r="BR26">
        <v>1.3360099999999999</v>
      </c>
      <c r="BS26">
        <v>11.799200000000001</v>
      </c>
      <c r="BT26">
        <v>11.2102</v>
      </c>
      <c r="BU26">
        <v>1800.01</v>
      </c>
      <c r="BV26">
        <v>0.89999600000000002</v>
      </c>
      <c r="BW26">
        <v>0.100004</v>
      </c>
      <c r="BX26">
        <v>0</v>
      </c>
      <c r="BY26">
        <v>2.2814999999999999</v>
      </c>
      <c r="BZ26">
        <v>0</v>
      </c>
      <c r="CA26">
        <v>4878.7700000000004</v>
      </c>
      <c r="CB26">
        <v>13895</v>
      </c>
      <c r="CC26">
        <v>38.186999999999998</v>
      </c>
      <c r="CD26">
        <v>39.625</v>
      </c>
      <c r="CE26">
        <v>39.375</v>
      </c>
      <c r="CF26">
        <v>38.125</v>
      </c>
      <c r="CG26">
        <v>37.561999999999998</v>
      </c>
      <c r="CH26">
        <v>1620</v>
      </c>
      <c r="CI26">
        <v>180.01</v>
      </c>
      <c r="CJ26">
        <v>0</v>
      </c>
      <c r="CK26">
        <v>1689982320.5999999</v>
      </c>
      <c r="CL26">
        <v>0</v>
      </c>
      <c r="CM26">
        <v>1689982281.0999999</v>
      </c>
      <c r="CN26" t="s">
        <v>379</v>
      </c>
      <c r="CO26">
        <v>1689982281.0999999</v>
      </c>
      <c r="CP26">
        <v>1689982276.0999999</v>
      </c>
      <c r="CQ26">
        <v>32</v>
      </c>
      <c r="CR26">
        <v>-1.0229999999999999</v>
      </c>
      <c r="CS26">
        <v>0</v>
      </c>
      <c r="CT26">
        <v>-4.9390000000000001</v>
      </c>
      <c r="CU26">
        <v>-0.20399999999999999</v>
      </c>
      <c r="CV26">
        <v>400</v>
      </c>
      <c r="CW26">
        <v>13</v>
      </c>
      <c r="CX26">
        <v>0.19</v>
      </c>
      <c r="CY26">
        <v>0.12</v>
      </c>
      <c r="CZ26">
        <v>7.0678359577714902</v>
      </c>
      <c r="DA26">
        <v>-0.76639256917602305</v>
      </c>
      <c r="DB26">
        <v>0.10232441847115099</v>
      </c>
      <c r="DC26">
        <v>1</v>
      </c>
      <c r="DD26">
        <v>400.04057142857101</v>
      </c>
      <c r="DE26">
        <v>-0.238441558441151</v>
      </c>
      <c r="DF26">
        <v>5.1560017204707403E-2</v>
      </c>
      <c r="DG26">
        <v>1</v>
      </c>
      <c r="DH26">
        <v>1799.9933333333299</v>
      </c>
      <c r="DI26">
        <v>0.12552786678451</v>
      </c>
      <c r="DJ26">
        <v>1.6996731711960499E-2</v>
      </c>
      <c r="DK26">
        <v>-1</v>
      </c>
      <c r="DL26">
        <v>2</v>
      </c>
      <c r="DM26">
        <v>2</v>
      </c>
      <c r="DN26" t="s">
        <v>355</v>
      </c>
      <c r="DO26">
        <v>2.7345299999999999</v>
      </c>
      <c r="DP26">
        <v>2.83819</v>
      </c>
      <c r="DQ26">
        <v>9.7721500000000003E-2</v>
      </c>
      <c r="DR26">
        <v>9.7410300000000005E-2</v>
      </c>
      <c r="DS26">
        <v>8.3188999999999999E-2</v>
      </c>
      <c r="DT26">
        <v>7.8610600000000003E-2</v>
      </c>
      <c r="DU26">
        <v>26437.5</v>
      </c>
      <c r="DV26">
        <v>27737.1</v>
      </c>
      <c r="DW26">
        <v>27410.799999999999</v>
      </c>
      <c r="DX26">
        <v>28830.6</v>
      </c>
      <c r="DY26">
        <v>33126</v>
      </c>
      <c r="DZ26">
        <v>35360.1</v>
      </c>
      <c r="EA26">
        <v>36647.5</v>
      </c>
      <c r="EB26">
        <v>39060.6</v>
      </c>
      <c r="EC26">
        <v>1.8650199999999999</v>
      </c>
      <c r="ED26">
        <v>2.1236000000000002</v>
      </c>
      <c r="EE26">
        <v>7.7649999999999997E-2</v>
      </c>
      <c r="EF26">
        <v>0</v>
      </c>
      <c r="EG26">
        <v>18.3414</v>
      </c>
      <c r="EH26">
        <v>999.9</v>
      </c>
      <c r="EI26">
        <v>51.293999999999997</v>
      </c>
      <c r="EJ26">
        <v>23.001000000000001</v>
      </c>
      <c r="EK26">
        <v>14.3506</v>
      </c>
      <c r="EL26">
        <v>62.043399999999998</v>
      </c>
      <c r="EM26">
        <v>27.524000000000001</v>
      </c>
      <c r="EN26">
        <v>1</v>
      </c>
      <c r="EO26">
        <v>-0.48898900000000001</v>
      </c>
      <c r="EP26">
        <v>0.77199600000000002</v>
      </c>
      <c r="EQ26">
        <v>19.9451</v>
      </c>
      <c r="ER26">
        <v>5.2172900000000002</v>
      </c>
      <c r="ES26">
        <v>11.9201</v>
      </c>
      <c r="ET26">
        <v>4.9553000000000003</v>
      </c>
      <c r="EU26">
        <v>3.2970799999999998</v>
      </c>
      <c r="EV26">
        <v>9999</v>
      </c>
      <c r="EW26">
        <v>5743.3</v>
      </c>
      <c r="EX26">
        <v>83.1</v>
      </c>
      <c r="EY26">
        <v>161.5</v>
      </c>
      <c r="EZ26">
        <v>1.85988</v>
      </c>
      <c r="FA26">
        <v>1.8589800000000001</v>
      </c>
      <c r="FB26">
        <v>1.8648800000000001</v>
      </c>
      <c r="FC26">
        <v>1.8689</v>
      </c>
      <c r="FD26">
        <v>1.8635600000000001</v>
      </c>
      <c r="FE26">
        <v>1.8635999999999999</v>
      </c>
      <c r="FF26">
        <v>1.8636200000000001</v>
      </c>
      <c r="FG26">
        <v>1.8633999999999999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-4.9390000000000001</v>
      </c>
      <c r="FV26">
        <v>-0.20380000000000001</v>
      </c>
      <c r="FW26">
        <v>-4.9391999999999099</v>
      </c>
      <c r="FX26">
        <v>0</v>
      </c>
      <c r="FY26">
        <v>0</v>
      </c>
      <c r="FZ26">
        <v>0</v>
      </c>
      <c r="GA26">
        <v>-0.20383636363636301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0.6</v>
      </c>
      <c r="GK26">
        <v>1.03271</v>
      </c>
      <c r="GL26">
        <v>2.5659200000000002</v>
      </c>
      <c r="GM26">
        <v>1.4477500000000001</v>
      </c>
      <c r="GN26">
        <v>2.3095699999999999</v>
      </c>
      <c r="GO26">
        <v>1.5466299999999999</v>
      </c>
      <c r="GP26">
        <v>2.4133300000000002</v>
      </c>
      <c r="GQ26">
        <v>25.409099999999999</v>
      </c>
      <c r="GR26">
        <v>13.816800000000001</v>
      </c>
      <c r="GS26">
        <v>18</v>
      </c>
      <c r="GT26">
        <v>369.44600000000003</v>
      </c>
      <c r="GU26">
        <v>653.57299999999998</v>
      </c>
      <c r="GV26">
        <v>17.790299999999998</v>
      </c>
      <c r="GW26">
        <v>20.904800000000002</v>
      </c>
      <c r="GX26">
        <v>30.0002</v>
      </c>
      <c r="GY26">
        <v>20.874500000000001</v>
      </c>
      <c r="GZ26">
        <v>20.844999999999999</v>
      </c>
      <c r="HA26">
        <v>20.676600000000001</v>
      </c>
      <c r="HB26">
        <v>10</v>
      </c>
      <c r="HC26">
        <v>-30</v>
      </c>
      <c r="HD26">
        <v>17.797499999999999</v>
      </c>
      <c r="HE26">
        <v>400</v>
      </c>
      <c r="HF26">
        <v>0</v>
      </c>
      <c r="HG26">
        <v>100.962</v>
      </c>
      <c r="HH26">
        <v>94.981999999999999</v>
      </c>
    </row>
    <row r="27" spans="1:216" x14ac:dyDescent="0.2">
      <c r="A27">
        <v>9</v>
      </c>
      <c r="B27">
        <v>1689982400.0999999</v>
      </c>
      <c r="C27">
        <v>689.09999990463302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1689982400.0999999</v>
      </c>
      <c r="M27">
        <f t="shared" si="0"/>
        <v>1.1108319301950107E-3</v>
      </c>
      <c r="N27">
        <f t="shared" si="1"/>
        <v>1.1108319301950107</v>
      </c>
      <c r="O27">
        <f t="shared" si="2"/>
        <v>11.723739238735281</v>
      </c>
      <c r="P27">
        <f t="shared" si="3"/>
        <v>394.13900000000001</v>
      </c>
      <c r="Q27">
        <f t="shared" si="4"/>
        <v>199.40226071246991</v>
      </c>
      <c r="R27">
        <f t="shared" si="5"/>
        <v>20.117720803184024</v>
      </c>
      <c r="S27">
        <f t="shared" si="6"/>
        <v>39.764736524626002</v>
      </c>
      <c r="T27">
        <f t="shared" si="7"/>
        <v>0.10012726158939543</v>
      </c>
      <c r="U27">
        <f t="shared" si="8"/>
        <v>4.3084495787111656</v>
      </c>
      <c r="V27">
        <f t="shared" si="9"/>
        <v>9.885228758932646E-2</v>
      </c>
      <c r="W27">
        <f t="shared" si="10"/>
        <v>6.1895878379077493E-2</v>
      </c>
      <c r="X27">
        <f t="shared" si="11"/>
        <v>297.72913199999999</v>
      </c>
      <c r="Y27">
        <f t="shared" si="12"/>
        <v>21.046126541909636</v>
      </c>
      <c r="Z27">
        <f t="shared" si="13"/>
        <v>21.046126541909636</v>
      </c>
      <c r="AA27">
        <f t="shared" si="14"/>
        <v>2.5030157566553641</v>
      </c>
      <c r="AB27">
        <f t="shared" si="15"/>
        <v>59.199539150334623</v>
      </c>
      <c r="AC27">
        <f t="shared" si="16"/>
        <v>1.3911639687126001</v>
      </c>
      <c r="AD27">
        <f t="shared" si="17"/>
        <v>2.349957429870865</v>
      </c>
      <c r="AE27">
        <f t="shared" si="18"/>
        <v>1.1118517879427641</v>
      </c>
      <c r="AF27">
        <f t="shared" si="19"/>
        <v>-48.987688121599973</v>
      </c>
      <c r="AG27">
        <f t="shared" si="20"/>
        <v>-237.64890055435009</v>
      </c>
      <c r="AH27">
        <f t="shared" si="21"/>
        <v>-11.150775184854414</v>
      </c>
      <c r="AI27">
        <f t="shared" si="22"/>
        <v>-5.8231860804482949E-2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54511.533571037122</v>
      </c>
      <c r="AO27">
        <f t="shared" si="26"/>
        <v>1800.17</v>
      </c>
      <c r="AP27">
        <f t="shared" si="27"/>
        <v>1517.5428000000002</v>
      </c>
      <c r="AQ27">
        <f t="shared" si="28"/>
        <v>0.84299971669342344</v>
      </c>
      <c r="AR27">
        <f t="shared" si="29"/>
        <v>0.16538945321830714</v>
      </c>
      <c r="AS27">
        <v>1689982400.0999999</v>
      </c>
      <c r="AT27">
        <v>394.13900000000001</v>
      </c>
      <c r="AU27">
        <v>400.00599999999997</v>
      </c>
      <c r="AV27">
        <v>13.7889</v>
      </c>
      <c r="AW27">
        <v>13.260400000000001</v>
      </c>
      <c r="AX27">
        <v>399.12200000000001</v>
      </c>
      <c r="AY27">
        <v>13.992000000000001</v>
      </c>
      <c r="AZ27">
        <v>400.065</v>
      </c>
      <c r="BA27">
        <v>100.79</v>
      </c>
      <c r="BB27">
        <v>0.100134</v>
      </c>
      <c r="BC27">
        <v>20.023</v>
      </c>
      <c r="BD27">
        <v>19.699100000000001</v>
      </c>
      <c r="BE27">
        <v>999.9</v>
      </c>
      <c r="BF27">
        <v>0</v>
      </c>
      <c r="BG27">
        <v>0</v>
      </c>
      <c r="BH27">
        <v>9990</v>
      </c>
      <c r="BI27">
        <v>0</v>
      </c>
      <c r="BJ27">
        <v>89.987399999999994</v>
      </c>
      <c r="BK27">
        <v>-5.8669399999999996</v>
      </c>
      <c r="BL27">
        <v>399.649</v>
      </c>
      <c r="BM27">
        <v>405.38099999999997</v>
      </c>
      <c r="BN27">
        <v>0.52855099999999999</v>
      </c>
      <c r="BO27">
        <v>400.00599999999997</v>
      </c>
      <c r="BP27">
        <v>13.260400000000001</v>
      </c>
      <c r="BQ27">
        <v>1.3897900000000001</v>
      </c>
      <c r="BR27">
        <v>1.3365199999999999</v>
      </c>
      <c r="BS27">
        <v>11.806699999999999</v>
      </c>
      <c r="BT27">
        <v>11.2159</v>
      </c>
      <c r="BU27">
        <v>1800.17</v>
      </c>
      <c r="BV27">
        <v>0.90001100000000001</v>
      </c>
      <c r="BW27">
        <v>9.9989400000000006E-2</v>
      </c>
      <c r="BX27">
        <v>0</v>
      </c>
      <c r="BY27">
        <v>2.4266000000000001</v>
      </c>
      <c r="BZ27">
        <v>0</v>
      </c>
      <c r="CA27">
        <v>4897.49</v>
      </c>
      <c r="CB27">
        <v>13896.3</v>
      </c>
      <c r="CC27">
        <v>37.936999999999998</v>
      </c>
      <c r="CD27">
        <v>39.375</v>
      </c>
      <c r="CE27">
        <v>39.061999999999998</v>
      </c>
      <c r="CF27">
        <v>37.875</v>
      </c>
      <c r="CG27">
        <v>37.311999999999998</v>
      </c>
      <c r="CH27">
        <v>1620.17</v>
      </c>
      <c r="CI27">
        <v>180</v>
      </c>
      <c r="CJ27">
        <v>0</v>
      </c>
      <c r="CK27">
        <v>1689982410.5999999</v>
      </c>
      <c r="CL27">
        <v>0</v>
      </c>
      <c r="CM27">
        <v>1689982372.0999999</v>
      </c>
      <c r="CN27" t="s">
        <v>382</v>
      </c>
      <c r="CO27">
        <v>1689982372.0999999</v>
      </c>
      <c r="CP27">
        <v>1689982365.0999999</v>
      </c>
      <c r="CQ27">
        <v>33</v>
      </c>
      <c r="CR27">
        <v>-4.3999999999999997E-2</v>
      </c>
      <c r="CS27">
        <v>1E-3</v>
      </c>
      <c r="CT27">
        <v>-4.984</v>
      </c>
      <c r="CU27">
        <v>-0.20300000000000001</v>
      </c>
      <c r="CV27">
        <v>400</v>
      </c>
      <c r="CW27">
        <v>13</v>
      </c>
      <c r="CX27">
        <v>0.28999999999999998</v>
      </c>
      <c r="CY27">
        <v>0.17</v>
      </c>
      <c r="CZ27">
        <v>6.9577211067853204</v>
      </c>
      <c r="DA27">
        <v>0.61355653634350404</v>
      </c>
      <c r="DB27">
        <v>6.8114747427248906E-2</v>
      </c>
      <c r="DC27">
        <v>1</v>
      </c>
      <c r="DD27">
        <v>400.01590476190501</v>
      </c>
      <c r="DE27">
        <v>-0.17703896103852901</v>
      </c>
      <c r="DF27">
        <v>3.7694138437722E-2</v>
      </c>
      <c r="DG27">
        <v>1</v>
      </c>
      <c r="DH27">
        <v>1799.9455</v>
      </c>
      <c r="DI27">
        <v>-0.18043908491462199</v>
      </c>
      <c r="DJ27">
        <v>0.147596578551212</v>
      </c>
      <c r="DK27">
        <v>-1</v>
      </c>
      <c r="DL27">
        <v>2</v>
      </c>
      <c r="DM27">
        <v>2</v>
      </c>
      <c r="DN27" t="s">
        <v>355</v>
      </c>
      <c r="DO27">
        <v>2.73461</v>
      </c>
      <c r="DP27">
        <v>2.83819</v>
      </c>
      <c r="DQ27">
        <v>9.7707000000000002E-2</v>
      </c>
      <c r="DR27">
        <v>9.7404299999999999E-2</v>
      </c>
      <c r="DS27">
        <v>8.32069E-2</v>
      </c>
      <c r="DT27">
        <v>7.8623899999999997E-2</v>
      </c>
      <c r="DU27">
        <v>26436.2</v>
      </c>
      <c r="DV27">
        <v>27736.6</v>
      </c>
      <c r="DW27">
        <v>27409.200000000001</v>
      </c>
      <c r="DX27">
        <v>28830</v>
      </c>
      <c r="DY27">
        <v>33124</v>
      </c>
      <c r="DZ27">
        <v>35358.199999999997</v>
      </c>
      <c r="EA27">
        <v>36645.9</v>
      </c>
      <c r="EB27">
        <v>39059.1</v>
      </c>
      <c r="EC27">
        <v>1.8647499999999999</v>
      </c>
      <c r="ED27">
        <v>2.12283</v>
      </c>
      <c r="EE27">
        <v>7.8544000000000003E-2</v>
      </c>
      <c r="EF27">
        <v>0</v>
      </c>
      <c r="EG27">
        <v>18.3977</v>
      </c>
      <c r="EH27">
        <v>999.9</v>
      </c>
      <c r="EI27">
        <v>51.250999999999998</v>
      </c>
      <c r="EJ27">
        <v>23.010999999999999</v>
      </c>
      <c r="EK27">
        <v>14.3475</v>
      </c>
      <c r="EL27">
        <v>62.253399999999999</v>
      </c>
      <c r="EM27">
        <v>27.624199999999998</v>
      </c>
      <c r="EN27">
        <v>1</v>
      </c>
      <c r="EO27">
        <v>-0.48693900000000001</v>
      </c>
      <c r="EP27">
        <v>1.29182</v>
      </c>
      <c r="EQ27">
        <v>19.924299999999999</v>
      </c>
      <c r="ER27">
        <v>5.2198399999999996</v>
      </c>
      <c r="ES27">
        <v>11.9201</v>
      </c>
      <c r="ET27">
        <v>4.9555999999999996</v>
      </c>
      <c r="EU27">
        <v>3.2971300000000001</v>
      </c>
      <c r="EV27">
        <v>9999</v>
      </c>
      <c r="EW27">
        <v>5745.1</v>
      </c>
      <c r="EX27">
        <v>83.1</v>
      </c>
      <c r="EY27">
        <v>161.5</v>
      </c>
      <c r="EZ27">
        <v>1.85989</v>
      </c>
      <c r="FA27">
        <v>1.8589800000000001</v>
      </c>
      <c r="FB27">
        <v>1.8648400000000001</v>
      </c>
      <c r="FC27">
        <v>1.8689</v>
      </c>
      <c r="FD27">
        <v>1.8635600000000001</v>
      </c>
      <c r="FE27">
        <v>1.86361</v>
      </c>
      <c r="FF27">
        <v>1.86365</v>
      </c>
      <c r="FG27">
        <v>1.8633999999999999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-4.9829999999999997</v>
      </c>
      <c r="FV27">
        <v>-0.2031</v>
      </c>
      <c r="FW27">
        <v>-4.9835454545454896</v>
      </c>
      <c r="FX27">
        <v>0</v>
      </c>
      <c r="FY27">
        <v>0</v>
      </c>
      <c r="FZ27">
        <v>0</v>
      </c>
      <c r="GA27">
        <v>-0.20302999999999799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0.6</v>
      </c>
      <c r="GK27">
        <v>1.03271</v>
      </c>
      <c r="GL27">
        <v>2.5732400000000002</v>
      </c>
      <c r="GM27">
        <v>1.4489700000000001</v>
      </c>
      <c r="GN27">
        <v>2.3095699999999999</v>
      </c>
      <c r="GO27">
        <v>1.5466299999999999</v>
      </c>
      <c r="GP27">
        <v>2.3986800000000001</v>
      </c>
      <c r="GQ27">
        <v>25.491099999999999</v>
      </c>
      <c r="GR27">
        <v>13.799300000000001</v>
      </c>
      <c r="GS27">
        <v>18</v>
      </c>
      <c r="GT27">
        <v>369.59100000000001</v>
      </c>
      <c r="GU27">
        <v>653.44500000000005</v>
      </c>
      <c r="GV27">
        <v>17.555199999999999</v>
      </c>
      <c r="GW27">
        <v>20.9358</v>
      </c>
      <c r="GX27">
        <v>30.0002</v>
      </c>
      <c r="GY27">
        <v>20.914400000000001</v>
      </c>
      <c r="GZ27">
        <v>20.888100000000001</v>
      </c>
      <c r="HA27">
        <v>20.666699999999999</v>
      </c>
      <c r="HB27">
        <v>10</v>
      </c>
      <c r="HC27">
        <v>-30</v>
      </c>
      <c r="HD27">
        <v>17.5489</v>
      </c>
      <c r="HE27">
        <v>400</v>
      </c>
      <c r="HF27">
        <v>0</v>
      </c>
      <c r="HG27">
        <v>100.95699999999999</v>
      </c>
      <c r="HH27">
        <v>94.978999999999999</v>
      </c>
    </row>
    <row r="28" spans="1:216" x14ac:dyDescent="0.2">
      <c r="A28">
        <v>10</v>
      </c>
      <c r="B28">
        <v>1689982482.0999999</v>
      </c>
      <c r="C28">
        <v>771.09999990463302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1689982482.0999999</v>
      </c>
      <c r="M28">
        <f t="shared" si="0"/>
        <v>1.1071550674155151E-3</v>
      </c>
      <c r="N28">
        <f t="shared" si="1"/>
        <v>1.1071550674155151</v>
      </c>
      <c r="O28">
        <f t="shared" si="2"/>
        <v>11.528930104650623</v>
      </c>
      <c r="P28">
        <f t="shared" si="3"/>
        <v>394.22199999999998</v>
      </c>
      <c r="Q28">
        <f t="shared" si="4"/>
        <v>203.59203241952687</v>
      </c>
      <c r="R28">
        <f t="shared" si="5"/>
        <v>20.540444941053199</v>
      </c>
      <c r="S28">
        <f t="shared" si="6"/>
        <v>39.773144308839996</v>
      </c>
      <c r="T28">
        <f t="shared" si="7"/>
        <v>0.100646239826574</v>
      </c>
      <c r="U28">
        <f t="shared" si="8"/>
        <v>4.3141092659726903</v>
      </c>
      <c r="V28">
        <f t="shared" si="9"/>
        <v>9.9359773019842001E-2</v>
      </c>
      <c r="W28">
        <f t="shared" si="10"/>
        <v>6.221407196812722E-2</v>
      </c>
      <c r="X28">
        <f t="shared" si="11"/>
        <v>297.69976710321669</v>
      </c>
      <c r="Y28">
        <f t="shared" si="12"/>
        <v>20.996112550023962</v>
      </c>
      <c r="Z28">
        <f t="shared" si="13"/>
        <v>20.996112550023962</v>
      </c>
      <c r="AA28">
        <f t="shared" si="14"/>
        <v>2.4953356811458023</v>
      </c>
      <c r="AB28">
        <f t="shared" si="15"/>
        <v>59.44993322276089</v>
      </c>
      <c r="AC28">
        <f t="shared" si="16"/>
        <v>1.3927894870999999</v>
      </c>
      <c r="AD28">
        <f t="shared" si="17"/>
        <v>2.3427940312080269</v>
      </c>
      <c r="AE28">
        <f t="shared" si="18"/>
        <v>1.1025461940458023</v>
      </c>
      <c r="AF28">
        <f t="shared" si="19"/>
        <v>-48.825538473024217</v>
      </c>
      <c r="AG28">
        <f t="shared" si="20"/>
        <v>-237.79502025597552</v>
      </c>
      <c r="AH28">
        <f t="shared" si="21"/>
        <v>-11.137339351602149</v>
      </c>
      <c r="AI28">
        <f t="shared" si="22"/>
        <v>-5.8130977385161486E-2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54615.44903901709</v>
      </c>
      <c r="AO28">
        <f t="shared" si="26"/>
        <v>1799.99</v>
      </c>
      <c r="AP28">
        <f t="shared" si="27"/>
        <v>1517.3912700016665</v>
      </c>
      <c r="AQ28">
        <f t="shared" si="28"/>
        <v>0.84299983333333328</v>
      </c>
      <c r="AR28">
        <f t="shared" si="29"/>
        <v>0.16538967833333335</v>
      </c>
      <c r="AS28">
        <v>1689982482.0999999</v>
      </c>
      <c r="AT28">
        <v>394.22199999999998</v>
      </c>
      <c r="AU28">
        <v>399.995</v>
      </c>
      <c r="AV28">
        <v>13.805</v>
      </c>
      <c r="AW28">
        <v>13.2782</v>
      </c>
      <c r="AX28">
        <v>399.214</v>
      </c>
      <c r="AY28">
        <v>14.011100000000001</v>
      </c>
      <c r="AZ28">
        <v>400.02100000000002</v>
      </c>
      <c r="BA28">
        <v>100.79</v>
      </c>
      <c r="BB28">
        <v>0.10022</v>
      </c>
      <c r="BC28">
        <v>19.973700000000001</v>
      </c>
      <c r="BD28">
        <v>19.663499999999999</v>
      </c>
      <c r="BE28">
        <v>999.9</v>
      </c>
      <c r="BF28">
        <v>0</v>
      </c>
      <c r="BG28">
        <v>0</v>
      </c>
      <c r="BH28">
        <v>10008.1</v>
      </c>
      <c r="BI28">
        <v>0</v>
      </c>
      <c r="BJ28">
        <v>83.927400000000006</v>
      </c>
      <c r="BK28">
        <v>-5.7730100000000002</v>
      </c>
      <c r="BL28">
        <v>399.74099999999999</v>
      </c>
      <c r="BM28">
        <v>405.37799999999999</v>
      </c>
      <c r="BN28">
        <v>0.52678400000000003</v>
      </c>
      <c r="BO28">
        <v>399.995</v>
      </c>
      <c r="BP28">
        <v>13.2782</v>
      </c>
      <c r="BQ28">
        <v>1.3914</v>
      </c>
      <c r="BR28">
        <v>1.3383</v>
      </c>
      <c r="BS28">
        <v>11.824199999999999</v>
      </c>
      <c r="BT28">
        <v>11.236000000000001</v>
      </c>
      <c r="BU28">
        <v>1799.99</v>
      </c>
      <c r="BV28">
        <v>0.90000800000000003</v>
      </c>
      <c r="BW28">
        <v>9.9992300000000006E-2</v>
      </c>
      <c r="BX28">
        <v>0</v>
      </c>
      <c r="BY28">
        <v>2.3424</v>
      </c>
      <c r="BZ28">
        <v>0</v>
      </c>
      <c r="CA28">
        <v>4878.6899999999996</v>
      </c>
      <c r="CB28">
        <v>13894.9</v>
      </c>
      <c r="CC28">
        <v>37.75</v>
      </c>
      <c r="CD28">
        <v>39.186999999999998</v>
      </c>
      <c r="CE28">
        <v>38.875</v>
      </c>
      <c r="CF28">
        <v>37.75</v>
      </c>
      <c r="CG28">
        <v>37.125</v>
      </c>
      <c r="CH28">
        <v>1620.01</v>
      </c>
      <c r="CI28">
        <v>179.99</v>
      </c>
      <c r="CJ28">
        <v>0</v>
      </c>
      <c r="CK28">
        <v>1689982492.8</v>
      </c>
      <c r="CL28">
        <v>0</v>
      </c>
      <c r="CM28">
        <v>1689982453.0999999</v>
      </c>
      <c r="CN28" t="s">
        <v>385</v>
      </c>
      <c r="CO28">
        <v>1689982453.0999999</v>
      </c>
      <c r="CP28">
        <v>1689982449.0999999</v>
      </c>
      <c r="CQ28">
        <v>34</v>
      </c>
      <c r="CR28">
        <v>-8.0000000000000002E-3</v>
      </c>
      <c r="CS28">
        <v>-3.0000000000000001E-3</v>
      </c>
      <c r="CT28">
        <v>-4.992</v>
      </c>
      <c r="CU28">
        <v>-0.20599999999999999</v>
      </c>
      <c r="CV28">
        <v>400</v>
      </c>
      <c r="CW28">
        <v>13</v>
      </c>
      <c r="CX28">
        <v>0.43</v>
      </c>
      <c r="CY28">
        <v>0.08</v>
      </c>
      <c r="CZ28">
        <v>6.9963582811738201</v>
      </c>
      <c r="DA28">
        <v>0.43587214227346699</v>
      </c>
      <c r="DB28">
        <v>5.6056447709416798E-2</v>
      </c>
      <c r="DC28">
        <v>1</v>
      </c>
      <c r="DD28">
        <v>400.02333333333303</v>
      </c>
      <c r="DE28">
        <v>0.13324675324749199</v>
      </c>
      <c r="DF28">
        <v>2.7008523052177401E-2</v>
      </c>
      <c r="DG28">
        <v>1</v>
      </c>
      <c r="DH28">
        <v>1800.0160000000001</v>
      </c>
      <c r="DI28">
        <v>-1.8187570442085799E-2</v>
      </c>
      <c r="DJ28">
        <v>9.5257545632858806E-2</v>
      </c>
      <c r="DK28">
        <v>-1</v>
      </c>
      <c r="DL28">
        <v>2</v>
      </c>
      <c r="DM28">
        <v>2</v>
      </c>
      <c r="DN28" t="s">
        <v>355</v>
      </c>
      <c r="DO28">
        <v>2.7344200000000001</v>
      </c>
      <c r="DP28">
        <v>2.8384399999999999</v>
      </c>
      <c r="DQ28">
        <v>9.7712099999999996E-2</v>
      </c>
      <c r="DR28">
        <v>9.7390199999999996E-2</v>
      </c>
      <c r="DS28">
        <v>8.3280300000000002E-2</v>
      </c>
      <c r="DT28">
        <v>7.8691200000000003E-2</v>
      </c>
      <c r="DU28">
        <v>26434.7</v>
      </c>
      <c r="DV28">
        <v>27734.6</v>
      </c>
      <c r="DW28">
        <v>27408</v>
      </c>
      <c r="DX28">
        <v>28827.7</v>
      </c>
      <c r="DY28">
        <v>33119.699999999997</v>
      </c>
      <c r="DZ28">
        <v>35352.6</v>
      </c>
      <c r="EA28">
        <v>36644</v>
      </c>
      <c r="EB28">
        <v>39055.699999999997</v>
      </c>
      <c r="EC28">
        <v>1.8646499999999999</v>
      </c>
      <c r="ED28">
        <v>2.1219000000000001</v>
      </c>
      <c r="EE28">
        <v>7.1160500000000002E-2</v>
      </c>
      <c r="EF28">
        <v>0</v>
      </c>
      <c r="EG28">
        <v>18.484500000000001</v>
      </c>
      <c r="EH28">
        <v>999.9</v>
      </c>
      <c r="EI28">
        <v>51.226999999999997</v>
      </c>
      <c r="EJ28">
        <v>23.030999999999999</v>
      </c>
      <c r="EK28">
        <v>14.3588</v>
      </c>
      <c r="EL28">
        <v>61.823399999999999</v>
      </c>
      <c r="EM28">
        <v>27.584099999999999</v>
      </c>
      <c r="EN28">
        <v>1</v>
      </c>
      <c r="EO28">
        <v>-0.48397899999999999</v>
      </c>
      <c r="EP28">
        <v>1.0289200000000001</v>
      </c>
      <c r="EQ28">
        <v>19.9358</v>
      </c>
      <c r="ER28">
        <v>5.2195400000000003</v>
      </c>
      <c r="ES28">
        <v>11.9201</v>
      </c>
      <c r="ET28">
        <v>4.9556500000000003</v>
      </c>
      <c r="EU28">
        <v>3.2970799999999998</v>
      </c>
      <c r="EV28">
        <v>9999</v>
      </c>
      <c r="EW28">
        <v>5746.7</v>
      </c>
      <c r="EX28">
        <v>83.1</v>
      </c>
      <c r="EY28">
        <v>161.5</v>
      </c>
      <c r="EZ28">
        <v>1.85989</v>
      </c>
      <c r="FA28">
        <v>1.8589800000000001</v>
      </c>
      <c r="FB28">
        <v>1.8648100000000001</v>
      </c>
      <c r="FC28">
        <v>1.8689100000000001</v>
      </c>
      <c r="FD28">
        <v>1.8635600000000001</v>
      </c>
      <c r="FE28">
        <v>1.86364</v>
      </c>
      <c r="FF28">
        <v>1.8636600000000001</v>
      </c>
      <c r="FG28">
        <v>1.8633999999999999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-4.992</v>
      </c>
      <c r="FV28">
        <v>-0.20610000000000001</v>
      </c>
      <c r="FW28">
        <v>-4.9916000000000098</v>
      </c>
      <c r="FX28">
        <v>0</v>
      </c>
      <c r="FY28">
        <v>0</v>
      </c>
      <c r="FZ28">
        <v>0</v>
      </c>
      <c r="GA28">
        <v>-0.206100000000001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0.6</v>
      </c>
      <c r="GK28">
        <v>1.03271</v>
      </c>
      <c r="GL28">
        <v>2.5756800000000002</v>
      </c>
      <c r="GM28">
        <v>1.4489700000000001</v>
      </c>
      <c r="GN28">
        <v>2.3095699999999999</v>
      </c>
      <c r="GO28">
        <v>1.5466299999999999</v>
      </c>
      <c r="GP28">
        <v>2.3645</v>
      </c>
      <c r="GQ28">
        <v>25.552600000000002</v>
      </c>
      <c r="GR28">
        <v>13.773</v>
      </c>
      <c r="GS28">
        <v>18</v>
      </c>
      <c r="GT28">
        <v>369.84699999999998</v>
      </c>
      <c r="GU28">
        <v>653.21699999999998</v>
      </c>
      <c r="GV28">
        <v>17.658100000000001</v>
      </c>
      <c r="GW28">
        <v>20.9833</v>
      </c>
      <c r="GX28">
        <v>30.0001</v>
      </c>
      <c r="GY28">
        <v>20.959399999999999</v>
      </c>
      <c r="GZ28">
        <v>20.933900000000001</v>
      </c>
      <c r="HA28">
        <v>20.662299999999998</v>
      </c>
      <c r="HB28">
        <v>10</v>
      </c>
      <c r="HC28">
        <v>-30</v>
      </c>
      <c r="HD28">
        <v>17.674800000000001</v>
      </c>
      <c r="HE28">
        <v>400</v>
      </c>
      <c r="HF28">
        <v>0</v>
      </c>
      <c r="HG28">
        <v>100.952</v>
      </c>
      <c r="HH28">
        <v>94.971100000000007</v>
      </c>
    </row>
    <row r="29" spans="1:216" x14ac:dyDescent="0.2">
      <c r="A29">
        <v>11</v>
      </c>
      <c r="B29">
        <v>1689982576.0999999</v>
      </c>
      <c r="C29">
        <v>865.09999990463302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1689982576.0999999</v>
      </c>
      <c r="M29">
        <f t="shared" si="0"/>
        <v>1.1274101270845815E-3</v>
      </c>
      <c r="N29">
        <f t="shared" si="1"/>
        <v>1.1274101270845815</v>
      </c>
      <c r="O29">
        <f t="shared" si="2"/>
        <v>14.002405992060595</v>
      </c>
      <c r="P29">
        <f t="shared" si="3"/>
        <v>467.95800000000003</v>
      </c>
      <c r="Q29">
        <f t="shared" si="4"/>
        <v>240.36992905093197</v>
      </c>
      <c r="R29">
        <f t="shared" si="5"/>
        <v>24.250873394926916</v>
      </c>
      <c r="S29">
        <f t="shared" si="6"/>
        <v>47.212187718117605</v>
      </c>
      <c r="T29">
        <f t="shared" si="7"/>
        <v>0.10238876508951317</v>
      </c>
      <c r="U29">
        <f t="shared" si="8"/>
        <v>4.3168595007265553</v>
      </c>
      <c r="V29">
        <f t="shared" si="9"/>
        <v>0.1010585203525996</v>
      </c>
      <c r="W29">
        <f t="shared" si="10"/>
        <v>6.3279652453919644E-2</v>
      </c>
      <c r="X29">
        <f t="shared" si="11"/>
        <v>297.72115199999996</v>
      </c>
      <c r="Y29">
        <f t="shared" si="12"/>
        <v>21.017398765509032</v>
      </c>
      <c r="Z29">
        <f t="shared" si="13"/>
        <v>21.017398765509032</v>
      </c>
      <c r="AA29">
        <f t="shared" si="14"/>
        <v>2.4986018350088961</v>
      </c>
      <c r="AB29">
        <f t="shared" si="15"/>
        <v>59.441433316918278</v>
      </c>
      <c r="AC29">
        <f t="shared" si="16"/>
        <v>1.3947913573102801</v>
      </c>
      <c r="AD29">
        <f t="shared" si="17"/>
        <v>2.3464968448418846</v>
      </c>
      <c r="AE29">
        <f t="shared" si="18"/>
        <v>1.103810477698616</v>
      </c>
      <c r="AF29">
        <f t="shared" si="19"/>
        <v>-49.718786604430043</v>
      </c>
      <c r="AG29">
        <f t="shared" si="20"/>
        <v>-236.96593773457167</v>
      </c>
      <c r="AH29">
        <f t="shared" si="21"/>
        <v>-11.094089934519465</v>
      </c>
      <c r="AI29">
        <f t="shared" si="22"/>
        <v>-5.7662273521202678E-2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54656.736401031492</v>
      </c>
      <c r="AO29">
        <f t="shared" si="26"/>
        <v>1800.12</v>
      </c>
      <c r="AP29">
        <f t="shared" si="27"/>
        <v>1517.5007999999998</v>
      </c>
      <c r="AQ29">
        <f t="shared" si="28"/>
        <v>0.84299980001333241</v>
      </c>
      <c r="AR29">
        <f t="shared" si="29"/>
        <v>0.1653896140257316</v>
      </c>
      <c r="AS29">
        <v>1689982576.0999999</v>
      </c>
      <c r="AT29">
        <v>467.95800000000003</v>
      </c>
      <c r="AU29">
        <v>474.96800000000002</v>
      </c>
      <c r="AV29">
        <v>13.8249</v>
      </c>
      <c r="AW29">
        <v>13.288500000000001</v>
      </c>
      <c r="AX29">
        <v>473.21899999999999</v>
      </c>
      <c r="AY29">
        <v>14.0307</v>
      </c>
      <c r="AZ29">
        <v>400.041</v>
      </c>
      <c r="BA29">
        <v>100.79</v>
      </c>
      <c r="BB29">
        <v>9.9797200000000003E-2</v>
      </c>
      <c r="BC29">
        <v>19.999199999999998</v>
      </c>
      <c r="BD29">
        <v>19.6922</v>
      </c>
      <c r="BE29">
        <v>999.9</v>
      </c>
      <c r="BF29">
        <v>0</v>
      </c>
      <c r="BG29">
        <v>0</v>
      </c>
      <c r="BH29">
        <v>10016.9</v>
      </c>
      <c r="BI29">
        <v>0</v>
      </c>
      <c r="BJ29">
        <v>81.658199999999994</v>
      </c>
      <c r="BK29">
        <v>-7.0102500000000001</v>
      </c>
      <c r="BL29">
        <v>474.51799999999997</v>
      </c>
      <c r="BM29">
        <v>481.36500000000001</v>
      </c>
      <c r="BN29">
        <v>0.53631600000000001</v>
      </c>
      <c r="BO29">
        <v>474.96800000000002</v>
      </c>
      <c r="BP29">
        <v>13.288500000000001</v>
      </c>
      <c r="BQ29">
        <v>1.39341</v>
      </c>
      <c r="BR29">
        <v>1.33935</v>
      </c>
      <c r="BS29">
        <v>11.8461</v>
      </c>
      <c r="BT29">
        <v>11.2479</v>
      </c>
      <c r="BU29">
        <v>1800.12</v>
      </c>
      <c r="BV29">
        <v>0.90000800000000003</v>
      </c>
      <c r="BW29">
        <v>9.9992300000000006E-2</v>
      </c>
      <c r="BX29">
        <v>0</v>
      </c>
      <c r="BY29">
        <v>2.0739000000000001</v>
      </c>
      <c r="BZ29">
        <v>0</v>
      </c>
      <c r="CA29">
        <v>4858.29</v>
      </c>
      <c r="CB29">
        <v>13895.9</v>
      </c>
      <c r="CC29">
        <v>37.5</v>
      </c>
      <c r="CD29">
        <v>39</v>
      </c>
      <c r="CE29">
        <v>38.686999999999998</v>
      </c>
      <c r="CF29">
        <v>37.5</v>
      </c>
      <c r="CG29">
        <v>36.936999999999998</v>
      </c>
      <c r="CH29">
        <v>1620.12</v>
      </c>
      <c r="CI29">
        <v>180</v>
      </c>
      <c r="CJ29">
        <v>0</v>
      </c>
      <c r="CK29">
        <v>1689982586.4000001</v>
      </c>
      <c r="CL29">
        <v>0</v>
      </c>
      <c r="CM29">
        <v>1689982548.0999999</v>
      </c>
      <c r="CN29" t="s">
        <v>388</v>
      </c>
      <c r="CO29">
        <v>1689982548.0999999</v>
      </c>
      <c r="CP29">
        <v>1689982540.0999999</v>
      </c>
      <c r="CQ29">
        <v>35</v>
      </c>
      <c r="CR29">
        <v>-0.26900000000000002</v>
      </c>
      <c r="CS29">
        <v>0</v>
      </c>
      <c r="CT29">
        <v>-5.2610000000000001</v>
      </c>
      <c r="CU29">
        <v>-0.20599999999999999</v>
      </c>
      <c r="CV29">
        <v>475</v>
      </c>
      <c r="CW29">
        <v>13</v>
      </c>
      <c r="CX29">
        <v>0.1</v>
      </c>
      <c r="CY29">
        <v>0.18</v>
      </c>
      <c r="CZ29">
        <v>8.4475884556186394</v>
      </c>
      <c r="DA29">
        <v>6.5844392547815697E-2</v>
      </c>
      <c r="DB29">
        <v>6.0656301867291901E-2</v>
      </c>
      <c r="DC29">
        <v>1</v>
      </c>
      <c r="DD29">
        <v>475.02638095238098</v>
      </c>
      <c r="DE29">
        <v>-8.2909090909618399E-2</v>
      </c>
      <c r="DF29">
        <v>4.13204390684224E-2</v>
      </c>
      <c r="DG29">
        <v>1</v>
      </c>
      <c r="DH29">
        <v>1800.0264999999999</v>
      </c>
      <c r="DI29">
        <v>0.13686150425707899</v>
      </c>
      <c r="DJ29">
        <v>0.14488875042601901</v>
      </c>
      <c r="DK29">
        <v>-1</v>
      </c>
      <c r="DL29">
        <v>2</v>
      </c>
      <c r="DM29">
        <v>2</v>
      </c>
      <c r="DN29" t="s">
        <v>355</v>
      </c>
      <c r="DO29">
        <v>2.7344200000000001</v>
      </c>
      <c r="DP29">
        <v>2.8380899999999998</v>
      </c>
      <c r="DQ29">
        <v>0.110968</v>
      </c>
      <c r="DR29">
        <v>0.110737</v>
      </c>
      <c r="DS29">
        <v>8.3356100000000002E-2</v>
      </c>
      <c r="DT29">
        <v>7.8727000000000005E-2</v>
      </c>
      <c r="DU29">
        <v>26044.400000000001</v>
      </c>
      <c r="DV29">
        <v>27322.799999999999</v>
      </c>
      <c r="DW29">
        <v>27405.7</v>
      </c>
      <c r="DX29">
        <v>28825.7</v>
      </c>
      <c r="DY29">
        <v>33114.5</v>
      </c>
      <c r="DZ29">
        <v>35348.699999999997</v>
      </c>
      <c r="EA29">
        <v>36641.199999999997</v>
      </c>
      <c r="EB29">
        <v>39052.800000000003</v>
      </c>
      <c r="EC29">
        <v>1.86415</v>
      </c>
      <c r="ED29">
        <v>2.1211199999999999</v>
      </c>
      <c r="EE29">
        <v>7.77915E-2</v>
      </c>
      <c r="EF29">
        <v>0</v>
      </c>
      <c r="EG29">
        <v>18.403300000000002</v>
      </c>
      <c r="EH29">
        <v>999.9</v>
      </c>
      <c r="EI29">
        <v>51.215000000000003</v>
      </c>
      <c r="EJ29">
        <v>23.041</v>
      </c>
      <c r="EK29">
        <v>14.363099999999999</v>
      </c>
      <c r="EL29">
        <v>61.843400000000003</v>
      </c>
      <c r="EM29">
        <v>27.4679</v>
      </c>
      <c r="EN29">
        <v>1</v>
      </c>
      <c r="EO29">
        <v>-0.47949900000000001</v>
      </c>
      <c r="EP29">
        <v>1.4577800000000001</v>
      </c>
      <c r="EQ29">
        <v>19.915500000000002</v>
      </c>
      <c r="ER29">
        <v>5.2172900000000002</v>
      </c>
      <c r="ES29">
        <v>11.9201</v>
      </c>
      <c r="ET29">
        <v>4.9553000000000003</v>
      </c>
      <c r="EU29">
        <v>3.2972999999999999</v>
      </c>
      <c r="EV29">
        <v>9999</v>
      </c>
      <c r="EW29">
        <v>5748.7</v>
      </c>
      <c r="EX29">
        <v>83.1</v>
      </c>
      <c r="EY29">
        <v>161.5</v>
      </c>
      <c r="EZ29">
        <v>1.85989</v>
      </c>
      <c r="FA29">
        <v>1.8589800000000001</v>
      </c>
      <c r="FB29">
        <v>1.8648800000000001</v>
      </c>
      <c r="FC29">
        <v>1.8689100000000001</v>
      </c>
      <c r="FD29">
        <v>1.8635600000000001</v>
      </c>
      <c r="FE29">
        <v>1.8636999999999999</v>
      </c>
      <c r="FF29">
        <v>1.8636699999999999</v>
      </c>
      <c r="FG29">
        <v>1.8633999999999999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-5.2610000000000001</v>
      </c>
      <c r="FV29">
        <v>-0.20580000000000001</v>
      </c>
      <c r="FW29">
        <v>-5.2609999999999699</v>
      </c>
      <c r="FX29">
        <v>0</v>
      </c>
      <c r="FY29">
        <v>0</v>
      </c>
      <c r="FZ29">
        <v>0</v>
      </c>
      <c r="GA29">
        <v>-0.20580999999999999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0.6</v>
      </c>
      <c r="GK29">
        <v>1.18164</v>
      </c>
      <c r="GL29">
        <v>2.5695800000000002</v>
      </c>
      <c r="GM29">
        <v>1.4489700000000001</v>
      </c>
      <c r="GN29">
        <v>2.3095699999999999</v>
      </c>
      <c r="GO29">
        <v>1.5466299999999999</v>
      </c>
      <c r="GP29">
        <v>2.4047900000000002</v>
      </c>
      <c r="GQ29">
        <v>25.614100000000001</v>
      </c>
      <c r="GR29">
        <v>13.7643</v>
      </c>
      <c r="GS29">
        <v>18</v>
      </c>
      <c r="GT29">
        <v>369.95699999999999</v>
      </c>
      <c r="GU29">
        <v>653.16999999999996</v>
      </c>
      <c r="GV29">
        <v>17.8155</v>
      </c>
      <c r="GW29">
        <v>21.030999999999999</v>
      </c>
      <c r="GX29">
        <v>30.000499999999999</v>
      </c>
      <c r="GY29">
        <v>21.0093</v>
      </c>
      <c r="GZ29">
        <v>20.9832</v>
      </c>
      <c r="HA29">
        <v>23.6431</v>
      </c>
      <c r="HB29">
        <v>10</v>
      </c>
      <c r="HC29">
        <v>-30</v>
      </c>
      <c r="HD29">
        <v>17.753499999999999</v>
      </c>
      <c r="HE29">
        <v>475</v>
      </c>
      <c r="HF29">
        <v>0</v>
      </c>
      <c r="HG29">
        <v>100.944</v>
      </c>
      <c r="HH29">
        <v>94.964100000000002</v>
      </c>
    </row>
    <row r="30" spans="1:216" x14ac:dyDescent="0.2">
      <c r="A30">
        <v>12</v>
      </c>
      <c r="B30">
        <v>1689982667.0999999</v>
      </c>
      <c r="C30">
        <v>956.09999990463302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1689982667.0999999</v>
      </c>
      <c r="M30">
        <f t="shared" si="0"/>
        <v>1.1330042659871223E-3</v>
      </c>
      <c r="N30">
        <f t="shared" si="1"/>
        <v>1.1330042659871222</v>
      </c>
      <c r="O30">
        <f t="shared" si="2"/>
        <v>16.762268463211601</v>
      </c>
      <c r="P30">
        <f t="shared" si="3"/>
        <v>566.61</v>
      </c>
      <c r="Q30">
        <f t="shared" si="4"/>
        <v>294.5119918187408</v>
      </c>
      <c r="R30">
        <f t="shared" si="5"/>
        <v>29.713019105650577</v>
      </c>
      <c r="S30">
        <f t="shared" si="6"/>
        <v>57.164713910238</v>
      </c>
      <c r="T30">
        <f t="shared" si="7"/>
        <v>0.10258170115597068</v>
      </c>
      <c r="U30">
        <f t="shared" si="8"/>
        <v>4.3111550913589669</v>
      </c>
      <c r="V30">
        <f t="shared" si="9"/>
        <v>0.10124473175747915</v>
      </c>
      <c r="W30">
        <f t="shared" si="10"/>
        <v>6.3396626912657725E-2</v>
      </c>
      <c r="X30">
        <f t="shared" si="11"/>
        <v>297.70156200000002</v>
      </c>
      <c r="Y30">
        <f t="shared" si="12"/>
        <v>21.017891181225526</v>
      </c>
      <c r="Z30">
        <f t="shared" si="13"/>
        <v>21.017891181225526</v>
      </c>
      <c r="AA30">
        <f t="shared" si="14"/>
        <v>2.4986774354911474</v>
      </c>
      <c r="AB30">
        <f t="shared" si="15"/>
        <v>59.296684260243268</v>
      </c>
      <c r="AC30">
        <f t="shared" si="16"/>
        <v>1.3914206744752802</v>
      </c>
      <c r="AD30">
        <f t="shared" si="17"/>
        <v>2.3465404378574806</v>
      </c>
      <c r="AE30">
        <f t="shared" si="18"/>
        <v>1.1072567610158672</v>
      </c>
      <c r="AF30">
        <f t="shared" si="19"/>
        <v>-49.965488130032092</v>
      </c>
      <c r="AG30">
        <f t="shared" si="20"/>
        <v>-236.69752667583433</v>
      </c>
      <c r="AH30">
        <f t="shared" si="21"/>
        <v>-11.096231406579408</v>
      </c>
      <c r="AI30">
        <f t="shared" si="22"/>
        <v>-5.7684212445821004E-2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54561.167505369544</v>
      </c>
      <c r="AO30">
        <f t="shared" si="26"/>
        <v>1799.99</v>
      </c>
      <c r="AP30">
        <f t="shared" si="27"/>
        <v>1517.3922</v>
      </c>
      <c r="AQ30">
        <f t="shared" si="28"/>
        <v>0.8430003500019444</v>
      </c>
      <c r="AR30">
        <f t="shared" si="29"/>
        <v>0.1653906755037528</v>
      </c>
      <c r="AS30">
        <v>1689982667.0999999</v>
      </c>
      <c r="AT30">
        <v>566.61</v>
      </c>
      <c r="AU30">
        <v>575.00699999999995</v>
      </c>
      <c r="AV30">
        <v>13.791600000000001</v>
      </c>
      <c r="AW30">
        <v>13.2525</v>
      </c>
      <c r="AX30">
        <v>571.90499999999997</v>
      </c>
      <c r="AY30">
        <v>13.9998</v>
      </c>
      <c r="AZ30">
        <v>400.02600000000001</v>
      </c>
      <c r="BA30">
        <v>100.789</v>
      </c>
      <c r="BB30">
        <v>9.9995799999999996E-2</v>
      </c>
      <c r="BC30">
        <v>19.999500000000001</v>
      </c>
      <c r="BD30">
        <v>19.673999999999999</v>
      </c>
      <c r="BE30">
        <v>999.9</v>
      </c>
      <c r="BF30">
        <v>0</v>
      </c>
      <c r="BG30">
        <v>0</v>
      </c>
      <c r="BH30">
        <v>9998.75</v>
      </c>
      <c r="BI30">
        <v>0</v>
      </c>
      <c r="BJ30">
        <v>80.522199999999998</v>
      </c>
      <c r="BK30">
        <v>-8.3969100000000001</v>
      </c>
      <c r="BL30">
        <v>574.53399999999999</v>
      </c>
      <c r="BM30">
        <v>582.73</v>
      </c>
      <c r="BN30">
        <v>0.53905499999999995</v>
      </c>
      <c r="BO30">
        <v>575.00699999999995</v>
      </c>
      <c r="BP30">
        <v>13.2525</v>
      </c>
      <c r="BQ30">
        <v>1.3900399999999999</v>
      </c>
      <c r="BR30">
        <v>1.33571</v>
      </c>
      <c r="BS30">
        <v>11.8094</v>
      </c>
      <c r="BT30">
        <v>11.206799999999999</v>
      </c>
      <c r="BU30">
        <v>1799.99</v>
      </c>
      <c r="BV30">
        <v>0.89998999999999996</v>
      </c>
      <c r="BW30">
        <v>0.10001</v>
      </c>
      <c r="BX30">
        <v>0</v>
      </c>
      <c r="BY30">
        <v>2.4662000000000002</v>
      </c>
      <c r="BZ30">
        <v>0</v>
      </c>
      <c r="CA30">
        <v>4879.92</v>
      </c>
      <c r="CB30">
        <v>13894.8</v>
      </c>
      <c r="CC30">
        <v>37.311999999999998</v>
      </c>
      <c r="CD30">
        <v>38.75</v>
      </c>
      <c r="CE30">
        <v>38.436999999999998</v>
      </c>
      <c r="CF30">
        <v>37.311999999999998</v>
      </c>
      <c r="CG30">
        <v>36.686999999999998</v>
      </c>
      <c r="CH30">
        <v>1619.97</v>
      </c>
      <c r="CI30">
        <v>180.02</v>
      </c>
      <c r="CJ30">
        <v>0</v>
      </c>
      <c r="CK30">
        <v>1689982677.5999999</v>
      </c>
      <c r="CL30">
        <v>0</v>
      </c>
      <c r="CM30">
        <v>1689982638.0999999</v>
      </c>
      <c r="CN30" t="s">
        <v>391</v>
      </c>
      <c r="CO30">
        <v>1689982638.0999999</v>
      </c>
      <c r="CP30">
        <v>1689982633.0999999</v>
      </c>
      <c r="CQ30">
        <v>36</v>
      </c>
      <c r="CR30">
        <v>-3.4000000000000002E-2</v>
      </c>
      <c r="CS30">
        <v>-2E-3</v>
      </c>
      <c r="CT30">
        <v>-5.2949999999999999</v>
      </c>
      <c r="CU30">
        <v>-0.20799999999999999</v>
      </c>
      <c r="CV30">
        <v>575</v>
      </c>
      <c r="CW30">
        <v>13</v>
      </c>
      <c r="CX30">
        <v>0.2</v>
      </c>
      <c r="CY30">
        <v>0.19</v>
      </c>
      <c r="CZ30">
        <v>10.057207952482001</v>
      </c>
      <c r="DA30">
        <v>-0.14137907023958199</v>
      </c>
      <c r="DB30">
        <v>6.9551732831702601E-2</v>
      </c>
      <c r="DC30">
        <v>1</v>
      </c>
      <c r="DD30">
        <v>575.01300000000003</v>
      </c>
      <c r="DE30">
        <v>-7.9218045112037394E-2</v>
      </c>
      <c r="DF30">
        <v>3.4032337562971499E-2</v>
      </c>
      <c r="DG30">
        <v>1</v>
      </c>
      <c r="DH30">
        <v>1799.97761904762</v>
      </c>
      <c r="DI30">
        <v>0.42369923658574599</v>
      </c>
      <c r="DJ30">
        <v>7.8005174547794903E-2</v>
      </c>
      <c r="DK30">
        <v>-1</v>
      </c>
      <c r="DL30">
        <v>2</v>
      </c>
      <c r="DM30">
        <v>2</v>
      </c>
      <c r="DN30" t="s">
        <v>355</v>
      </c>
      <c r="DO30">
        <v>2.7343500000000001</v>
      </c>
      <c r="DP30">
        <v>2.83813</v>
      </c>
      <c r="DQ30">
        <v>0.127164</v>
      </c>
      <c r="DR30">
        <v>0.12703999999999999</v>
      </c>
      <c r="DS30">
        <v>8.3213200000000001E-2</v>
      </c>
      <c r="DT30">
        <v>7.8563599999999997E-2</v>
      </c>
      <c r="DU30">
        <v>25568.7</v>
      </c>
      <c r="DV30">
        <v>26821.599999999999</v>
      </c>
      <c r="DW30">
        <v>27403.9</v>
      </c>
      <c r="DX30">
        <v>28824.7</v>
      </c>
      <c r="DY30">
        <v>33117.9</v>
      </c>
      <c r="DZ30">
        <v>35353.4</v>
      </c>
      <c r="EA30">
        <v>36639.1</v>
      </c>
      <c r="EB30">
        <v>39050.9</v>
      </c>
      <c r="EC30">
        <v>1.86435</v>
      </c>
      <c r="ED30">
        <v>2.1211799999999998</v>
      </c>
      <c r="EE30">
        <v>8.3047899999999994E-2</v>
      </c>
      <c r="EF30">
        <v>0</v>
      </c>
      <c r="EG30">
        <v>18.297799999999999</v>
      </c>
      <c r="EH30">
        <v>999.9</v>
      </c>
      <c r="EI30">
        <v>51.098999999999997</v>
      </c>
      <c r="EJ30">
        <v>23.071000000000002</v>
      </c>
      <c r="EK30">
        <v>14.358000000000001</v>
      </c>
      <c r="EL30">
        <v>62.043399999999998</v>
      </c>
      <c r="EM30">
        <v>27.375800000000002</v>
      </c>
      <c r="EN30">
        <v>1</v>
      </c>
      <c r="EO30">
        <v>-0.47892499999999999</v>
      </c>
      <c r="EP30">
        <v>0.66864100000000004</v>
      </c>
      <c r="EQ30">
        <v>19.948</v>
      </c>
      <c r="ER30">
        <v>5.2181899999999999</v>
      </c>
      <c r="ES30">
        <v>11.9201</v>
      </c>
      <c r="ET30">
        <v>4.9557500000000001</v>
      </c>
      <c r="EU30">
        <v>3.2972000000000001</v>
      </c>
      <c r="EV30">
        <v>9999</v>
      </c>
      <c r="EW30">
        <v>5750.5</v>
      </c>
      <c r="EX30">
        <v>83.2</v>
      </c>
      <c r="EY30">
        <v>161.5</v>
      </c>
      <c r="EZ30">
        <v>1.85989</v>
      </c>
      <c r="FA30">
        <v>1.8589800000000001</v>
      </c>
      <c r="FB30">
        <v>1.86486</v>
      </c>
      <c r="FC30">
        <v>1.8689</v>
      </c>
      <c r="FD30">
        <v>1.8635600000000001</v>
      </c>
      <c r="FE30">
        <v>1.8635900000000001</v>
      </c>
      <c r="FF30">
        <v>1.8636299999999999</v>
      </c>
      <c r="FG30">
        <v>1.8634200000000001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-5.2949999999999999</v>
      </c>
      <c r="FV30">
        <v>-0.2082</v>
      </c>
      <c r="FW30">
        <v>-5.2949999999998498</v>
      </c>
      <c r="FX30">
        <v>0</v>
      </c>
      <c r="FY30">
        <v>0</v>
      </c>
      <c r="FZ30">
        <v>0</v>
      </c>
      <c r="GA30">
        <v>-0.20820909090909401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1.3757299999999999</v>
      </c>
      <c r="GL30">
        <v>2.5647000000000002</v>
      </c>
      <c r="GM30">
        <v>1.4489700000000001</v>
      </c>
      <c r="GN30">
        <v>2.3083499999999999</v>
      </c>
      <c r="GO30">
        <v>1.5466299999999999</v>
      </c>
      <c r="GP30">
        <v>2.4218799999999998</v>
      </c>
      <c r="GQ30">
        <v>25.655100000000001</v>
      </c>
      <c r="GR30">
        <v>13.7468</v>
      </c>
      <c r="GS30">
        <v>18</v>
      </c>
      <c r="GT30">
        <v>370.27</v>
      </c>
      <c r="GU30">
        <v>653.67100000000005</v>
      </c>
      <c r="GV30">
        <v>18.151199999999999</v>
      </c>
      <c r="GW30">
        <v>21.056100000000001</v>
      </c>
      <c r="GX30">
        <v>30.0002</v>
      </c>
      <c r="GY30">
        <v>21.0428</v>
      </c>
      <c r="GZ30">
        <v>21.017399999999999</v>
      </c>
      <c r="HA30">
        <v>27.508199999999999</v>
      </c>
      <c r="HB30">
        <v>10</v>
      </c>
      <c r="HC30">
        <v>-30</v>
      </c>
      <c r="HD30">
        <v>18.151800000000001</v>
      </c>
      <c r="HE30">
        <v>575</v>
      </c>
      <c r="HF30">
        <v>0</v>
      </c>
      <c r="HG30">
        <v>100.938</v>
      </c>
      <c r="HH30">
        <v>94.9602</v>
      </c>
    </row>
    <row r="31" spans="1:216" x14ac:dyDescent="0.2">
      <c r="A31">
        <v>13</v>
      </c>
      <c r="B31">
        <v>1689982752.0999999</v>
      </c>
      <c r="C31">
        <v>1041.0999999046301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1689982752.0999999</v>
      </c>
      <c r="M31">
        <f t="shared" si="0"/>
        <v>1.0970818465239457E-3</v>
      </c>
      <c r="N31">
        <f t="shared" si="1"/>
        <v>1.0970818465239458</v>
      </c>
      <c r="O31">
        <f t="shared" si="2"/>
        <v>19.19656107558118</v>
      </c>
      <c r="P31">
        <f t="shared" si="3"/>
        <v>665.46799999999996</v>
      </c>
      <c r="Q31">
        <f t="shared" si="4"/>
        <v>345.89216928574388</v>
      </c>
      <c r="R31">
        <f t="shared" si="5"/>
        <v>34.897351750785418</v>
      </c>
      <c r="S31">
        <f t="shared" si="6"/>
        <v>67.139625978947592</v>
      </c>
      <c r="T31">
        <f t="shared" si="7"/>
        <v>9.997592222136395E-2</v>
      </c>
      <c r="U31">
        <f t="shared" si="8"/>
        <v>4.3180466305375971</v>
      </c>
      <c r="V31">
        <f t="shared" si="9"/>
        <v>9.8707559621183549E-2</v>
      </c>
      <c r="W31">
        <f t="shared" si="10"/>
        <v>6.1804841350007869E-2</v>
      </c>
      <c r="X31">
        <f t="shared" si="11"/>
        <v>297.68183099999993</v>
      </c>
      <c r="Y31">
        <f t="shared" si="12"/>
        <v>20.980179318897918</v>
      </c>
      <c r="Z31">
        <f t="shared" si="13"/>
        <v>20.980179318897918</v>
      </c>
      <c r="AA31">
        <f t="shared" si="14"/>
        <v>2.4928933359191268</v>
      </c>
      <c r="AB31">
        <f t="shared" si="15"/>
        <v>59.526853757003238</v>
      </c>
      <c r="AC31">
        <f t="shared" si="16"/>
        <v>1.3931410847218801</v>
      </c>
      <c r="AD31">
        <f t="shared" si="17"/>
        <v>2.3403573291625199</v>
      </c>
      <c r="AE31">
        <f t="shared" si="18"/>
        <v>1.0997522511972466</v>
      </c>
      <c r="AF31">
        <f t="shared" si="19"/>
        <v>-48.381309431706008</v>
      </c>
      <c r="AG31">
        <f t="shared" si="20"/>
        <v>-238.21382804583584</v>
      </c>
      <c r="AH31">
        <f t="shared" si="21"/>
        <v>-11.144916549422872</v>
      </c>
      <c r="AI31">
        <f t="shared" si="22"/>
        <v>-5.8223026964782321E-2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54684.528074174028</v>
      </c>
      <c r="AO31">
        <f t="shared" si="26"/>
        <v>1799.87</v>
      </c>
      <c r="AP31">
        <f t="shared" si="27"/>
        <v>1517.2910999999997</v>
      </c>
      <c r="AQ31">
        <f t="shared" si="28"/>
        <v>0.84300038336102046</v>
      </c>
      <c r="AR31">
        <f t="shared" si="29"/>
        <v>0.16539073988676958</v>
      </c>
      <c r="AS31">
        <v>1689982752.0999999</v>
      </c>
      <c r="AT31">
        <v>665.46799999999996</v>
      </c>
      <c r="AU31">
        <v>675.08199999999999</v>
      </c>
      <c r="AV31">
        <v>13.808400000000001</v>
      </c>
      <c r="AW31">
        <v>13.2864</v>
      </c>
      <c r="AX31">
        <v>670.803</v>
      </c>
      <c r="AY31">
        <v>14.016400000000001</v>
      </c>
      <c r="AZ31">
        <v>400.02499999999998</v>
      </c>
      <c r="BA31">
        <v>100.791</v>
      </c>
      <c r="BB31">
        <v>9.9840700000000004E-2</v>
      </c>
      <c r="BC31">
        <v>19.956900000000001</v>
      </c>
      <c r="BD31">
        <v>19.620100000000001</v>
      </c>
      <c r="BE31">
        <v>999.9</v>
      </c>
      <c r="BF31">
        <v>0</v>
      </c>
      <c r="BG31">
        <v>0</v>
      </c>
      <c r="BH31">
        <v>10020.6</v>
      </c>
      <c r="BI31">
        <v>0</v>
      </c>
      <c r="BJ31">
        <v>78.656300000000002</v>
      </c>
      <c r="BK31">
        <v>-9.6144999999999996</v>
      </c>
      <c r="BL31">
        <v>674.78499999999997</v>
      </c>
      <c r="BM31">
        <v>684.17200000000003</v>
      </c>
      <c r="BN31">
        <v>0.52200100000000005</v>
      </c>
      <c r="BO31">
        <v>675.08199999999999</v>
      </c>
      <c r="BP31">
        <v>13.2864</v>
      </c>
      <c r="BQ31">
        <v>1.3917600000000001</v>
      </c>
      <c r="BR31">
        <v>1.3391500000000001</v>
      </c>
      <c r="BS31">
        <v>11.828099999999999</v>
      </c>
      <c r="BT31">
        <v>11.2456</v>
      </c>
      <c r="BU31">
        <v>1799.87</v>
      </c>
      <c r="BV31">
        <v>0.89998800000000001</v>
      </c>
      <c r="BW31">
        <v>0.100012</v>
      </c>
      <c r="BX31">
        <v>0</v>
      </c>
      <c r="BY31">
        <v>2.4413</v>
      </c>
      <c r="BZ31">
        <v>0</v>
      </c>
      <c r="CA31">
        <v>4910.29</v>
      </c>
      <c r="CB31">
        <v>13893.9</v>
      </c>
      <c r="CC31">
        <v>37.125</v>
      </c>
      <c r="CD31">
        <v>38.5</v>
      </c>
      <c r="CE31">
        <v>38.186999999999998</v>
      </c>
      <c r="CF31">
        <v>37.125</v>
      </c>
      <c r="CG31">
        <v>36.561999999999998</v>
      </c>
      <c r="CH31">
        <v>1619.86</v>
      </c>
      <c r="CI31">
        <v>180.01</v>
      </c>
      <c r="CJ31">
        <v>0</v>
      </c>
      <c r="CK31">
        <v>1689982762.8</v>
      </c>
      <c r="CL31">
        <v>0</v>
      </c>
      <c r="CM31">
        <v>1689982724.0999999</v>
      </c>
      <c r="CN31" t="s">
        <v>394</v>
      </c>
      <c r="CO31">
        <v>1689982724.0999999</v>
      </c>
      <c r="CP31">
        <v>1689982721.0999999</v>
      </c>
      <c r="CQ31">
        <v>37</v>
      </c>
      <c r="CR31">
        <v>-0.04</v>
      </c>
      <c r="CS31">
        <v>0</v>
      </c>
      <c r="CT31">
        <v>-5.335</v>
      </c>
      <c r="CU31">
        <v>-0.20799999999999999</v>
      </c>
      <c r="CV31">
        <v>675</v>
      </c>
      <c r="CW31">
        <v>13</v>
      </c>
      <c r="CX31">
        <v>0.16</v>
      </c>
      <c r="CY31">
        <v>0.1</v>
      </c>
      <c r="CZ31">
        <v>11.5553530618169</v>
      </c>
      <c r="DA31">
        <v>-0.39260879773690499</v>
      </c>
      <c r="DB31">
        <v>8.7137102451592494E-2</v>
      </c>
      <c r="DC31">
        <v>1</v>
      </c>
      <c r="DD31">
        <v>675.012333333333</v>
      </c>
      <c r="DE31">
        <v>0.12038961039009</v>
      </c>
      <c r="DF31">
        <v>5.1937997223189501E-2</v>
      </c>
      <c r="DG31">
        <v>1</v>
      </c>
      <c r="DH31">
        <v>1799.9790476190501</v>
      </c>
      <c r="DI31">
        <v>-0.194004723590711</v>
      </c>
      <c r="DJ31">
        <v>0.15212478467819701</v>
      </c>
      <c r="DK31">
        <v>-1</v>
      </c>
      <c r="DL31">
        <v>2</v>
      </c>
      <c r="DM31">
        <v>2</v>
      </c>
      <c r="DN31" t="s">
        <v>355</v>
      </c>
      <c r="DO31">
        <v>2.73434</v>
      </c>
      <c r="DP31">
        <v>2.8381699999999999</v>
      </c>
      <c r="DQ31">
        <v>0.14205899999999999</v>
      </c>
      <c r="DR31">
        <v>0.14199700000000001</v>
      </c>
      <c r="DS31">
        <v>8.3283800000000005E-2</v>
      </c>
      <c r="DT31">
        <v>7.87075E-2</v>
      </c>
      <c r="DU31">
        <v>25133.1</v>
      </c>
      <c r="DV31">
        <v>26363.1</v>
      </c>
      <c r="DW31">
        <v>27404</v>
      </c>
      <c r="DX31">
        <v>28825.1</v>
      </c>
      <c r="DY31">
        <v>33115.5</v>
      </c>
      <c r="DZ31">
        <v>35348</v>
      </c>
      <c r="EA31">
        <v>36639.199999999997</v>
      </c>
      <c r="EB31">
        <v>39051.1</v>
      </c>
      <c r="EC31">
        <v>1.86395</v>
      </c>
      <c r="ED31">
        <v>2.1212</v>
      </c>
      <c r="EE31">
        <v>8.4377800000000003E-2</v>
      </c>
      <c r="EF31">
        <v>0</v>
      </c>
      <c r="EG31">
        <v>18.221699999999998</v>
      </c>
      <c r="EH31">
        <v>999.9</v>
      </c>
      <c r="EI31">
        <v>51.122999999999998</v>
      </c>
      <c r="EJ31">
        <v>23.081</v>
      </c>
      <c r="EK31">
        <v>14.3726</v>
      </c>
      <c r="EL31">
        <v>61.913400000000003</v>
      </c>
      <c r="EM31">
        <v>27.395800000000001</v>
      </c>
      <c r="EN31">
        <v>1</v>
      </c>
      <c r="EO31">
        <v>-0.47891499999999998</v>
      </c>
      <c r="EP31">
        <v>0.59975500000000004</v>
      </c>
      <c r="EQ31">
        <v>19.947299999999998</v>
      </c>
      <c r="ER31">
        <v>5.2171399999999997</v>
      </c>
      <c r="ES31">
        <v>11.9201</v>
      </c>
      <c r="ET31">
        <v>4.9539999999999997</v>
      </c>
      <c r="EU31">
        <v>3.2972299999999999</v>
      </c>
      <c r="EV31">
        <v>9999</v>
      </c>
      <c r="EW31">
        <v>5752.4</v>
      </c>
      <c r="EX31">
        <v>83.2</v>
      </c>
      <c r="EY31">
        <v>161.5</v>
      </c>
      <c r="EZ31">
        <v>1.85989</v>
      </c>
      <c r="FA31">
        <v>1.8589800000000001</v>
      </c>
      <c r="FB31">
        <v>1.8648499999999999</v>
      </c>
      <c r="FC31">
        <v>1.8689100000000001</v>
      </c>
      <c r="FD31">
        <v>1.8635600000000001</v>
      </c>
      <c r="FE31">
        <v>1.8636699999999999</v>
      </c>
      <c r="FF31">
        <v>1.86368</v>
      </c>
      <c r="FG31">
        <v>1.86341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-5.335</v>
      </c>
      <c r="FV31">
        <v>-0.20799999999999999</v>
      </c>
      <c r="FW31">
        <v>-5.3349090909091501</v>
      </c>
      <c r="FX31">
        <v>0</v>
      </c>
      <c r="FY31">
        <v>0</v>
      </c>
      <c r="FZ31">
        <v>0</v>
      </c>
      <c r="GA31">
        <v>-0.20807999999999699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1.5625</v>
      </c>
      <c r="GL31">
        <v>2.5598100000000001</v>
      </c>
      <c r="GM31">
        <v>1.4489700000000001</v>
      </c>
      <c r="GN31">
        <v>2.3095699999999999</v>
      </c>
      <c r="GO31">
        <v>1.5466299999999999</v>
      </c>
      <c r="GP31">
        <v>2.3938000000000001</v>
      </c>
      <c r="GQ31">
        <v>25.675599999999999</v>
      </c>
      <c r="GR31">
        <v>13.720499999999999</v>
      </c>
      <c r="GS31">
        <v>18</v>
      </c>
      <c r="GT31">
        <v>370.21199999999999</v>
      </c>
      <c r="GU31">
        <v>653.95699999999999</v>
      </c>
      <c r="GV31">
        <v>18.1266</v>
      </c>
      <c r="GW31">
        <v>21.065000000000001</v>
      </c>
      <c r="GX31">
        <v>30</v>
      </c>
      <c r="GY31">
        <v>21.0608</v>
      </c>
      <c r="GZ31">
        <v>21.037099999999999</v>
      </c>
      <c r="HA31">
        <v>31.269300000000001</v>
      </c>
      <c r="HB31">
        <v>10</v>
      </c>
      <c r="HC31">
        <v>-30</v>
      </c>
      <c r="HD31">
        <v>18.149999999999999</v>
      </c>
      <c r="HE31">
        <v>675</v>
      </c>
      <c r="HF31">
        <v>0</v>
      </c>
      <c r="HG31">
        <v>100.938</v>
      </c>
      <c r="HH31">
        <v>94.960899999999995</v>
      </c>
    </row>
    <row r="32" spans="1:216" x14ac:dyDescent="0.2">
      <c r="A32">
        <v>14</v>
      </c>
      <c r="B32">
        <v>1689982845.0999999</v>
      </c>
      <c r="C32">
        <v>1134.0999999046301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1689982845.0999999</v>
      </c>
      <c r="M32">
        <f t="shared" si="0"/>
        <v>1.0961191103434288E-3</v>
      </c>
      <c r="N32">
        <f t="shared" si="1"/>
        <v>1.0961191103434289</v>
      </c>
      <c r="O32">
        <f t="shared" si="2"/>
        <v>21.59536181768302</v>
      </c>
      <c r="P32">
        <f t="shared" si="3"/>
        <v>789.22400000000005</v>
      </c>
      <c r="Q32">
        <f t="shared" si="4"/>
        <v>427.69756025788348</v>
      </c>
      <c r="R32">
        <f t="shared" si="5"/>
        <v>43.151355487606516</v>
      </c>
      <c r="S32">
        <f t="shared" si="6"/>
        <v>79.626559858831996</v>
      </c>
      <c r="T32">
        <f t="shared" si="7"/>
        <v>9.9609321840973167E-2</v>
      </c>
      <c r="U32">
        <f t="shared" si="8"/>
        <v>4.3049917782315275</v>
      </c>
      <c r="V32">
        <f t="shared" si="9"/>
        <v>9.8346414772419663E-2</v>
      </c>
      <c r="W32">
        <f t="shared" si="10"/>
        <v>6.1578642277330925E-2</v>
      </c>
      <c r="X32">
        <f t="shared" si="11"/>
        <v>297.70678799999996</v>
      </c>
      <c r="Y32">
        <f t="shared" si="12"/>
        <v>21.023002947118734</v>
      </c>
      <c r="Z32">
        <f t="shared" si="13"/>
        <v>21.023002947118734</v>
      </c>
      <c r="AA32">
        <f t="shared" si="14"/>
        <v>2.4994623621891172</v>
      </c>
      <c r="AB32">
        <f t="shared" si="15"/>
        <v>59.531926981287974</v>
      </c>
      <c r="AC32">
        <f t="shared" si="16"/>
        <v>1.3966812414393999</v>
      </c>
      <c r="AD32">
        <f t="shared" si="17"/>
        <v>2.3461045396336719</v>
      </c>
      <c r="AE32">
        <f t="shared" si="18"/>
        <v>1.1027811207497173</v>
      </c>
      <c r="AF32">
        <f t="shared" si="19"/>
        <v>-48.338852766145209</v>
      </c>
      <c r="AG32">
        <f t="shared" si="20"/>
        <v>-238.24180474073958</v>
      </c>
      <c r="AH32">
        <f t="shared" si="21"/>
        <v>-11.184737188930182</v>
      </c>
      <c r="AI32">
        <f t="shared" si="22"/>
        <v>-5.8606695815001331E-2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54458.636863776017</v>
      </c>
      <c r="AO32">
        <f t="shared" si="26"/>
        <v>1800.03</v>
      </c>
      <c r="AP32">
        <f t="shared" si="27"/>
        <v>1517.4251999999999</v>
      </c>
      <c r="AQ32">
        <f t="shared" si="28"/>
        <v>0.84299995000083328</v>
      </c>
      <c r="AR32">
        <f t="shared" si="29"/>
        <v>0.16538990350160829</v>
      </c>
      <c r="AS32">
        <v>1689982845.0999999</v>
      </c>
      <c r="AT32">
        <v>789.22400000000005</v>
      </c>
      <c r="AU32">
        <v>800.06</v>
      </c>
      <c r="AV32">
        <v>13.843299999999999</v>
      </c>
      <c r="AW32">
        <v>13.3218</v>
      </c>
      <c r="AX32">
        <v>794.57100000000003</v>
      </c>
      <c r="AY32">
        <v>14.0504</v>
      </c>
      <c r="AZ32">
        <v>400.04300000000001</v>
      </c>
      <c r="BA32">
        <v>100.792</v>
      </c>
      <c r="BB32">
        <v>0.100218</v>
      </c>
      <c r="BC32">
        <v>19.996500000000001</v>
      </c>
      <c r="BD32">
        <v>19.635000000000002</v>
      </c>
      <c r="BE32">
        <v>999.9</v>
      </c>
      <c r="BF32">
        <v>0</v>
      </c>
      <c r="BG32">
        <v>0</v>
      </c>
      <c r="BH32">
        <v>9978.75</v>
      </c>
      <c r="BI32">
        <v>0</v>
      </c>
      <c r="BJ32">
        <v>76.622</v>
      </c>
      <c r="BK32">
        <v>-10.836399999999999</v>
      </c>
      <c r="BL32">
        <v>800.30200000000002</v>
      </c>
      <c r="BM32">
        <v>810.86199999999997</v>
      </c>
      <c r="BN32">
        <v>0.52156599999999997</v>
      </c>
      <c r="BO32">
        <v>800.06</v>
      </c>
      <c r="BP32">
        <v>13.3218</v>
      </c>
      <c r="BQ32">
        <v>1.3952899999999999</v>
      </c>
      <c r="BR32">
        <v>1.3427199999999999</v>
      </c>
      <c r="BS32">
        <v>11.8666</v>
      </c>
      <c r="BT32">
        <v>11.2858</v>
      </c>
      <c r="BU32">
        <v>1800.03</v>
      </c>
      <c r="BV32">
        <v>0.90000199999999997</v>
      </c>
      <c r="BW32">
        <v>9.9998100000000006E-2</v>
      </c>
      <c r="BX32">
        <v>0</v>
      </c>
      <c r="BY32">
        <v>2.5083000000000002</v>
      </c>
      <c r="BZ32">
        <v>0</v>
      </c>
      <c r="CA32">
        <v>4951.49</v>
      </c>
      <c r="CB32">
        <v>13895.2</v>
      </c>
      <c r="CC32">
        <v>36.811999999999998</v>
      </c>
      <c r="CD32">
        <v>38.311999999999998</v>
      </c>
      <c r="CE32">
        <v>37.936999999999998</v>
      </c>
      <c r="CF32">
        <v>36.875</v>
      </c>
      <c r="CG32">
        <v>36.311999999999998</v>
      </c>
      <c r="CH32">
        <v>1620.03</v>
      </c>
      <c r="CI32">
        <v>180</v>
      </c>
      <c r="CJ32">
        <v>0</v>
      </c>
      <c r="CK32">
        <v>1689982855.8</v>
      </c>
      <c r="CL32">
        <v>0</v>
      </c>
      <c r="CM32">
        <v>1689982815.0999999</v>
      </c>
      <c r="CN32" t="s">
        <v>397</v>
      </c>
      <c r="CO32">
        <v>1689982815.0999999</v>
      </c>
      <c r="CP32">
        <v>1689982810.0999999</v>
      </c>
      <c r="CQ32">
        <v>38</v>
      </c>
      <c r="CR32">
        <v>-1.2E-2</v>
      </c>
      <c r="CS32">
        <v>1E-3</v>
      </c>
      <c r="CT32">
        <v>-5.3470000000000004</v>
      </c>
      <c r="CU32">
        <v>-0.20699999999999999</v>
      </c>
      <c r="CV32">
        <v>800</v>
      </c>
      <c r="CW32">
        <v>13</v>
      </c>
      <c r="CX32">
        <v>0.17</v>
      </c>
      <c r="CY32">
        <v>0.12</v>
      </c>
      <c r="CZ32">
        <v>12.9260872873091</v>
      </c>
      <c r="DA32">
        <v>-0.14865755039471701</v>
      </c>
      <c r="DB32">
        <v>6.9610224136062604E-2</v>
      </c>
      <c r="DC32">
        <v>1</v>
      </c>
      <c r="DD32">
        <v>800.01734999999996</v>
      </c>
      <c r="DE32">
        <v>4.7774436089641097E-2</v>
      </c>
      <c r="DF32">
        <v>4.8377965025409302E-2</v>
      </c>
      <c r="DG32">
        <v>1</v>
      </c>
      <c r="DH32">
        <v>1800.00761904762</v>
      </c>
      <c r="DI32">
        <v>3.4296873051202E-2</v>
      </c>
      <c r="DJ32">
        <v>1.6591667990636699E-2</v>
      </c>
      <c r="DK32">
        <v>-1</v>
      </c>
      <c r="DL32">
        <v>2</v>
      </c>
      <c r="DM32">
        <v>2</v>
      </c>
      <c r="DN32" t="s">
        <v>355</v>
      </c>
      <c r="DO32">
        <v>2.7343999999999999</v>
      </c>
      <c r="DP32">
        <v>2.8381799999999999</v>
      </c>
      <c r="DQ32">
        <v>0.159222</v>
      </c>
      <c r="DR32">
        <v>0.159192</v>
      </c>
      <c r="DS32">
        <v>8.3432000000000006E-2</v>
      </c>
      <c r="DT32">
        <v>7.8859799999999994E-2</v>
      </c>
      <c r="DU32">
        <v>24631.5</v>
      </c>
      <c r="DV32">
        <v>25836.9</v>
      </c>
      <c r="DW32">
        <v>27404.1</v>
      </c>
      <c r="DX32">
        <v>28826.3</v>
      </c>
      <c r="DY32">
        <v>33110.5</v>
      </c>
      <c r="DZ32">
        <v>35343.5</v>
      </c>
      <c r="EA32">
        <v>36639.699999999997</v>
      </c>
      <c r="EB32">
        <v>39052.6</v>
      </c>
      <c r="EC32">
        <v>1.8644799999999999</v>
      </c>
      <c r="ED32">
        <v>2.1216200000000001</v>
      </c>
      <c r="EE32">
        <v>9.7799999999999998E-2</v>
      </c>
      <c r="EF32">
        <v>0</v>
      </c>
      <c r="EG32">
        <v>18.013999999999999</v>
      </c>
      <c r="EH32">
        <v>999.9</v>
      </c>
      <c r="EI32">
        <v>51.19</v>
      </c>
      <c r="EJ32">
        <v>23.081</v>
      </c>
      <c r="EK32">
        <v>14.391</v>
      </c>
      <c r="EL32">
        <v>62.0334</v>
      </c>
      <c r="EM32">
        <v>27.279599999999999</v>
      </c>
      <c r="EN32">
        <v>1</v>
      </c>
      <c r="EO32">
        <v>-0.47904000000000002</v>
      </c>
      <c r="EP32">
        <v>0.405362</v>
      </c>
      <c r="EQ32">
        <v>19.953700000000001</v>
      </c>
      <c r="ER32">
        <v>5.2187900000000003</v>
      </c>
      <c r="ES32">
        <v>11.9201</v>
      </c>
      <c r="ET32">
        <v>4.9555499999999997</v>
      </c>
      <c r="EU32">
        <v>3.2971300000000001</v>
      </c>
      <c r="EV32">
        <v>9999</v>
      </c>
      <c r="EW32">
        <v>5754.2</v>
      </c>
      <c r="EX32">
        <v>83.2</v>
      </c>
      <c r="EY32">
        <v>161.5</v>
      </c>
      <c r="EZ32">
        <v>1.85989</v>
      </c>
      <c r="FA32">
        <v>1.8589800000000001</v>
      </c>
      <c r="FB32">
        <v>1.8648400000000001</v>
      </c>
      <c r="FC32">
        <v>1.8689</v>
      </c>
      <c r="FD32">
        <v>1.8635600000000001</v>
      </c>
      <c r="FE32">
        <v>1.86368</v>
      </c>
      <c r="FF32">
        <v>1.86365</v>
      </c>
      <c r="FG32">
        <v>1.8633999999999999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-5.3470000000000004</v>
      </c>
      <c r="FV32">
        <v>-0.20710000000000001</v>
      </c>
      <c r="FW32">
        <v>-5.3471818181817499</v>
      </c>
      <c r="FX32">
        <v>0</v>
      </c>
      <c r="FY32">
        <v>0</v>
      </c>
      <c r="FZ32">
        <v>0</v>
      </c>
      <c r="GA32">
        <v>-0.207070000000002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1.79199</v>
      </c>
      <c r="GL32">
        <v>2.5610400000000002</v>
      </c>
      <c r="GM32">
        <v>1.4489700000000001</v>
      </c>
      <c r="GN32">
        <v>2.3083499999999999</v>
      </c>
      <c r="GO32">
        <v>1.5466299999999999</v>
      </c>
      <c r="GP32">
        <v>2.34009</v>
      </c>
      <c r="GQ32">
        <v>25.696200000000001</v>
      </c>
      <c r="GR32">
        <v>13.6942</v>
      </c>
      <c r="GS32">
        <v>18</v>
      </c>
      <c r="GT32">
        <v>370.471</v>
      </c>
      <c r="GU32">
        <v>654.43799999999999</v>
      </c>
      <c r="GV32">
        <v>18.493600000000001</v>
      </c>
      <c r="GW32">
        <v>21.054300000000001</v>
      </c>
      <c r="GX32">
        <v>30.0001</v>
      </c>
      <c r="GY32">
        <v>21.064299999999999</v>
      </c>
      <c r="GZ32">
        <v>21.0442</v>
      </c>
      <c r="HA32">
        <v>35.837000000000003</v>
      </c>
      <c r="HB32">
        <v>10</v>
      </c>
      <c r="HC32">
        <v>-30</v>
      </c>
      <c r="HD32">
        <v>18.493400000000001</v>
      </c>
      <c r="HE32">
        <v>800</v>
      </c>
      <c r="HF32">
        <v>0</v>
      </c>
      <c r="HG32">
        <v>100.93899999999999</v>
      </c>
      <c r="HH32">
        <v>94.964699999999993</v>
      </c>
    </row>
    <row r="33" spans="1:216" x14ac:dyDescent="0.2">
      <c r="A33">
        <v>15</v>
      </c>
      <c r="B33">
        <v>1689982944.0999999</v>
      </c>
      <c r="C33">
        <v>1233.0999999046301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1689982944.0999999</v>
      </c>
      <c r="M33">
        <f t="shared" si="0"/>
        <v>1.065516549314825E-3</v>
      </c>
      <c r="N33">
        <f t="shared" si="1"/>
        <v>1.0655165493148251</v>
      </c>
      <c r="O33">
        <f t="shared" si="2"/>
        <v>24.177566919548116</v>
      </c>
      <c r="P33">
        <f t="shared" si="3"/>
        <v>987.79499999999996</v>
      </c>
      <c r="Q33">
        <f t="shared" si="4"/>
        <v>572.08853962397382</v>
      </c>
      <c r="R33">
        <f t="shared" si="5"/>
        <v>57.718616888160554</v>
      </c>
      <c r="S33">
        <f t="shared" si="6"/>
        <v>99.659680661519985</v>
      </c>
      <c r="T33">
        <f t="shared" si="7"/>
        <v>9.7286864655166394E-2</v>
      </c>
      <c r="U33">
        <f t="shared" si="8"/>
        <v>4.312796089366147</v>
      </c>
      <c r="V33">
        <f t="shared" si="9"/>
        <v>9.6083929458758446E-2</v>
      </c>
      <c r="W33">
        <f t="shared" si="10"/>
        <v>6.0159295480188626E-2</v>
      </c>
      <c r="X33">
        <f t="shared" si="11"/>
        <v>297.67748099999994</v>
      </c>
      <c r="Y33">
        <f t="shared" si="12"/>
        <v>21.005863294479312</v>
      </c>
      <c r="Z33">
        <f t="shared" si="13"/>
        <v>21.005863294479312</v>
      </c>
      <c r="AA33">
        <f t="shared" si="14"/>
        <v>2.4968313695861473</v>
      </c>
      <c r="AB33">
        <f t="shared" si="15"/>
        <v>59.73371067248582</v>
      </c>
      <c r="AC33">
        <f t="shared" si="16"/>
        <v>1.3996111743599999</v>
      </c>
      <c r="AD33">
        <f t="shared" si="17"/>
        <v>2.3430842628108826</v>
      </c>
      <c r="AE33">
        <f t="shared" si="18"/>
        <v>1.0972201952261473</v>
      </c>
      <c r="AF33">
        <f t="shared" si="19"/>
        <v>-46.989279824783786</v>
      </c>
      <c r="AG33">
        <f t="shared" si="20"/>
        <v>-239.52477449125206</v>
      </c>
      <c r="AH33">
        <f t="shared" si="21"/>
        <v>-11.222444210269071</v>
      </c>
      <c r="AI33">
        <f t="shared" si="22"/>
        <v>-5.9017526304984358E-2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54593.114637246945</v>
      </c>
      <c r="AO33">
        <f t="shared" si="26"/>
        <v>1799.85</v>
      </c>
      <c r="AP33">
        <f t="shared" si="27"/>
        <v>1517.2737</v>
      </c>
      <c r="AQ33">
        <f t="shared" si="28"/>
        <v>0.84300008334027832</v>
      </c>
      <c r="AR33">
        <f t="shared" si="29"/>
        <v>0.16539016084673722</v>
      </c>
      <c r="AS33">
        <v>1689982944.0999999</v>
      </c>
      <c r="AT33">
        <v>987.79499999999996</v>
      </c>
      <c r="AU33">
        <v>999.96900000000005</v>
      </c>
      <c r="AV33">
        <v>13.8725</v>
      </c>
      <c r="AW33">
        <v>13.365500000000001</v>
      </c>
      <c r="AX33">
        <v>993.23</v>
      </c>
      <c r="AY33">
        <v>14.0769</v>
      </c>
      <c r="AZ33">
        <v>399.98399999999998</v>
      </c>
      <c r="BA33">
        <v>100.791</v>
      </c>
      <c r="BB33">
        <v>0.10005600000000001</v>
      </c>
      <c r="BC33">
        <v>19.9757</v>
      </c>
      <c r="BD33">
        <v>19.621400000000001</v>
      </c>
      <c r="BE33">
        <v>999.9</v>
      </c>
      <c r="BF33">
        <v>0</v>
      </c>
      <c r="BG33">
        <v>0</v>
      </c>
      <c r="BH33">
        <v>10003.799999999999</v>
      </c>
      <c r="BI33">
        <v>0</v>
      </c>
      <c r="BJ33">
        <v>81.733599999999996</v>
      </c>
      <c r="BK33">
        <v>-12.1738</v>
      </c>
      <c r="BL33">
        <v>1001.69</v>
      </c>
      <c r="BM33">
        <v>1013.52</v>
      </c>
      <c r="BN33">
        <v>0.50693900000000003</v>
      </c>
      <c r="BO33">
        <v>999.96900000000005</v>
      </c>
      <c r="BP33">
        <v>13.365500000000001</v>
      </c>
      <c r="BQ33">
        <v>1.39822</v>
      </c>
      <c r="BR33">
        <v>1.3471299999999999</v>
      </c>
      <c r="BS33">
        <v>11.898300000000001</v>
      </c>
      <c r="BT33">
        <v>11.3352</v>
      </c>
      <c r="BU33">
        <v>1799.85</v>
      </c>
      <c r="BV33">
        <v>0.89999899999999999</v>
      </c>
      <c r="BW33">
        <v>0.10000100000000001</v>
      </c>
      <c r="BX33">
        <v>0</v>
      </c>
      <c r="BY33">
        <v>2.1374</v>
      </c>
      <c r="BZ33">
        <v>0</v>
      </c>
      <c r="CA33">
        <v>5013.05</v>
      </c>
      <c r="CB33">
        <v>13893.8</v>
      </c>
      <c r="CC33">
        <v>36.561999999999998</v>
      </c>
      <c r="CD33">
        <v>38.061999999999998</v>
      </c>
      <c r="CE33">
        <v>37.686999999999998</v>
      </c>
      <c r="CF33">
        <v>36.625</v>
      </c>
      <c r="CG33">
        <v>36.061999999999998</v>
      </c>
      <c r="CH33">
        <v>1619.86</v>
      </c>
      <c r="CI33">
        <v>179.99</v>
      </c>
      <c r="CJ33">
        <v>0</v>
      </c>
      <c r="CK33">
        <v>1689982954.8</v>
      </c>
      <c r="CL33">
        <v>0</v>
      </c>
      <c r="CM33">
        <v>1689982915.0999999</v>
      </c>
      <c r="CN33" t="s">
        <v>400</v>
      </c>
      <c r="CO33">
        <v>1689982915.0999999</v>
      </c>
      <c r="CP33">
        <v>1689982901.0999999</v>
      </c>
      <c r="CQ33">
        <v>39</v>
      </c>
      <c r="CR33">
        <v>-0.09</v>
      </c>
      <c r="CS33">
        <v>3.0000000000000001E-3</v>
      </c>
      <c r="CT33">
        <v>-5.4349999999999996</v>
      </c>
      <c r="CU33">
        <v>-0.20399999999999999</v>
      </c>
      <c r="CV33">
        <v>1000</v>
      </c>
      <c r="CW33">
        <v>13</v>
      </c>
      <c r="CX33">
        <v>0.16</v>
      </c>
      <c r="CY33">
        <v>0.12</v>
      </c>
      <c r="CZ33">
        <v>14.540742339536299</v>
      </c>
      <c r="DA33">
        <v>-9.4000663282638897E-2</v>
      </c>
      <c r="DB33">
        <v>4.8825600732541399E-2</v>
      </c>
      <c r="DC33">
        <v>1</v>
      </c>
      <c r="DD33">
        <v>1000.04028571429</v>
      </c>
      <c r="DE33">
        <v>-0.154363636363164</v>
      </c>
      <c r="DF33">
        <v>5.1239068852504399E-2</v>
      </c>
      <c r="DG33">
        <v>1</v>
      </c>
      <c r="DH33">
        <v>1800.0605</v>
      </c>
      <c r="DI33">
        <v>0.30422180107774499</v>
      </c>
      <c r="DJ33">
        <v>0.16674756370039501</v>
      </c>
      <c r="DK33">
        <v>-1</v>
      </c>
      <c r="DL33">
        <v>2</v>
      </c>
      <c r="DM33">
        <v>2</v>
      </c>
      <c r="DN33" t="s">
        <v>355</v>
      </c>
      <c r="DO33">
        <v>2.7342599999999999</v>
      </c>
      <c r="DP33">
        <v>2.8382299999999998</v>
      </c>
      <c r="DQ33">
        <v>0.18415300000000001</v>
      </c>
      <c r="DR33">
        <v>0.184087</v>
      </c>
      <c r="DS33">
        <v>8.3549300000000007E-2</v>
      </c>
      <c r="DT33">
        <v>7.9049499999999995E-2</v>
      </c>
      <c r="DU33">
        <v>23903.7</v>
      </c>
      <c r="DV33">
        <v>25073.9</v>
      </c>
      <c r="DW33">
        <v>27405</v>
      </c>
      <c r="DX33">
        <v>28826.3</v>
      </c>
      <c r="DY33">
        <v>33107.4</v>
      </c>
      <c r="DZ33">
        <v>35336.199999999997</v>
      </c>
      <c r="EA33">
        <v>36641</v>
      </c>
      <c r="EB33">
        <v>39052.5</v>
      </c>
      <c r="EC33">
        <v>1.8641799999999999</v>
      </c>
      <c r="ED33">
        <v>2.1223999999999998</v>
      </c>
      <c r="EE33">
        <v>9.8068299999999997E-2</v>
      </c>
      <c r="EF33">
        <v>0</v>
      </c>
      <c r="EG33">
        <v>17.995799999999999</v>
      </c>
      <c r="EH33">
        <v>999.9</v>
      </c>
      <c r="EI33">
        <v>51.281999999999996</v>
      </c>
      <c r="EJ33">
        <v>23.071000000000002</v>
      </c>
      <c r="EK33">
        <v>14.408300000000001</v>
      </c>
      <c r="EL33">
        <v>62.183399999999999</v>
      </c>
      <c r="EM33">
        <v>27.387799999999999</v>
      </c>
      <c r="EN33">
        <v>1</v>
      </c>
      <c r="EO33">
        <v>-0.48075200000000001</v>
      </c>
      <c r="EP33">
        <v>0.57500499999999999</v>
      </c>
      <c r="EQ33">
        <v>19.9496</v>
      </c>
      <c r="ER33">
        <v>5.2171399999999997</v>
      </c>
      <c r="ES33">
        <v>11.9201</v>
      </c>
      <c r="ET33">
        <v>4.9553000000000003</v>
      </c>
      <c r="EU33">
        <v>3.29725</v>
      </c>
      <c r="EV33">
        <v>9999</v>
      </c>
      <c r="EW33">
        <v>5756.2</v>
      </c>
      <c r="EX33">
        <v>83.2</v>
      </c>
      <c r="EY33">
        <v>161.5</v>
      </c>
      <c r="EZ33">
        <v>1.85989</v>
      </c>
      <c r="FA33">
        <v>1.8589800000000001</v>
      </c>
      <c r="FB33">
        <v>1.86487</v>
      </c>
      <c r="FC33">
        <v>1.8689</v>
      </c>
      <c r="FD33">
        <v>1.8635600000000001</v>
      </c>
      <c r="FE33">
        <v>1.8636200000000001</v>
      </c>
      <c r="FF33">
        <v>1.8636699999999999</v>
      </c>
      <c r="FG33">
        <v>1.86344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-5.4349999999999996</v>
      </c>
      <c r="FV33">
        <v>-0.2044</v>
      </c>
      <c r="FW33">
        <v>-5.43500000000006</v>
      </c>
      <c r="FX33">
        <v>0</v>
      </c>
      <c r="FY33">
        <v>0</v>
      </c>
      <c r="FZ33">
        <v>0</v>
      </c>
      <c r="GA33">
        <v>-0.204459999999999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0.7</v>
      </c>
      <c r="GK33">
        <v>2.1484399999999999</v>
      </c>
      <c r="GL33">
        <v>2.5598100000000001</v>
      </c>
      <c r="GM33">
        <v>1.4489700000000001</v>
      </c>
      <c r="GN33">
        <v>2.3083499999999999</v>
      </c>
      <c r="GO33">
        <v>1.5466299999999999</v>
      </c>
      <c r="GP33">
        <v>2.4182100000000002</v>
      </c>
      <c r="GQ33">
        <v>25.696200000000001</v>
      </c>
      <c r="GR33">
        <v>13.685499999999999</v>
      </c>
      <c r="GS33">
        <v>18</v>
      </c>
      <c r="GT33">
        <v>370.26600000000002</v>
      </c>
      <c r="GU33">
        <v>655.048</v>
      </c>
      <c r="GV33">
        <v>18.2</v>
      </c>
      <c r="GW33">
        <v>21.031099999999999</v>
      </c>
      <c r="GX33">
        <v>30.0001</v>
      </c>
      <c r="GY33">
        <v>21.053799999999999</v>
      </c>
      <c r="GZ33">
        <v>21.037099999999999</v>
      </c>
      <c r="HA33">
        <v>42.953200000000002</v>
      </c>
      <c r="HB33">
        <v>10</v>
      </c>
      <c r="HC33">
        <v>-30</v>
      </c>
      <c r="HD33">
        <v>18.2102</v>
      </c>
      <c r="HE33">
        <v>1000</v>
      </c>
      <c r="HF33">
        <v>0</v>
      </c>
      <c r="HG33">
        <v>100.943</v>
      </c>
      <c r="HH33">
        <v>94.964600000000004</v>
      </c>
    </row>
    <row r="34" spans="1:216" x14ac:dyDescent="0.2">
      <c r="A34">
        <v>16</v>
      </c>
      <c r="B34">
        <v>1689983037.0999999</v>
      </c>
      <c r="C34">
        <v>1326.0999999046301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1689983037.0999999</v>
      </c>
      <c r="M34">
        <f t="shared" si="0"/>
        <v>1.0551724462110799E-3</v>
      </c>
      <c r="N34">
        <f t="shared" si="1"/>
        <v>1.0551724462110799</v>
      </c>
      <c r="O34">
        <f t="shared" si="2"/>
        <v>27.036903556988662</v>
      </c>
      <c r="P34">
        <f t="shared" si="3"/>
        <v>1386.3</v>
      </c>
      <c r="Q34">
        <f t="shared" si="4"/>
        <v>913.87019861235456</v>
      </c>
      <c r="R34">
        <f t="shared" si="5"/>
        <v>92.203126967610856</v>
      </c>
      <c r="S34">
        <f t="shared" si="6"/>
        <v>139.86799778489998</v>
      </c>
      <c r="T34">
        <f t="shared" si="7"/>
        <v>9.6698009438033389E-2</v>
      </c>
      <c r="U34">
        <f t="shared" si="8"/>
        <v>4.3071723852426453</v>
      </c>
      <c r="V34">
        <f t="shared" si="9"/>
        <v>9.5507965220283944E-2</v>
      </c>
      <c r="W34">
        <f t="shared" si="10"/>
        <v>5.9798178653412193E-2</v>
      </c>
      <c r="X34">
        <f t="shared" si="11"/>
        <v>297.67211399999997</v>
      </c>
      <c r="Y34">
        <f t="shared" si="12"/>
        <v>21.002306362046351</v>
      </c>
      <c r="Z34">
        <f t="shared" si="13"/>
        <v>21.002306362046351</v>
      </c>
      <c r="AA34">
        <f t="shared" si="14"/>
        <v>2.4962856728479794</v>
      </c>
      <c r="AB34">
        <f t="shared" si="15"/>
        <v>59.910011203919801</v>
      </c>
      <c r="AC34">
        <f t="shared" si="16"/>
        <v>1.4031596280702001</v>
      </c>
      <c r="AD34">
        <f t="shared" si="17"/>
        <v>2.3421121109361334</v>
      </c>
      <c r="AE34">
        <f t="shared" si="18"/>
        <v>1.0931260447777793</v>
      </c>
      <c r="AF34">
        <f t="shared" si="19"/>
        <v>-46.53310487790862</v>
      </c>
      <c r="AG34">
        <f t="shared" si="20"/>
        <v>-239.94229059821222</v>
      </c>
      <c r="AH34">
        <f t="shared" si="21"/>
        <v>-11.256094440838789</v>
      </c>
      <c r="AI34">
        <f t="shared" si="22"/>
        <v>-5.9375916959680808E-2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54500.268726387963</v>
      </c>
      <c r="AO34">
        <f t="shared" si="26"/>
        <v>1799.82</v>
      </c>
      <c r="AP34">
        <f t="shared" si="27"/>
        <v>1517.2482</v>
      </c>
      <c r="AQ34">
        <f t="shared" si="28"/>
        <v>0.84299996666333299</v>
      </c>
      <c r="AR34">
        <f t="shared" si="29"/>
        <v>0.16538993566023269</v>
      </c>
      <c r="AS34">
        <v>1689983037.0999999</v>
      </c>
      <c r="AT34">
        <v>1386.3</v>
      </c>
      <c r="AU34">
        <v>1400.05</v>
      </c>
      <c r="AV34">
        <v>13.907400000000001</v>
      </c>
      <c r="AW34">
        <v>13.4054</v>
      </c>
      <c r="AX34">
        <v>1391.56</v>
      </c>
      <c r="AY34">
        <v>14.1088</v>
      </c>
      <c r="AZ34">
        <v>400.03199999999998</v>
      </c>
      <c r="BA34">
        <v>100.79300000000001</v>
      </c>
      <c r="BB34">
        <v>0.100023</v>
      </c>
      <c r="BC34">
        <v>19.969000000000001</v>
      </c>
      <c r="BD34">
        <v>19.614999999999998</v>
      </c>
      <c r="BE34">
        <v>999.9</v>
      </c>
      <c r="BF34">
        <v>0</v>
      </c>
      <c r="BG34">
        <v>0</v>
      </c>
      <c r="BH34">
        <v>9985.6200000000008</v>
      </c>
      <c r="BI34">
        <v>0</v>
      </c>
      <c r="BJ34">
        <v>81.209100000000007</v>
      </c>
      <c r="BK34">
        <v>-13.746499999999999</v>
      </c>
      <c r="BL34">
        <v>1405.85</v>
      </c>
      <c r="BM34">
        <v>1419.07</v>
      </c>
      <c r="BN34">
        <v>0.50196499999999999</v>
      </c>
      <c r="BO34">
        <v>1400.05</v>
      </c>
      <c r="BP34">
        <v>13.4054</v>
      </c>
      <c r="BQ34">
        <v>1.40177</v>
      </c>
      <c r="BR34">
        <v>1.35117</v>
      </c>
      <c r="BS34">
        <v>11.9368</v>
      </c>
      <c r="BT34">
        <v>11.3805</v>
      </c>
      <c r="BU34">
        <v>1799.82</v>
      </c>
      <c r="BV34">
        <v>0.90000199999999997</v>
      </c>
      <c r="BW34">
        <v>9.9998100000000006E-2</v>
      </c>
      <c r="BX34">
        <v>0</v>
      </c>
      <c r="BY34">
        <v>2.3132000000000001</v>
      </c>
      <c r="BZ34">
        <v>0</v>
      </c>
      <c r="CA34">
        <v>5041.28</v>
      </c>
      <c r="CB34">
        <v>13893.5</v>
      </c>
      <c r="CC34">
        <v>36.686999999999998</v>
      </c>
      <c r="CD34">
        <v>38.061999999999998</v>
      </c>
      <c r="CE34">
        <v>37.75</v>
      </c>
      <c r="CF34">
        <v>36.936999999999998</v>
      </c>
      <c r="CG34">
        <v>36.125</v>
      </c>
      <c r="CH34">
        <v>1619.84</v>
      </c>
      <c r="CI34">
        <v>179.98</v>
      </c>
      <c r="CJ34">
        <v>0</v>
      </c>
      <c r="CK34">
        <v>1689983047.8</v>
      </c>
      <c r="CL34">
        <v>0</v>
      </c>
      <c r="CM34">
        <v>1689983008.0999999</v>
      </c>
      <c r="CN34" t="s">
        <v>403</v>
      </c>
      <c r="CO34">
        <v>1689983008.0999999</v>
      </c>
      <c r="CP34">
        <v>1689982998.0999999</v>
      </c>
      <c r="CQ34">
        <v>40</v>
      </c>
      <c r="CR34">
        <v>0.17100000000000001</v>
      </c>
      <c r="CS34">
        <v>3.0000000000000001E-3</v>
      </c>
      <c r="CT34">
        <v>-5.2649999999999997</v>
      </c>
      <c r="CU34">
        <v>-0.20100000000000001</v>
      </c>
      <c r="CV34">
        <v>1400</v>
      </c>
      <c r="CW34">
        <v>13</v>
      </c>
      <c r="CX34">
        <v>0.11</v>
      </c>
      <c r="CY34">
        <v>0.18</v>
      </c>
      <c r="CZ34">
        <v>16.1917119896857</v>
      </c>
      <c r="DA34">
        <v>-0.51969159843867996</v>
      </c>
      <c r="DB34">
        <v>0.18085446813787001</v>
      </c>
      <c r="DC34">
        <v>1</v>
      </c>
      <c r="DD34">
        <v>1400.0264999999999</v>
      </c>
      <c r="DE34">
        <v>-0.35593984962446201</v>
      </c>
      <c r="DF34">
        <v>9.8654700850983004E-2</v>
      </c>
      <c r="DG34">
        <v>1</v>
      </c>
      <c r="DH34">
        <v>1799.9938095238099</v>
      </c>
      <c r="DI34">
        <v>0.12027175193878401</v>
      </c>
      <c r="DJ34">
        <v>0.14483081066824299</v>
      </c>
      <c r="DK34">
        <v>-1</v>
      </c>
      <c r="DL34">
        <v>2</v>
      </c>
      <c r="DM34">
        <v>2</v>
      </c>
      <c r="DN34" t="s">
        <v>355</v>
      </c>
      <c r="DO34">
        <v>2.7344200000000001</v>
      </c>
      <c r="DP34">
        <v>2.8380399999999999</v>
      </c>
      <c r="DQ34">
        <v>0.227299</v>
      </c>
      <c r="DR34">
        <v>0.22711799999999999</v>
      </c>
      <c r="DS34">
        <v>8.3693100000000006E-2</v>
      </c>
      <c r="DT34">
        <v>7.9225799999999999E-2</v>
      </c>
      <c r="DU34">
        <v>22645.599999999999</v>
      </c>
      <c r="DV34">
        <v>23756.1</v>
      </c>
      <c r="DW34">
        <v>27407.599999999999</v>
      </c>
      <c r="DX34">
        <v>28826.9</v>
      </c>
      <c r="DY34">
        <v>33105.300000000003</v>
      </c>
      <c r="DZ34">
        <v>35330</v>
      </c>
      <c r="EA34">
        <v>36644.6</v>
      </c>
      <c r="EB34">
        <v>39053.1</v>
      </c>
      <c r="EC34">
        <v>1.8644799999999999</v>
      </c>
      <c r="ED34">
        <v>2.1238999999999999</v>
      </c>
      <c r="EE34">
        <v>9.9949499999999997E-2</v>
      </c>
      <c r="EF34">
        <v>0</v>
      </c>
      <c r="EG34">
        <v>17.958200000000001</v>
      </c>
      <c r="EH34">
        <v>999.9</v>
      </c>
      <c r="EI34">
        <v>51.386000000000003</v>
      </c>
      <c r="EJ34">
        <v>23.071000000000002</v>
      </c>
      <c r="EK34">
        <v>14.436500000000001</v>
      </c>
      <c r="EL34">
        <v>61.973399999999998</v>
      </c>
      <c r="EM34">
        <v>27.5962</v>
      </c>
      <c r="EN34">
        <v>1</v>
      </c>
      <c r="EO34">
        <v>-0.48255100000000001</v>
      </c>
      <c r="EP34">
        <v>0.41527199999999997</v>
      </c>
      <c r="EQ34">
        <v>19.953499999999998</v>
      </c>
      <c r="ER34">
        <v>5.2178899999999997</v>
      </c>
      <c r="ES34">
        <v>11.9201</v>
      </c>
      <c r="ET34">
        <v>4.9553000000000003</v>
      </c>
      <c r="EU34">
        <v>3.2970999999999999</v>
      </c>
      <c r="EV34">
        <v>9999</v>
      </c>
      <c r="EW34">
        <v>5758.3</v>
      </c>
      <c r="EX34">
        <v>83.3</v>
      </c>
      <c r="EY34">
        <v>161.5</v>
      </c>
      <c r="EZ34">
        <v>1.85989</v>
      </c>
      <c r="FA34">
        <v>1.8589800000000001</v>
      </c>
      <c r="FB34">
        <v>1.8648199999999999</v>
      </c>
      <c r="FC34">
        <v>1.8689</v>
      </c>
      <c r="FD34">
        <v>1.8635600000000001</v>
      </c>
      <c r="FE34">
        <v>1.86364</v>
      </c>
      <c r="FF34">
        <v>1.86368</v>
      </c>
      <c r="FG34">
        <v>1.8633999999999999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-5.26</v>
      </c>
      <c r="FV34">
        <v>-0.2014</v>
      </c>
      <c r="FW34">
        <v>-5.2650000000001</v>
      </c>
      <c r="FX34">
        <v>0</v>
      </c>
      <c r="FY34">
        <v>0</v>
      </c>
      <c r="FZ34">
        <v>0</v>
      </c>
      <c r="GA34">
        <v>-0.20140000000000099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0.7</v>
      </c>
      <c r="GK34">
        <v>2.8283700000000001</v>
      </c>
      <c r="GL34">
        <v>2.5524900000000001</v>
      </c>
      <c r="GM34">
        <v>1.4489700000000001</v>
      </c>
      <c r="GN34">
        <v>2.3095699999999999</v>
      </c>
      <c r="GO34">
        <v>1.5466299999999999</v>
      </c>
      <c r="GP34">
        <v>2.3535200000000001</v>
      </c>
      <c r="GQ34">
        <v>25.696200000000001</v>
      </c>
      <c r="GR34">
        <v>13.650499999999999</v>
      </c>
      <c r="GS34">
        <v>18</v>
      </c>
      <c r="GT34">
        <v>370.29300000000001</v>
      </c>
      <c r="GU34">
        <v>656.22299999999996</v>
      </c>
      <c r="GV34">
        <v>18.358599999999999</v>
      </c>
      <c r="GW34">
        <v>21.0076</v>
      </c>
      <c r="GX34">
        <v>30.0001</v>
      </c>
      <c r="GY34">
        <v>21.037700000000001</v>
      </c>
      <c r="GZ34">
        <v>21.0229</v>
      </c>
      <c r="HA34">
        <v>56.554299999999998</v>
      </c>
      <c r="HB34">
        <v>10</v>
      </c>
      <c r="HC34">
        <v>-30</v>
      </c>
      <c r="HD34">
        <v>18.379799999999999</v>
      </c>
      <c r="HE34">
        <v>1400</v>
      </c>
      <c r="HF34">
        <v>0</v>
      </c>
      <c r="HG34">
        <v>100.952</v>
      </c>
      <c r="HH34">
        <v>94.966300000000004</v>
      </c>
    </row>
    <row r="35" spans="1:216" x14ac:dyDescent="0.2">
      <c r="A35">
        <v>17</v>
      </c>
      <c r="B35">
        <v>1689983135.0999999</v>
      </c>
      <c r="C35">
        <v>1424.0999999046301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1689983135.0999999</v>
      </c>
      <c r="M35">
        <f t="shared" si="0"/>
        <v>1.0491245016307511E-3</v>
      </c>
      <c r="N35">
        <f t="shared" si="1"/>
        <v>1.0491245016307511</v>
      </c>
      <c r="O35">
        <f t="shared" si="2"/>
        <v>28.721304933524316</v>
      </c>
      <c r="P35">
        <f t="shared" si="3"/>
        <v>1785.19</v>
      </c>
      <c r="Q35">
        <f t="shared" si="4"/>
        <v>1271.3730350343469</v>
      </c>
      <c r="R35">
        <f t="shared" si="5"/>
        <v>128.27795523437985</v>
      </c>
      <c r="S35">
        <f t="shared" si="6"/>
        <v>180.12063854939001</v>
      </c>
      <c r="T35">
        <f t="shared" si="7"/>
        <v>9.5425101999440376E-2</v>
      </c>
      <c r="U35">
        <f t="shared" si="8"/>
        <v>4.301625236481124</v>
      </c>
      <c r="V35">
        <f t="shared" si="9"/>
        <v>9.4264504756742654E-2</v>
      </c>
      <c r="W35">
        <f t="shared" si="10"/>
        <v>5.9018414312123971E-2</v>
      </c>
      <c r="X35">
        <f t="shared" si="11"/>
        <v>297.73449899999997</v>
      </c>
      <c r="Y35">
        <f t="shared" si="12"/>
        <v>21.061908123770685</v>
      </c>
      <c r="Z35">
        <f t="shared" si="13"/>
        <v>21.061908123770685</v>
      </c>
      <c r="AA35">
        <f t="shared" si="14"/>
        <v>2.5054434459259602</v>
      </c>
      <c r="AB35">
        <f t="shared" si="15"/>
        <v>59.745588302251647</v>
      </c>
      <c r="AC35">
        <f t="shared" si="16"/>
        <v>1.4042566960037</v>
      </c>
      <c r="AD35">
        <f t="shared" si="17"/>
        <v>2.3503939552818451</v>
      </c>
      <c r="AE35">
        <f t="shared" si="18"/>
        <v>1.1011867499222603</v>
      </c>
      <c r="AF35">
        <f t="shared" si="19"/>
        <v>-46.266390521916122</v>
      </c>
      <c r="AG35">
        <f t="shared" si="20"/>
        <v>-240.23664471548665</v>
      </c>
      <c r="AH35">
        <f t="shared" si="21"/>
        <v>-11.291162610158727</v>
      </c>
      <c r="AI35">
        <f t="shared" si="22"/>
        <v>-5.9698847561520552E-2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54396.930458456416</v>
      </c>
      <c r="AO35">
        <f t="shared" si="26"/>
        <v>1800.2</v>
      </c>
      <c r="AP35">
        <f t="shared" si="27"/>
        <v>1517.5683000000001</v>
      </c>
      <c r="AQ35">
        <f t="shared" si="28"/>
        <v>0.8429998333518498</v>
      </c>
      <c r="AR35">
        <f t="shared" si="29"/>
        <v>0.16538967836907009</v>
      </c>
      <c r="AS35">
        <v>1689983135.0999999</v>
      </c>
      <c r="AT35">
        <v>1785.19</v>
      </c>
      <c r="AU35">
        <v>1799.95</v>
      </c>
      <c r="AV35">
        <v>13.9177</v>
      </c>
      <c r="AW35">
        <v>13.4186</v>
      </c>
      <c r="AX35">
        <v>1790.42</v>
      </c>
      <c r="AY35">
        <v>14.1198</v>
      </c>
      <c r="AZ35">
        <v>400.04599999999999</v>
      </c>
      <c r="BA35">
        <v>100.797</v>
      </c>
      <c r="BB35">
        <v>0.10018100000000001</v>
      </c>
      <c r="BC35">
        <v>20.026</v>
      </c>
      <c r="BD35">
        <v>19.652799999999999</v>
      </c>
      <c r="BE35">
        <v>999.9</v>
      </c>
      <c r="BF35">
        <v>0</v>
      </c>
      <c r="BG35">
        <v>0</v>
      </c>
      <c r="BH35">
        <v>9967.5</v>
      </c>
      <c r="BI35">
        <v>0</v>
      </c>
      <c r="BJ35">
        <v>77.478800000000007</v>
      </c>
      <c r="BK35">
        <v>-14.7622</v>
      </c>
      <c r="BL35">
        <v>1810.38</v>
      </c>
      <c r="BM35">
        <v>1824.43</v>
      </c>
      <c r="BN35">
        <v>0.499056</v>
      </c>
      <c r="BO35">
        <v>1799.95</v>
      </c>
      <c r="BP35">
        <v>13.4186</v>
      </c>
      <c r="BQ35">
        <v>1.4028700000000001</v>
      </c>
      <c r="BR35">
        <v>1.35256</v>
      </c>
      <c r="BS35">
        <v>11.948600000000001</v>
      </c>
      <c r="BT35">
        <v>11.396000000000001</v>
      </c>
      <c r="BU35">
        <v>1800.2</v>
      </c>
      <c r="BV35">
        <v>0.90000800000000003</v>
      </c>
      <c r="BW35">
        <v>9.9992300000000006E-2</v>
      </c>
      <c r="BX35">
        <v>0</v>
      </c>
      <c r="BY35">
        <v>2.1823999999999999</v>
      </c>
      <c r="BZ35">
        <v>0</v>
      </c>
      <c r="CA35">
        <v>5035.8500000000004</v>
      </c>
      <c r="CB35">
        <v>13896.5</v>
      </c>
      <c r="CC35">
        <v>37.186999999999998</v>
      </c>
      <c r="CD35">
        <v>38.436999999999998</v>
      </c>
      <c r="CE35">
        <v>38.186999999999998</v>
      </c>
      <c r="CF35">
        <v>37.5</v>
      </c>
      <c r="CG35">
        <v>36.561999999999998</v>
      </c>
      <c r="CH35">
        <v>1620.19</v>
      </c>
      <c r="CI35">
        <v>180.01</v>
      </c>
      <c r="CJ35">
        <v>0</v>
      </c>
      <c r="CK35">
        <v>1689983145.5999999</v>
      </c>
      <c r="CL35">
        <v>0</v>
      </c>
      <c r="CM35">
        <v>1689983106.0999999</v>
      </c>
      <c r="CN35" t="s">
        <v>406</v>
      </c>
      <c r="CO35">
        <v>1689983106.0999999</v>
      </c>
      <c r="CP35">
        <v>1689983091.0999999</v>
      </c>
      <c r="CQ35">
        <v>41</v>
      </c>
      <c r="CR35">
        <v>3.5000000000000003E-2</v>
      </c>
      <c r="CS35">
        <v>-1E-3</v>
      </c>
      <c r="CT35">
        <v>-5.23</v>
      </c>
      <c r="CU35">
        <v>-0.20200000000000001</v>
      </c>
      <c r="CV35">
        <v>1800</v>
      </c>
      <c r="CW35">
        <v>13</v>
      </c>
      <c r="CX35">
        <v>0.1</v>
      </c>
      <c r="CY35">
        <v>0.1</v>
      </c>
      <c r="CZ35">
        <v>17.472118283116401</v>
      </c>
      <c r="DA35">
        <v>-0.86607307889548102</v>
      </c>
      <c r="DB35">
        <v>0.15333856016361999</v>
      </c>
      <c r="DC35">
        <v>1</v>
      </c>
      <c r="DD35">
        <v>1800.027</v>
      </c>
      <c r="DE35">
        <v>-0.47909774436283298</v>
      </c>
      <c r="DF35">
        <v>9.4132884795899402E-2</v>
      </c>
      <c r="DG35">
        <v>1</v>
      </c>
      <c r="DH35">
        <v>1799.9838095238099</v>
      </c>
      <c r="DI35">
        <v>-8.9413712861981798E-2</v>
      </c>
      <c r="DJ35">
        <v>0.13699065628461399</v>
      </c>
      <c r="DK35">
        <v>-1</v>
      </c>
      <c r="DL35">
        <v>2</v>
      </c>
      <c r="DM35">
        <v>2</v>
      </c>
      <c r="DN35" t="s">
        <v>355</v>
      </c>
      <c r="DO35">
        <v>2.7345199999999998</v>
      </c>
      <c r="DP35">
        <v>2.8380399999999999</v>
      </c>
      <c r="DQ35">
        <v>0.26394299999999998</v>
      </c>
      <c r="DR35">
        <v>0.263625</v>
      </c>
      <c r="DS35">
        <v>8.3750900000000003E-2</v>
      </c>
      <c r="DT35">
        <v>7.9291600000000004E-2</v>
      </c>
      <c r="DU35">
        <v>21576.799999999999</v>
      </c>
      <c r="DV35">
        <v>22640.3</v>
      </c>
      <c r="DW35">
        <v>27408.400000000001</v>
      </c>
      <c r="DX35">
        <v>28829</v>
      </c>
      <c r="DY35">
        <v>33104.1</v>
      </c>
      <c r="DZ35">
        <v>35329.4</v>
      </c>
      <c r="EA35">
        <v>36645.599999999999</v>
      </c>
      <c r="EB35">
        <v>39055.199999999997</v>
      </c>
      <c r="EC35">
        <v>1.8648499999999999</v>
      </c>
      <c r="ED35">
        <v>2.1255999999999999</v>
      </c>
      <c r="EE35">
        <v>0.106324</v>
      </c>
      <c r="EF35">
        <v>0</v>
      </c>
      <c r="EG35">
        <v>17.8902</v>
      </c>
      <c r="EH35">
        <v>999.9</v>
      </c>
      <c r="EI35">
        <v>51.476999999999997</v>
      </c>
      <c r="EJ35">
        <v>23.071000000000002</v>
      </c>
      <c r="EK35">
        <v>14.461499999999999</v>
      </c>
      <c r="EL35">
        <v>62.373399999999997</v>
      </c>
      <c r="EM35">
        <v>27.1995</v>
      </c>
      <c r="EN35">
        <v>1</v>
      </c>
      <c r="EO35">
        <v>-0.48561700000000002</v>
      </c>
      <c r="EP35">
        <v>0.62012800000000001</v>
      </c>
      <c r="EQ35">
        <v>19.949200000000001</v>
      </c>
      <c r="ER35">
        <v>5.2207299999999996</v>
      </c>
      <c r="ES35">
        <v>11.9201</v>
      </c>
      <c r="ET35">
        <v>4.9555999999999996</v>
      </c>
      <c r="EU35">
        <v>3.2970299999999999</v>
      </c>
      <c r="EV35">
        <v>9999</v>
      </c>
      <c r="EW35">
        <v>5760.3</v>
      </c>
      <c r="EX35">
        <v>83.3</v>
      </c>
      <c r="EY35">
        <v>161.5</v>
      </c>
      <c r="EZ35">
        <v>1.85989</v>
      </c>
      <c r="FA35">
        <v>1.8589800000000001</v>
      </c>
      <c r="FB35">
        <v>1.8649</v>
      </c>
      <c r="FC35">
        <v>1.8689</v>
      </c>
      <c r="FD35">
        <v>1.8635600000000001</v>
      </c>
      <c r="FE35">
        <v>1.8636600000000001</v>
      </c>
      <c r="FF35">
        <v>1.8636600000000001</v>
      </c>
      <c r="FG35">
        <v>1.8633999999999999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-5.23</v>
      </c>
      <c r="FV35">
        <v>-0.2021</v>
      </c>
      <c r="FW35">
        <v>-5.2299999999997899</v>
      </c>
      <c r="FX35">
        <v>0</v>
      </c>
      <c r="FY35">
        <v>0</v>
      </c>
      <c r="FZ35">
        <v>0</v>
      </c>
      <c r="GA35">
        <v>-0.20208000000000001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0.7</v>
      </c>
      <c r="GK35">
        <v>3.4668000000000001</v>
      </c>
      <c r="GL35">
        <v>2.5476100000000002</v>
      </c>
      <c r="GM35">
        <v>1.4477500000000001</v>
      </c>
      <c r="GN35">
        <v>2.3095699999999999</v>
      </c>
      <c r="GO35">
        <v>1.5466299999999999</v>
      </c>
      <c r="GP35">
        <v>2.4011200000000001</v>
      </c>
      <c r="GQ35">
        <v>25.696200000000001</v>
      </c>
      <c r="GR35">
        <v>13.632899999999999</v>
      </c>
      <c r="GS35">
        <v>18</v>
      </c>
      <c r="GT35">
        <v>370.255</v>
      </c>
      <c r="GU35">
        <v>657.39099999999996</v>
      </c>
      <c r="GV35">
        <v>18.335100000000001</v>
      </c>
      <c r="GW35">
        <v>20.967600000000001</v>
      </c>
      <c r="GX35">
        <v>29.9999</v>
      </c>
      <c r="GY35">
        <v>21.006900000000002</v>
      </c>
      <c r="GZ35">
        <v>20.994499999999999</v>
      </c>
      <c r="HA35">
        <v>69.326999999999998</v>
      </c>
      <c r="HB35">
        <v>10</v>
      </c>
      <c r="HC35">
        <v>-30</v>
      </c>
      <c r="HD35">
        <v>18.3263</v>
      </c>
      <c r="HE35">
        <v>1800</v>
      </c>
      <c r="HF35">
        <v>0</v>
      </c>
      <c r="HG35">
        <v>100.955</v>
      </c>
      <c r="HH35">
        <v>94.972200000000001</v>
      </c>
    </row>
    <row r="36" spans="1:216" x14ac:dyDescent="0.2">
      <c r="A36">
        <v>18</v>
      </c>
      <c r="B36">
        <v>1689983237.0999999</v>
      </c>
      <c r="C36">
        <v>1526.0999999046301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1689983237.0999999</v>
      </c>
      <c r="M36">
        <f t="shared" si="0"/>
        <v>1.0128484574623423E-3</v>
      </c>
      <c r="N36">
        <f t="shared" si="1"/>
        <v>1.0128484574623424</v>
      </c>
      <c r="O36">
        <f t="shared" si="2"/>
        <v>9.4916504635007897</v>
      </c>
      <c r="P36">
        <f t="shared" si="3"/>
        <v>395.20299999999997</v>
      </c>
      <c r="Q36">
        <f t="shared" si="4"/>
        <v>224.12533108289898</v>
      </c>
      <c r="R36">
        <f t="shared" si="5"/>
        <v>22.614432557840235</v>
      </c>
      <c r="S36">
        <f t="shared" si="6"/>
        <v>39.876311825058401</v>
      </c>
      <c r="T36">
        <f t="shared" si="7"/>
        <v>9.2639646086369751E-2</v>
      </c>
      <c r="U36">
        <f t="shared" si="8"/>
        <v>4.3146694957892544</v>
      </c>
      <c r="V36">
        <f t="shared" si="9"/>
        <v>9.1548662678539588E-2</v>
      </c>
      <c r="W36">
        <f t="shared" si="10"/>
        <v>5.7314864049568946E-2</v>
      </c>
      <c r="X36">
        <f t="shared" si="11"/>
        <v>297.68603999999999</v>
      </c>
      <c r="Y36">
        <f t="shared" si="12"/>
        <v>21.036501538755275</v>
      </c>
      <c r="Z36">
        <f t="shared" si="13"/>
        <v>21.036501538755275</v>
      </c>
      <c r="AA36">
        <f t="shared" si="14"/>
        <v>2.5015361487704233</v>
      </c>
      <c r="AB36">
        <f t="shared" si="15"/>
        <v>59.962338598224527</v>
      </c>
      <c r="AC36">
        <f t="shared" si="16"/>
        <v>1.4068401315638401</v>
      </c>
      <c r="AD36">
        <f t="shared" si="17"/>
        <v>2.346206242872416</v>
      </c>
      <c r="AE36">
        <f t="shared" si="18"/>
        <v>1.0946960172065832</v>
      </c>
      <c r="AF36">
        <f t="shared" si="19"/>
        <v>-44.666616974089294</v>
      </c>
      <c r="AG36">
        <f t="shared" si="20"/>
        <v>-241.75448954162277</v>
      </c>
      <c r="AH36">
        <f t="shared" si="21"/>
        <v>-11.325012760062386</v>
      </c>
      <c r="AI36">
        <f t="shared" si="22"/>
        <v>-6.0079275774484131E-2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54620.691887537752</v>
      </c>
      <c r="AO36">
        <f t="shared" si="26"/>
        <v>1799.9</v>
      </c>
      <c r="AP36">
        <f t="shared" si="27"/>
        <v>1517.316</v>
      </c>
      <c r="AQ36">
        <f t="shared" si="28"/>
        <v>0.84300016667592637</v>
      </c>
      <c r="AR36">
        <f t="shared" si="29"/>
        <v>0.16539032168453802</v>
      </c>
      <c r="AS36">
        <v>1689983237.0999999</v>
      </c>
      <c r="AT36">
        <v>395.20299999999997</v>
      </c>
      <c r="AU36">
        <v>399.976</v>
      </c>
      <c r="AV36">
        <v>13.9428</v>
      </c>
      <c r="AW36">
        <v>13.460900000000001</v>
      </c>
      <c r="AX36">
        <v>400.29500000000002</v>
      </c>
      <c r="AY36">
        <v>14.1454</v>
      </c>
      <c r="AZ36">
        <v>399.988</v>
      </c>
      <c r="BA36">
        <v>100.801</v>
      </c>
      <c r="BB36">
        <v>9.9832799999999999E-2</v>
      </c>
      <c r="BC36">
        <v>19.997199999999999</v>
      </c>
      <c r="BD36">
        <v>19.622800000000002</v>
      </c>
      <c r="BE36">
        <v>999.9</v>
      </c>
      <c r="BF36">
        <v>0</v>
      </c>
      <c r="BG36">
        <v>0</v>
      </c>
      <c r="BH36">
        <v>10008.799999999999</v>
      </c>
      <c r="BI36">
        <v>0</v>
      </c>
      <c r="BJ36">
        <v>90.486800000000002</v>
      </c>
      <c r="BK36">
        <v>-4.7736499999999999</v>
      </c>
      <c r="BL36">
        <v>400.791</v>
      </c>
      <c r="BM36">
        <v>405.43400000000003</v>
      </c>
      <c r="BN36">
        <v>0.48188799999999998</v>
      </c>
      <c r="BO36">
        <v>399.976</v>
      </c>
      <c r="BP36">
        <v>13.460900000000001</v>
      </c>
      <c r="BQ36">
        <v>1.40544</v>
      </c>
      <c r="BR36">
        <v>1.35687</v>
      </c>
      <c r="BS36">
        <v>11.9765</v>
      </c>
      <c r="BT36">
        <v>11.444000000000001</v>
      </c>
      <c r="BU36">
        <v>1799.9</v>
      </c>
      <c r="BV36">
        <v>0.89999300000000004</v>
      </c>
      <c r="BW36">
        <v>0.100007</v>
      </c>
      <c r="BX36">
        <v>0</v>
      </c>
      <c r="BY36">
        <v>2.1684000000000001</v>
      </c>
      <c r="BZ36">
        <v>0</v>
      </c>
      <c r="CA36">
        <v>4815.28</v>
      </c>
      <c r="CB36">
        <v>13894.1</v>
      </c>
      <c r="CC36">
        <v>37.686999999999998</v>
      </c>
      <c r="CD36">
        <v>38.75</v>
      </c>
      <c r="CE36">
        <v>38.625</v>
      </c>
      <c r="CF36">
        <v>37.936999999999998</v>
      </c>
      <c r="CG36">
        <v>37</v>
      </c>
      <c r="CH36">
        <v>1619.9</v>
      </c>
      <c r="CI36">
        <v>180</v>
      </c>
      <c r="CJ36">
        <v>0</v>
      </c>
      <c r="CK36">
        <v>1689983247.5999999</v>
      </c>
      <c r="CL36">
        <v>0</v>
      </c>
      <c r="CM36">
        <v>1689983204.0999999</v>
      </c>
      <c r="CN36" t="s">
        <v>409</v>
      </c>
      <c r="CO36">
        <v>1689983204.0999999</v>
      </c>
      <c r="CP36">
        <v>1689983196.0999999</v>
      </c>
      <c r="CQ36">
        <v>42</v>
      </c>
      <c r="CR36">
        <v>0.13800000000000001</v>
      </c>
      <c r="CS36">
        <v>0</v>
      </c>
      <c r="CT36">
        <v>-5.0919999999999996</v>
      </c>
      <c r="CU36">
        <v>-0.20300000000000001</v>
      </c>
      <c r="CV36">
        <v>400</v>
      </c>
      <c r="CW36">
        <v>13</v>
      </c>
      <c r="CX36">
        <v>0.17</v>
      </c>
      <c r="CY36">
        <v>0.11</v>
      </c>
      <c r="CZ36">
        <v>5.50954581588522</v>
      </c>
      <c r="DA36">
        <v>1.2256166160005499</v>
      </c>
      <c r="DB36">
        <v>0.15610804318070201</v>
      </c>
      <c r="DC36">
        <v>1</v>
      </c>
      <c r="DD36">
        <v>399.96924999999999</v>
      </c>
      <c r="DE36">
        <v>-2.4947368421315199E-2</v>
      </c>
      <c r="DF36">
        <v>2.8197295969654299E-2</v>
      </c>
      <c r="DG36">
        <v>1</v>
      </c>
      <c r="DH36">
        <v>1799.9785714285699</v>
      </c>
      <c r="DI36">
        <v>-0.15888843033213201</v>
      </c>
      <c r="DJ36">
        <v>0.11123915524606801</v>
      </c>
      <c r="DK36">
        <v>-1</v>
      </c>
      <c r="DL36">
        <v>2</v>
      </c>
      <c r="DM36">
        <v>2</v>
      </c>
      <c r="DN36" t="s">
        <v>355</v>
      </c>
      <c r="DO36">
        <v>2.7343799999999998</v>
      </c>
      <c r="DP36">
        <v>2.83805</v>
      </c>
      <c r="DQ36">
        <v>9.7920800000000002E-2</v>
      </c>
      <c r="DR36">
        <v>9.7390199999999996E-2</v>
      </c>
      <c r="DS36">
        <v>8.3871200000000007E-2</v>
      </c>
      <c r="DT36">
        <v>7.9481399999999994E-2</v>
      </c>
      <c r="DU36">
        <v>26431.1</v>
      </c>
      <c r="DV36">
        <v>27735.599999999999</v>
      </c>
      <c r="DW36">
        <v>27410.400000000001</v>
      </c>
      <c r="DX36">
        <v>28828.6</v>
      </c>
      <c r="DY36">
        <v>33101</v>
      </c>
      <c r="DZ36">
        <v>35322.199999999997</v>
      </c>
      <c r="EA36">
        <v>36647.4</v>
      </c>
      <c r="EB36">
        <v>39055.800000000003</v>
      </c>
      <c r="EC36">
        <v>1.86528</v>
      </c>
      <c r="ED36">
        <v>2.1225200000000002</v>
      </c>
      <c r="EE36">
        <v>0.100452</v>
      </c>
      <c r="EF36">
        <v>0</v>
      </c>
      <c r="EG36">
        <v>17.957599999999999</v>
      </c>
      <c r="EH36">
        <v>999.9</v>
      </c>
      <c r="EI36">
        <v>51.569000000000003</v>
      </c>
      <c r="EJ36">
        <v>23.071000000000002</v>
      </c>
      <c r="EK36">
        <v>14.488200000000001</v>
      </c>
      <c r="EL36">
        <v>61.773400000000002</v>
      </c>
      <c r="EM36">
        <v>27.724399999999999</v>
      </c>
      <c r="EN36">
        <v>1</v>
      </c>
      <c r="EO36">
        <v>-0.488178</v>
      </c>
      <c r="EP36">
        <v>0.61554699999999996</v>
      </c>
      <c r="EQ36">
        <v>19.945499999999999</v>
      </c>
      <c r="ER36">
        <v>5.2150400000000001</v>
      </c>
      <c r="ES36">
        <v>11.9201</v>
      </c>
      <c r="ET36">
        <v>4.9550000000000001</v>
      </c>
      <c r="EU36">
        <v>3.2965800000000001</v>
      </c>
      <c r="EV36">
        <v>9999</v>
      </c>
      <c r="EW36">
        <v>5762.5</v>
      </c>
      <c r="EX36">
        <v>83.3</v>
      </c>
      <c r="EY36">
        <v>161.5</v>
      </c>
      <c r="EZ36">
        <v>1.8598699999999999</v>
      </c>
      <c r="FA36">
        <v>1.8589800000000001</v>
      </c>
      <c r="FB36">
        <v>1.8648100000000001</v>
      </c>
      <c r="FC36">
        <v>1.8689</v>
      </c>
      <c r="FD36">
        <v>1.8635600000000001</v>
      </c>
      <c r="FE36">
        <v>1.86361</v>
      </c>
      <c r="FF36">
        <v>1.86361</v>
      </c>
      <c r="FG36">
        <v>1.8633999999999999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-5.0919999999999996</v>
      </c>
      <c r="FV36">
        <v>-0.2026</v>
      </c>
      <c r="FW36">
        <v>-5.0923999999999996</v>
      </c>
      <c r="FX36">
        <v>0</v>
      </c>
      <c r="FY36">
        <v>0</v>
      </c>
      <c r="FZ36">
        <v>0</v>
      </c>
      <c r="GA36">
        <v>-0.20258000000000101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0.7</v>
      </c>
      <c r="GK36">
        <v>1.03149</v>
      </c>
      <c r="GL36">
        <v>2.5415000000000001</v>
      </c>
      <c r="GM36">
        <v>1.4489700000000001</v>
      </c>
      <c r="GN36">
        <v>2.3095699999999999</v>
      </c>
      <c r="GO36">
        <v>1.5466299999999999</v>
      </c>
      <c r="GP36">
        <v>2.4060100000000002</v>
      </c>
      <c r="GQ36">
        <v>25.737200000000001</v>
      </c>
      <c r="GR36">
        <v>13.6067</v>
      </c>
      <c r="GS36">
        <v>18</v>
      </c>
      <c r="GT36">
        <v>370.25099999999998</v>
      </c>
      <c r="GU36">
        <v>654.23500000000001</v>
      </c>
      <c r="GV36">
        <v>18.166599999999999</v>
      </c>
      <c r="GW36">
        <v>20.937000000000001</v>
      </c>
      <c r="GX36">
        <v>30.0001</v>
      </c>
      <c r="GY36">
        <v>20.977900000000002</v>
      </c>
      <c r="GZ36">
        <v>20.967600000000001</v>
      </c>
      <c r="HA36">
        <v>20.6341</v>
      </c>
      <c r="HB36">
        <v>10</v>
      </c>
      <c r="HC36">
        <v>-30</v>
      </c>
      <c r="HD36">
        <v>18.169699999999999</v>
      </c>
      <c r="HE36">
        <v>400</v>
      </c>
      <c r="HF36">
        <v>0</v>
      </c>
      <c r="HG36">
        <v>100.961</v>
      </c>
      <c r="HH36">
        <v>94.972399999999993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2023-07-21T15:50:40Z</dcterms:created>
  <dcterms:modified xsi:type="dcterms:W3CDTF">2023-07-24T07:36:43Z</dcterms:modified>
</cp:coreProperties>
</file>