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ocuments\Rcodes_vrac\Comparison JB theory FvCB light curves\Datasets\A-Ci\Rogers_et_al_2023\LI-COR_files\"/>
    </mc:Choice>
  </mc:AlternateContent>
  <xr:revisionPtr revIDLastSave="0" documentId="13_ncr:1_{24651C6E-2949-4A1F-9C73-9F984A3CF7F9}" xr6:coauthVersionLast="36" xr6:coauthVersionMax="47" xr10:uidLastSave="{00000000-0000-0000-0000-000000000000}"/>
  <bookViews>
    <workbookView xWindow="240" yWindow="76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X35" i="1" s="1"/>
  <c r="AQ35" i="1"/>
  <c r="AP35" i="1" s="1"/>
  <c r="AO35" i="1"/>
  <c r="AN35" i="1"/>
  <c r="AM35" i="1"/>
  <c r="AL35" i="1"/>
  <c r="P35" i="1" s="1"/>
  <c r="AD35" i="1"/>
  <c r="AC35" i="1"/>
  <c r="AB35" i="1" s="1"/>
  <c r="U35" i="1"/>
  <c r="AR34" i="1"/>
  <c r="AQ34" i="1"/>
  <c r="AO34" i="1"/>
  <c r="AN34" i="1"/>
  <c r="AL34" i="1" s="1"/>
  <c r="AD34" i="1"/>
  <c r="AB34" i="1" s="1"/>
  <c r="AC34" i="1"/>
  <c r="U34" i="1"/>
  <c r="AR33" i="1"/>
  <c r="AQ33" i="1"/>
  <c r="AP33" i="1" s="1"/>
  <c r="AO33" i="1"/>
  <c r="AN33" i="1"/>
  <c r="AL33" i="1" s="1"/>
  <c r="AM33" i="1"/>
  <c r="AD33" i="1"/>
  <c r="AC33" i="1"/>
  <c r="AB33" i="1" s="1"/>
  <c r="X33" i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X31" i="1" s="1"/>
  <c r="AQ31" i="1"/>
  <c r="AP31" i="1" s="1"/>
  <c r="AO31" i="1"/>
  <c r="AN31" i="1"/>
  <c r="AM31" i="1"/>
  <c r="AL31" i="1"/>
  <c r="P31" i="1" s="1"/>
  <c r="AD31" i="1"/>
  <c r="AC31" i="1"/>
  <c r="AB31" i="1" s="1"/>
  <c r="U31" i="1"/>
  <c r="AR30" i="1"/>
  <c r="AQ30" i="1"/>
  <c r="AO30" i="1"/>
  <c r="AN30" i="1"/>
  <c r="AL30" i="1" s="1"/>
  <c r="O30" i="1" s="1"/>
  <c r="AD30" i="1"/>
  <c r="AC30" i="1"/>
  <c r="AB30" i="1" s="1"/>
  <c r="U30" i="1"/>
  <c r="AR29" i="1"/>
  <c r="AQ29" i="1"/>
  <c r="AP29" i="1" s="1"/>
  <c r="AO29" i="1"/>
  <c r="AN29" i="1"/>
  <c r="AL29" i="1" s="1"/>
  <c r="AM29" i="1" s="1"/>
  <c r="AD29" i="1"/>
  <c r="AC29" i="1"/>
  <c r="AB29" i="1" s="1"/>
  <c r="X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X27" i="1" s="1"/>
  <c r="AQ27" i="1"/>
  <c r="AP27" i="1" s="1"/>
  <c r="AO27" i="1"/>
  <c r="AN27" i="1"/>
  <c r="AM27" i="1"/>
  <c r="AL27" i="1"/>
  <c r="P27" i="1" s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O26" i="1"/>
  <c r="AR25" i="1"/>
  <c r="AQ25" i="1"/>
  <c r="AP25" i="1" s="1"/>
  <c r="AO25" i="1"/>
  <c r="AN25" i="1"/>
  <c r="AL25" i="1" s="1"/>
  <c r="AM25" i="1"/>
  <c r="AD25" i="1"/>
  <c r="AC25" i="1"/>
  <c r="AB25" i="1" s="1"/>
  <c r="X25" i="1"/>
  <c r="U25" i="1"/>
  <c r="N25" i="1"/>
  <c r="M25" i="1" s="1"/>
  <c r="AR24" i="1"/>
  <c r="AQ24" i="1"/>
  <c r="AO24" i="1"/>
  <c r="AP24" i="1" s="1"/>
  <c r="AN24" i="1"/>
  <c r="AL24" i="1"/>
  <c r="AD24" i="1"/>
  <c r="AC24" i="1"/>
  <c r="AB24" i="1"/>
  <c r="U24" i="1"/>
  <c r="S24" i="1"/>
  <c r="AR23" i="1"/>
  <c r="X23" i="1" s="1"/>
  <c r="AQ23" i="1"/>
  <c r="AP23" i="1" s="1"/>
  <c r="AO23" i="1"/>
  <c r="AN23" i="1"/>
  <c r="AM23" i="1"/>
  <c r="AL23" i="1"/>
  <c r="O23" i="1" s="1"/>
  <c r="AD23" i="1"/>
  <c r="AC23" i="1"/>
  <c r="AB23" i="1" s="1"/>
  <c r="U23" i="1"/>
  <c r="P23" i="1"/>
  <c r="AR22" i="1"/>
  <c r="AQ22" i="1"/>
  <c r="AO22" i="1"/>
  <c r="AP22" i="1" s="1"/>
  <c r="AN22" i="1"/>
  <c r="AL22" i="1" s="1"/>
  <c r="AD22" i="1"/>
  <c r="AC22" i="1"/>
  <c r="AB22" i="1" s="1"/>
  <c r="X22" i="1"/>
  <c r="U22" i="1"/>
  <c r="P22" i="1"/>
  <c r="O22" i="1"/>
  <c r="AR21" i="1"/>
  <c r="AQ21" i="1"/>
  <c r="AP21" i="1" s="1"/>
  <c r="AO21" i="1"/>
  <c r="AN21" i="1"/>
  <c r="AL21" i="1" s="1"/>
  <c r="AD21" i="1"/>
  <c r="AC21" i="1"/>
  <c r="X21" i="1"/>
  <c r="U21" i="1"/>
  <c r="AR20" i="1"/>
  <c r="AQ20" i="1"/>
  <c r="AO20" i="1"/>
  <c r="AP20" i="1" s="1"/>
  <c r="AN20" i="1"/>
  <c r="AL20" i="1"/>
  <c r="AD20" i="1"/>
  <c r="AC20" i="1"/>
  <c r="AB20" i="1"/>
  <c r="U20" i="1"/>
  <c r="S20" i="1"/>
  <c r="AR19" i="1"/>
  <c r="X19" i="1" s="1"/>
  <c r="AQ19" i="1"/>
  <c r="AP19" i="1" s="1"/>
  <c r="AO19" i="1"/>
  <c r="AN19" i="1"/>
  <c r="AM19" i="1"/>
  <c r="AL19" i="1"/>
  <c r="O19" i="1" s="1"/>
  <c r="AD19" i="1"/>
  <c r="AC19" i="1"/>
  <c r="AB19" i="1" s="1"/>
  <c r="U19" i="1"/>
  <c r="P19" i="1"/>
  <c r="Y25" i="1" l="1"/>
  <c r="Z25" i="1" s="1"/>
  <c r="AF25" i="1"/>
  <c r="V25" i="1"/>
  <c r="T25" i="1" s="1"/>
  <c r="W25" i="1" s="1"/>
  <c r="S21" i="1"/>
  <c r="P21" i="1"/>
  <c r="O21" i="1"/>
  <c r="N26" i="1"/>
  <c r="M26" i="1" s="1"/>
  <c r="AM26" i="1"/>
  <c r="S26" i="1"/>
  <c r="X30" i="1"/>
  <c r="AP30" i="1"/>
  <c r="S33" i="1"/>
  <c r="N33" i="1"/>
  <c r="M33" i="1" s="1"/>
  <c r="P33" i="1"/>
  <c r="O33" i="1"/>
  <c r="N30" i="1"/>
  <c r="M30" i="1" s="1"/>
  <c r="AM30" i="1"/>
  <c r="S30" i="1"/>
  <c r="P30" i="1"/>
  <c r="N21" i="1"/>
  <c r="M21" i="1" s="1"/>
  <c r="P20" i="1"/>
  <c r="O20" i="1"/>
  <c r="N20" i="1"/>
  <c r="M20" i="1" s="1"/>
  <c r="AM20" i="1"/>
  <c r="N34" i="1"/>
  <c r="M34" i="1" s="1"/>
  <c r="AM34" i="1"/>
  <c r="S34" i="1"/>
  <c r="P34" i="1"/>
  <c r="AB21" i="1"/>
  <c r="N22" i="1"/>
  <c r="M22" i="1" s="1"/>
  <c r="AM22" i="1"/>
  <c r="S22" i="1"/>
  <c r="AP34" i="1"/>
  <c r="X34" i="1"/>
  <c r="AG25" i="1"/>
  <c r="P24" i="1"/>
  <c r="O24" i="1"/>
  <c r="N24" i="1"/>
  <c r="M24" i="1" s="1"/>
  <c r="AM24" i="1"/>
  <c r="P26" i="1"/>
  <c r="S29" i="1"/>
  <c r="P29" i="1"/>
  <c r="O29" i="1"/>
  <c r="N29" i="1"/>
  <c r="M29" i="1" s="1"/>
  <c r="O34" i="1"/>
  <c r="AM21" i="1"/>
  <c r="S25" i="1"/>
  <c r="P25" i="1"/>
  <c r="O25" i="1"/>
  <c r="X26" i="1"/>
  <c r="S19" i="1"/>
  <c r="S23" i="1"/>
  <c r="S27" i="1"/>
  <c r="AM28" i="1"/>
  <c r="S31" i="1"/>
  <c r="AM32" i="1"/>
  <c r="S35" i="1"/>
  <c r="AM36" i="1"/>
  <c r="N28" i="1"/>
  <c r="M28" i="1" s="1"/>
  <c r="N32" i="1"/>
  <c r="M32" i="1" s="1"/>
  <c r="N36" i="1"/>
  <c r="M36" i="1" s="1"/>
  <c r="O36" i="1"/>
  <c r="O28" i="1"/>
  <c r="O32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27" i="1"/>
  <c r="O31" i="1"/>
  <c r="O35" i="1"/>
  <c r="AF20" i="1" l="1"/>
  <c r="Y20" i="1"/>
  <c r="Z20" i="1" s="1"/>
  <c r="V20" i="1" s="1"/>
  <c r="T20" i="1" s="1"/>
  <c r="W20" i="1" s="1"/>
  <c r="Q20" i="1" s="1"/>
  <c r="R20" i="1" s="1"/>
  <c r="AF19" i="1"/>
  <c r="V19" i="1"/>
  <c r="T19" i="1" s="1"/>
  <c r="W19" i="1" s="1"/>
  <c r="Q19" i="1" s="1"/>
  <c r="R19" i="1" s="1"/>
  <c r="Y26" i="1"/>
  <c r="Z26" i="1" s="1"/>
  <c r="V26" i="1" s="1"/>
  <c r="T26" i="1" s="1"/>
  <c r="W26" i="1" s="1"/>
  <c r="Q26" i="1" s="1"/>
  <c r="R26" i="1" s="1"/>
  <c r="Y29" i="1"/>
  <c r="Z29" i="1" s="1"/>
  <c r="V29" i="1" s="1"/>
  <c r="T29" i="1" s="1"/>
  <c r="W29" i="1" s="1"/>
  <c r="Q29" i="1" s="1"/>
  <c r="R29" i="1" s="1"/>
  <c r="AF29" i="1"/>
  <c r="AF24" i="1"/>
  <c r="Y34" i="1"/>
  <c r="Z34" i="1" s="1"/>
  <c r="V34" i="1" s="1"/>
  <c r="T34" i="1" s="1"/>
  <c r="W34" i="1" s="1"/>
  <c r="Q34" i="1" s="1"/>
  <c r="R34" i="1" s="1"/>
  <c r="V22" i="1"/>
  <c r="T22" i="1" s="1"/>
  <c r="W22" i="1" s="1"/>
  <c r="Q22" i="1" s="1"/>
  <c r="R22" i="1" s="1"/>
  <c r="AF22" i="1"/>
  <c r="Y32" i="1"/>
  <c r="Z32" i="1" s="1"/>
  <c r="AF23" i="1"/>
  <c r="Y30" i="1"/>
  <c r="Z30" i="1" s="1"/>
  <c r="AF35" i="1"/>
  <c r="Y35" i="1"/>
  <c r="Z35" i="1" s="1"/>
  <c r="AF31" i="1"/>
  <c r="Y31" i="1"/>
  <c r="Z31" i="1" s="1"/>
  <c r="Y21" i="1"/>
  <c r="Z21" i="1" s="1"/>
  <c r="V21" i="1" s="1"/>
  <c r="T21" i="1" s="1"/>
  <c r="W21" i="1" s="1"/>
  <c r="Q21" i="1" s="1"/>
  <c r="R21" i="1" s="1"/>
  <c r="AF21" i="1"/>
  <c r="Q25" i="1"/>
  <c r="R25" i="1" s="1"/>
  <c r="Y22" i="1"/>
  <c r="Z22" i="1" s="1"/>
  <c r="AF28" i="1"/>
  <c r="Y36" i="1"/>
  <c r="Z36" i="1" s="1"/>
  <c r="V30" i="1"/>
  <c r="T30" i="1" s="1"/>
  <c r="W30" i="1" s="1"/>
  <c r="Q30" i="1" s="1"/>
  <c r="R30" i="1" s="1"/>
  <c r="AF30" i="1"/>
  <c r="Y33" i="1"/>
  <c r="Z33" i="1" s="1"/>
  <c r="AF33" i="1"/>
  <c r="Y28" i="1"/>
  <c r="Z28" i="1" s="1"/>
  <c r="AF27" i="1"/>
  <c r="Y27" i="1"/>
  <c r="Z27" i="1" s="1"/>
  <c r="AF36" i="1"/>
  <c r="Y23" i="1"/>
  <c r="Z23" i="1" s="1"/>
  <c r="V23" i="1" s="1"/>
  <c r="T23" i="1" s="1"/>
  <c r="W23" i="1" s="1"/>
  <c r="Q23" i="1" s="1"/>
  <c r="R23" i="1" s="1"/>
  <c r="AF34" i="1"/>
  <c r="Y24" i="1"/>
  <c r="Z24" i="1" s="1"/>
  <c r="V24" i="1" s="1"/>
  <c r="T24" i="1" s="1"/>
  <c r="W24" i="1" s="1"/>
  <c r="Q24" i="1" s="1"/>
  <c r="R24" i="1" s="1"/>
  <c r="AF32" i="1"/>
  <c r="Y19" i="1"/>
  <c r="Z19" i="1" s="1"/>
  <c r="AF26" i="1"/>
  <c r="AA25" i="1"/>
  <c r="AE25" i="1" s="1"/>
  <c r="AH25" i="1"/>
  <c r="AI25" i="1" s="1"/>
  <c r="AA30" i="1" l="1"/>
  <c r="AE30" i="1" s="1"/>
  <c r="AH30" i="1"/>
  <c r="AI30" i="1" s="1"/>
  <c r="AG30" i="1"/>
  <c r="AH24" i="1"/>
  <c r="AA24" i="1"/>
  <c r="AE24" i="1" s="1"/>
  <c r="AG24" i="1"/>
  <c r="AA21" i="1"/>
  <c r="AE21" i="1" s="1"/>
  <c r="AH21" i="1"/>
  <c r="AG21" i="1"/>
  <c r="AH31" i="1"/>
  <c r="AA31" i="1"/>
  <c r="AE31" i="1" s="1"/>
  <c r="AG31" i="1"/>
  <c r="AH28" i="1"/>
  <c r="AA28" i="1"/>
  <c r="AE28" i="1" s="1"/>
  <c r="AG28" i="1"/>
  <c r="V28" i="1"/>
  <c r="T28" i="1" s="1"/>
  <c r="W28" i="1" s="1"/>
  <c r="Q28" i="1" s="1"/>
  <c r="R28" i="1" s="1"/>
  <c r="V31" i="1"/>
  <c r="T31" i="1" s="1"/>
  <c r="W31" i="1" s="1"/>
  <c r="Q31" i="1" s="1"/>
  <c r="R31" i="1" s="1"/>
  <c r="AA23" i="1"/>
  <c r="AE23" i="1" s="1"/>
  <c r="AG23" i="1"/>
  <c r="AH23" i="1"/>
  <c r="AI23" i="1" s="1"/>
  <c r="AH20" i="1"/>
  <c r="AA20" i="1"/>
  <c r="AE20" i="1" s="1"/>
  <c r="AG20" i="1"/>
  <c r="AA27" i="1"/>
  <c r="AE27" i="1" s="1"/>
  <c r="AH27" i="1"/>
  <c r="AG27" i="1"/>
  <c r="AA26" i="1"/>
  <c r="AE26" i="1" s="1"/>
  <c r="AH26" i="1"/>
  <c r="AG26" i="1"/>
  <c r="V27" i="1"/>
  <c r="T27" i="1" s="1"/>
  <c r="W27" i="1" s="1"/>
  <c r="Q27" i="1" s="1"/>
  <c r="R27" i="1" s="1"/>
  <c r="AA34" i="1"/>
  <c r="AE34" i="1" s="1"/>
  <c r="AH34" i="1"/>
  <c r="AG34" i="1"/>
  <c r="AH36" i="1"/>
  <c r="AA36" i="1"/>
  <c r="AE36" i="1" s="1"/>
  <c r="AG36" i="1"/>
  <c r="AA19" i="1"/>
  <c r="AE19" i="1" s="1"/>
  <c r="AH19" i="1"/>
  <c r="AG19" i="1"/>
  <c r="V36" i="1"/>
  <c r="T36" i="1" s="1"/>
  <c r="W36" i="1" s="1"/>
  <c r="Q36" i="1" s="1"/>
  <c r="R36" i="1" s="1"/>
  <c r="AA33" i="1"/>
  <c r="AE33" i="1" s="1"/>
  <c r="AH33" i="1"/>
  <c r="AI33" i="1" s="1"/>
  <c r="AG33" i="1"/>
  <c r="AA22" i="1"/>
  <c r="AE22" i="1" s="1"/>
  <c r="AH22" i="1"/>
  <c r="AG22" i="1"/>
  <c r="AH35" i="1"/>
  <c r="AA35" i="1"/>
  <c r="AE35" i="1" s="1"/>
  <c r="AG35" i="1"/>
  <c r="AH32" i="1"/>
  <c r="AA32" i="1"/>
  <c r="AE32" i="1" s="1"/>
  <c r="AG32" i="1"/>
  <c r="V32" i="1"/>
  <c r="T32" i="1" s="1"/>
  <c r="W32" i="1" s="1"/>
  <c r="Q32" i="1" s="1"/>
  <c r="R32" i="1" s="1"/>
  <c r="V33" i="1"/>
  <c r="T33" i="1" s="1"/>
  <c r="W33" i="1" s="1"/>
  <c r="Q33" i="1" s="1"/>
  <c r="R33" i="1" s="1"/>
  <c r="V35" i="1"/>
  <c r="T35" i="1" s="1"/>
  <c r="W35" i="1" s="1"/>
  <c r="Q35" i="1" s="1"/>
  <c r="R35" i="1" s="1"/>
  <c r="AA29" i="1"/>
  <c r="AE29" i="1" s="1"/>
  <c r="AH29" i="1"/>
  <c r="AG29" i="1"/>
  <c r="AI32" i="1" l="1"/>
  <c r="AI36" i="1"/>
  <c r="AI31" i="1"/>
  <c r="AI34" i="1"/>
  <c r="AI21" i="1"/>
  <c r="AI35" i="1"/>
  <c r="AI22" i="1"/>
  <c r="AI20" i="1"/>
  <c r="AI24" i="1"/>
  <c r="AI29" i="1"/>
  <c r="AI27" i="1"/>
  <c r="AI19" i="1"/>
  <c r="AI28" i="1"/>
  <c r="AI26" i="1"/>
</calcChain>
</file>

<file path=xl/sharedStrings.xml><?xml version="1.0" encoding="utf-8"?>
<sst xmlns="http://schemas.openxmlformats.org/spreadsheetml/2006/main" count="984" uniqueCount="410">
  <si>
    <t>File opened</t>
  </si>
  <si>
    <t>2023-07-21 14:46:31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</si>
  <si>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</si>
  <si>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</si>
  <si>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</si>
  <si>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</si>
  <si>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</si>
  <si>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</si>
  <si>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</si>
  <si>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</si>
  <si>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</si>
  <si>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</si>
  <si>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</si>
  <si>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</si>
  <si>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</si>
  <si>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</si>
  <si>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</si>
  <si>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</si>
  <si>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</si>
  <si>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</si>
  <si>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</si>
  <si>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</si>
  <si>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</si>
  <si>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</si>
  <si>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</si>
  <si>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</si>
  <si>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</si>
  <si>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14:46:31</t>
  </si>
  <si>
    <t>Stability Definition:	CO2_r (Meas): Per=20	A (GasEx): Std&lt;0.2 Per=20	Qin (LeafQ): Std&lt;1 Per=20</t>
  </si>
  <si>
    <t>14:46:39</t>
  </si>
  <si>
    <t>Stability Definition:	CO2_r (Meas): Std&lt;0.75 Per=20	A (GasEx): Std&lt;0.2 Per=20	Qin (LeafQ): Std&lt;1 Per=20</t>
  </si>
  <si>
    <t>14:46:40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</si>
  <si>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</si>
  <si>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</si>
  <si>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</si>
  <si>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</si>
  <si>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</si>
  <si>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</si>
  <si>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</si>
  <si>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</si>
  <si>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</si>
  <si>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</si>
  <si>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</si>
  <si>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</si>
  <si>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</si>
  <si>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</si>
  <si>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</si>
  <si>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</si>
  <si>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</si>
  <si>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</si>
  <si>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</si>
  <si>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</si>
  <si>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</si>
  <si>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</si>
  <si>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</si>
  <si>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</si>
  <si>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</si>
  <si>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</si>
  <si>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</si>
  <si>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</si>
  <si>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</si>
  <si>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</si>
  <si>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</si>
  <si>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</si>
  <si>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</si>
  <si>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</si>
  <si>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</si>
  <si>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</si>
  <si>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</si>
  <si>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</si>
  <si>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</si>
  <si>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</si>
  <si>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</si>
  <si>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</si>
  <si>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</si>
  <si>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</si>
  <si>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</si>
  <si>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</si>
  <si>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</si>
  <si>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</si>
  <si>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</si>
  <si>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</si>
  <si>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</si>
  <si>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</si>
  <si>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</si>
  <si>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</si>
  <si>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</si>
  <si>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</si>
  <si>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</si>
  <si>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</si>
  <si>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</si>
  <si>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4.29091 79.2302 373.133 617.827 870.802 1079.05 1273.95 1402.87</t>
  </si>
  <si>
    <t>Fs_true</t>
  </si>
  <si>
    <t>0.173742 100.438 403.649 601.426 804.534 1000.71 1202.06 1400.94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</si>
  <si>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</si>
  <si>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</si>
  <si>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</si>
  <si>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</si>
  <si>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</si>
  <si>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</si>
  <si>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</si>
  <si>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</si>
  <si>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</si>
  <si>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</si>
  <si>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</si>
  <si>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</si>
  <si>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</si>
  <si>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</si>
  <si>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</si>
  <si>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</si>
  <si>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</si>
  <si>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</si>
  <si>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</si>
  <si>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</si>
  <si>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</si>
  <si>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</si>
  <si>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</si>
  <si>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</si>
  <si>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</si>
  <si>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</si>
  <si>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</si>
  <si>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</si>
  <si>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</si>
  <si>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</si>
  <si>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</si>
  <si>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</si>
  <si>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</si>
  <si>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</si>
  <si>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</si>
  <si>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</si>
  <si>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</si>
  <si>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</si>
  <si>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</si>
  <si>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</si>
  <si>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</si>
  <si>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</si>
  <si>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</si>
  <si>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</si>
  <si>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</si>
  <si>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</si>
  <si>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</si>
  <si>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</si>
  <si>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</si>
  <si>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</si>
  <si>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</si>
  <si>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</si>
  <si>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</si>
  <si>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</si>
  <si>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</si>
  <si>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</si>
  <si>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</si>
  <si>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</si>
  <si>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</si>
  <si>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</si>
  <si>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</si>
  <si>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</si>
  <si>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</si>
  <si>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</si>
  <si>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</si>
  <si>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</si>
  <si>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</si>
  <si>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</si>
  <si>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</si>
  <si>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</si>
  <si>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</si>
  <si>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</si>
  <si>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</si>
  <si>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</si>
  <si>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</si>
  <si>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</si>
  <si>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</si>
  <si>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</si>
  <si>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</si>
  <si>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</si>
  <si>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</si>
  <si>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</si>
  <si>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</si>
  <si>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</si>
  <si>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</si>
  <si>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</si>
  <si>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</si>
  <si>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</si>
  <si>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</si>
  <si>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</si>
  <si>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</si>
  <si>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</si>
  <si>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</si>
  <si>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</si>
  <si>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</si>
  <si>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</si>
  <si>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</si>
  <si>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</si>
  <si>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</si>
  <si>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</si>
  <si>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</si>
  <si>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</si>
  <si>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</si>
  <si>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</si>
  <si>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</si>
  <si>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</si>
  <si>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</si>
  <si>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</si>
  <si>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</si>
  <si>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</si>
  <si>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</si>
  <si>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</si>
  <si>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</si>
  <si>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</si>
  <si>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</si>
  <si>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</si>
  <si>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</si>
  <si>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</si>
  <si>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</si>
  <si>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</si>
  <si>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</si>
  <si>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</si>
  <si>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</si>
  <si>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</si>
  <si>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</si>
  <si>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</si>
  <si>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</si>
  <si>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</si>
  <si>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</si>
  <si>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</si>
  <si>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</si>
  <si>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</si>
  <si>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</si>
  <si>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</si>
  <si>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</si>
  <si>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</si>
  <si>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</si>
  <si>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</si>
  <si>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</si>
  <si>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</si>
  <si>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</si>
  <si>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</si>
  <si>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</si>
  <si>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</si>
  <si>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</si>
  <si>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</si>
  <si>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</si>
  <si>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</si>
  <si>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</si>
  <si>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</si>
  <si>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</si>
  <si>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</si>
  <si>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</si>
  <si>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</si>
  <si>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</si>
  <si>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</si>
  <si>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</si>
  <si>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</si>
  <si>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</si>
  <si>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</si>
  <si>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</si>
  <si>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</si>
  <si>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</si>
  <si>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</si>
  <si>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</si>
  <si>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</si>
  <si>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</si>
  <si>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</si>
  <si>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</si>
  <si>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</si>
  <si>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</si>
  <si>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</si>
  <si>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</si>
  <si>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</si>
  <si>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</si>
  <si>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</si>
  <si>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</si>
  <si>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</si>
  <si>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</si>
  <si>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</si>
  <si>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</si>
  <si>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</si>
  <si>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</si>
  <si>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</si>
  <si>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</si>
  <si>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</si>
  <si>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</si>
  <si>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</si>
  <si>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</si>
  <si>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</si>
  <si>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</si>
  <si>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</si>
  <si>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</si>
  <si>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</si>
  <si>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</si>
  <si>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</si>
  <si>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</si>
  <si>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</si>
  <si>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</si>
  <si>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</si>
  <si>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</si>
  <si>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</si>
  <si>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</si>
  <si>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</si>
  <si>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</si>
  <si>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</si>
  <si>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</si>
  <si>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</si>
  <si>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</si>
  <si>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</si>
  <si>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</si>
  <si>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</si>
  <si>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</si>
  <si>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</si>
  <si>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</si>
  <si>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</si>
  <si>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</si>
  <si>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</si>
  <si>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</si>
  <si>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</si>
  <si>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</si>
  <si>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</si>
  <si>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</si>
  <si>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</si>
  <si>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</si>
  <si>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</si>
  <si>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</si>
  <si>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</si>
  <si>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</si>
  <si>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</si>
  <si>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</si>
  <si>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</si>
  <si>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</si>
  <si>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</si>
  <si>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</si>
  <si>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</si>
  <si>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</si>
  <si>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</si>
  <si>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</si>
  <si>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</si>
  <si>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</si>
  <si>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</si>
  <si>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</si>
  <si>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</si>
  <si>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</si>
  <si>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</si>
  <si>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</si>
  <si>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</si>
  <si>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</si>
  <si>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</si>
  <si>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</si>
  <si>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</si>
  <si>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20230721 16:02:40</t>
  </si>
  <si>
    <t>16:02:40</t>
  </si>
  <si>
    <t>none</t>
  </si>
  <si>
    <t>Picabo</t>
  </si>
  <si>
    <t>20230721</t>
  </si>
  <si>
    <t>kse</t>
  </si>
  <si>
    <t>unconfirmed</t>
  </si>
  <si>
    <t>16:02:14</t>
  </si>
  <si>
    <t>2/2</t>
  </si>
  <si>
    <t>00000000</t>
  </si>
  <si>
    <t>iiiiiiii</t>
  </si>
  <si>
    <t>off</t>
  </si>
  <si>
    <t>20230721 16:04:06</t>
  </si>
  <si>
    <t>16:04:06</t>
  </si>
  <si>
    <t>16:03:39</t>
  </si>
  <si>
    <t>20230721 16:05:30</t>
  </si>
  <si>
    <t>16:05:30</t>
  </si>
  <si>
    <t>16:05:03</t>
  </si>
  <si>
    <t>20230721 16:06:58</t>
  </si>
  <si>
    <t>16:06:58</t>
  </si>
  <si>
    <t>16:06:31</t>
  </si>
  <si>
    <t>20230721 16:08:22</t>
  </si>
  <si>
    <t>16:08:22</t>
  </si>
  <si>
    <t>16:07:56</t>
  </si>
  <si>
    <t>20230721 16:09:29</t>
  </si>
  <si>
    <t>16:09:29</t>
  </si>
  <si>
    <t>16:09:23</t>
  </si>
  <si>
    <t>20230721 16:10:32</t>
  </si>
  <si>
    <t>16:10:32</t>
  </si>
  <si>
    <t>16:10:26</t>
  </si>
  <si>
    <t>20230721 16:11:58</t>
  </si>
  <si>
    <t>16:11:58</t>
  </si>
  <si>
    <t>16:11:30</t>
  </si>
  <si>
    <t>20230721 16:13:12</t>
  </si>
  <si>
    <t>16:13:12</t>
  </si>
  <si>
    <t>16:12:45</t>
  </si>
  <si>
    <t>20230721 16:14:30</t>
  </si>
  <si>
    <t>16:14:30</t>
  </si>
  <si>
    <t>16:14:03</t>
  </si>
  <si>
    <t>20230721 16:15:53</t>
  </si>
  <si>
    <t>16:15:53</t>
  </si>
  <si>
    <t>16:15:26</t>
  </si>
  <si>
    <t>20230721 16:17:23</t>
  </si>
  <si>
    <t>16:17:23</t>
  </si>
  <si>
    <t>16:16:56</t>
  </si>
  <si>
    <t>20230721 16:18:49</t>
  </si>
  <si>
    <t>16:18:49</t>
  </si>
  <si>
    <t>16:18:22</t>
  </si>
  <si>
    <t>20230721 16:20:23</t>
  </si>
  <si>
    <t>16:20:23</t>
  </si>
  <si>
    <t>16:19:55</t>
  </si>
  <si>
    <t>20230721 16:22:06</t>
  </si>
  <si>
    <t>16:22:06</t>
  </si>
  <si>
    <t>16:21:39</t>
  </si>
  <si>
    <t>20230721 16:23:31</t>
  </si>
  <si>
    <t>16:23:31</t>
  </si>
  <si>
    <t>16:23:04</t>
  </si>
  <si>
    <t>20230721 16:24:56</t>
  </si>
  <si>
    <t>16:24:56</t>
  </si>
  <si>
    <t>16:24:28</t>
  </si>
  <si>
    <t>20230721 16:26:34</t>
  </si>
  <si>
    <t>16:26:34</t>
  </si>
  <si>
    <t>16:25:57</t>
  </si>
  <si>
    <t>BNL12971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</si>
</sst>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K19" sqref="K19:K36"/>
    </sheetView>
  </sheetViews>
  <sheetFormatPr baseColWidth="10" defaultColWidth="8.85546875" defaultRowHeight="15" x14ac:dyDescent="0.25"/>
  <sheetData>
    <row r="2" spans="1:216" x14ac:dyDescent="0.25">
      <c r="A2" t="s">
        <v>33</v>
      </c>
      <c r="B2" t="s">
        <v>34</v>
      </c>
      <c r="C2" t="s">
        <v>36</v>
      </c>
    </row>
    <row r="3" spans="1:216" x14ac:dyDescent="0.25">
      <c r="B3" t="s">
        <v>35</v>
      </c>
      <c r="C3">
        <v>21</v>
      </c>
    </row>
    <row r="4" spans="1:216" x14ac:dyDescent="0.25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5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5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5">
      <c r="B7">
        <v>2.3460000000000001</v>
      </c>
      <c r="C7">
        <v>0.5</v>
      </c>
      <c r="D7" t="s">
        <v>53</v>
      </c>
      <c r="E7">
        <v>2</v>
      </c>
    </row>
    <row r="8" spans="1:216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5">
      <c r="B9">
        <v>0</v>
      </c>
      <c r="C9">
        <v>0</v>
      </c>
      <c r="D9">
        <v>0</v>
      </c>
      <c r="E9">
        <v>1</v>
      </c>
    </row>
    <row r="10" spans="1:216" x14ac:dyDescent="0.25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5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5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5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5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5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5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5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5">
      <c r="A19">
        <v>1</v>
      </c>
      <c r="B19">
        <v>1689984160.5999999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409</v>
      </c>
      <c r="L19">
        <v>1689984160.5999999</v>
      </c>
      <c r="M19">
        <f t="shared" ref="M19:M36" si="0">(N19)/1000</f>
        <v>8.5560621784611123E-4</v>
      </c>
      <c r="N19">
        <f t="shared" ref="N19:N36" si="1">1000*AZ19*AL19*(AV19-AW19)/(100*$B$7*(1000-AL19*AV19))</f>
        <v>0.85560621784611124</v>
      </c>
      <c r="O19">
        <f t="shared" ref="O19:O36" si="2">AZ19*AL19*(AU19-AT19*(1000-AL19*AW19)/(1000-AL19*AV19))/(100*$B$7)</f>
        <v>11.391491843119795</v>
      </c>
      <c r="P19">
        <f t="shared" ref="P19:P36" si="3">AT19 - IF(AL19&gt;1, O19*$B$7*100/(AN19*BH19), 0)</f>
        <v>393.125</v>
      </c>
      <c r="Q19">
        <f t="shared" ref="Q19:Q36" si="4">((W19-M19/2)*P19-O19)/(W19+M19/2)</f>
        <v>139.83856773956595</v>
      </c>
      <c r="R19">
        <f t="shared" ref="R19:R36" si="5">Q19*(BA19+BB19)/1000</f>
        <v>14.067946417298128</v>
      </c>
      <c r="S19">
        <f t="shared" ref="S19:S36" si="6">(AT19 - IF(AL19&gt;1, O19*$B$7*100/(AN19*BH19), 0))*(BA19+BB19)/1000</f>
        <v>39.548899310812502</v>
      </c>
      <c r="T19">
        <f t="shared" ref="T19:T36" si="7">2/((1/V19-1/U19)+SIGN(V19)*SQRT((1/V19-1/U19)*(1/V19-1/U19) + 4*$C$7/(($C$7+1)*($C$7+1))*(2*1/V19*1/U19-1/U19*1/U19)))</f>
        <v>7.403019632991828E-2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4.0980171217404076</v>
      </c>
      <c r="V19">
        <f t="shared" ref="V19:V36" si="9">M19*(1000-(1000*0.61365*EXP(17.502*Z19/(240.97+Z19))/(BA19+BB19)+AV19)/2)/(1000*0.61365*EXP(17.502*Z19/(240.97+Z19))/(BA19+BB19)-AV19)</f>
        <v>7.3295188366833422E-2</v>
      </c>
      <c r="W19">
        <f t="shared" ref="W19:W36" si="10">1/(($C$7+1)/(T19/1.6)+1/(U19/1.37)) + $C$7/(($C$7+1)/(T19/1.6) + $C$7/(U19/1.37))</f>
        <v>4.5874921963424055E-2</v>
      </c>
      <c r="X19">
        <f t="shared" ref="X19:X36" si="11">(AO19*AR19)</f>
        <v>297.69286199999999</v>
      </c>
      <c r="Y19">
        <f t="shared" ref="Y19:Y36" si="12">(BC19+(X19+2*0.95*0.0000000567*(((BC19+$B$9)+273)^4-(BC19+273)^4)-44100*M19)/(1.84*29.3*U19+8*0.95*0.0000000567*(BC19+273)^3))</f>
        <v>21.125222446291055</v>
      </c>
      <c r="Z19">
        <f t="shared" ref="Z19:Z36" si="13">($C$9*BD19+$D$9*BE19+$E$9*Y19)</f>
        <v>21.125222446291055</v>
      </c>
      <c r="AA19">
        <f t="shared" ref="AA19:AA36" si="14">0.61365*EXP(17.502*Z19/(240.97+Z19))</f>
        <v>2.5152038659876772</v>
      </c>
      <c r="AB19">
        <f t="shared" ref="AB19:AB36" si="15">(AC19/AD19*100)</f>
        <v>58.091218117174712</v>
      </c>
      <c r="AC19">
        <f t="shared" ref="AC19:AC36" si="16">AV19*(BA19+BB19)/1000</f>
        <v>1.3634800560362101</v>
      </c>
      <c r="AD19">
        <f t="shared" ref="AD19:AD36" si="17">0.61365*EXP(17.502*BC19/(240.97+BC19))</f>
        <v>2.3471362801963629</v>
      </c>
      <c r="AE19">
        <f t="shared" ref="AE19:AE36" si="18">(AA19-AV19*(BA19+BB19)/1000)</f>
        <v>1.1517238099514671</v>
      </c>
      <c r="AF19">
        <f t="shared" ref="AF19:AF36" si="19">(-M19*44100)</f>
        <v>-37.732234207013505</v>
      </c>
      <c r="AG19">
        <f t="shared" ref="AG19:AG36" si="20">2*29.3*U19*0.92*(BC19-Z19)</f>
        <v>-247.80262574453727</v>
      </c>
      <c r="AH19">
        <f t="shared" ref="AH19:AH36" si="21">2*0.95*0.0000000567*(((BC19+$B$9)+273)^4-(Z19+273)^4)</f>
        <v>-12.227991916884694</v>
      </c>
      <c r="AI19">
        <f t="shared" ref="AI19:AI36" si="22">X19+AH19+AF19+AG19</f>
        <v>-6.9989868435499147E-2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54302.009766910429</v>
      </c>
      <c r="AO19">
        <f t="shared" ref="AO19:AO36" si="26">$B$13*BI19+$C$13*BJ19+$F$13*BU19*(1-BX19)</f>
        <v>1799.95</v>
      </c>
      <c r="AP19">
        <f t="shared" ref="AP19:AP36" si="27">AO19*AQ19</f>
        <v>1517.3573999999999</v>
      </c>
      <c r="AQ19">
        <f t="shared" ref="AQ19:AQ36" si="28">($B$13*$D$11+$C$13*$D$11+$F$13*((CH19+BZ19)/MAX(CH19+BZ19+CI19, 0.1)*$I$11+CI19/MAX(CH19+BZ19+CI19, 0.1)*$J$11))/($B$13+$C$13+$F$13)</f>
        <v>0.84299974999305527</v>
      </c>
      <c r="AR19">
        <f t="shared" ref="AR19:AR36" si="29">($B$13*$K$11+$C$13*$K$11+$F$13*((CH19+BZ19)/MAX(CH19+BZ19+CI19, 0.1)*$P$11+CI19/MAX(CH19+BZ19+CI19, 0.1)*$Q$11))/($B$13+$C$13+$F$13)</f>
        <v>0.16538951748659683</v>
      </c>
      <c r="AS19">
        <v>1689984160.5999999</v>
      </c>
      <c r="AT19">
        <v>393.125</v>
      </c>
      <c r="AU19">
        <v>400.00599999999997</v>
      </c>
      <c r="AV19">
        <v>13.5533</v>
      </c>
      <c r="AW19">
        <v>13.0581</v>
      </c>
      <c r="AX19">
        <v>396.97199999999998</v>
      </c>
      <c r="AY19">
        <v>14.2926</v>
      </c>
      <c r="AZ19">
        <v>399.84800000000001</v>
      </c>
      <c r="BA19">
        <v>100.559</v>
      </c>
      <c r="BB19">
        <v>4.2333700000000002E-2</v>
      </c>
      <c r="BC19">
        <v>20.003599999999999</v>
      </c>
      <c r="BD19">
        <v>20.020600000000002</v>
      </c>
      <c r="BE19">
        <v>999.9</v>
      </c>
      <c r="BF19">
        <v>0</v>
      </c>
      <c r="BG19">
        <v>0</v>
      </c>
      <c r="BH19">
        <v>9973.1200000000008</v>
      </c>
      <c r="BI19">
        <v>0</v>
      </c>
      <c r="BJ19">
        <v>17.053799999999999</v>
      </c>
      <c r="BK19">
        <v>-6.8809800000000001</v>
      </c>
      <c r="BL19">
        <v>398.52600000000001</v>
      </c>
      <c r="BM19">
        <v>405.298</v>
      </c>
      <c r="BN19">
        <v>0.49523299999999998</v>
      </c>
      <c r="BO19">
        <v>400.00599999999997</v>
      </c>
      <c r="BP19">
        <v>13.0581</v>
      </c>
      <c r="BQ19">
        <v>1.3629</v>
      </c>
      <c r="BR19">
        <v>1.3130999999999999</v>
      </c>
      <c r="BS19">
        <v>11.511100000000001</v>
      </c>
      <c r="BT19">
        <v>10.9497</v>
      </c>
      <c r="BU19">
        <v>1799.95</v>
      </c>
      <c r="BV19">
        <v>0.90000899999999995</v>
      </c>
      <c r="BW19">
        <v>9.9991399999999994E-2</v>
      </c>
      <c r="BX19">
        <v>0</v>
      </c>
      <c r="BY19">
        <v>2.4941</v>
      </c>
      <c r="BZ19">
        <v>0</v>
      </c>
      <c r="CA19">
        <v>6932.71</v>
      </c>
      <c r="CB19">
        <v>14600</v>
      </c>
      <c r="CC19">
        <v>39.75</v>
      </c>
      <c r="CD19">
        <v>40.5</v>
      </c>
      <c r="CE19">
        <v>39.875</v>
      </c>
      <c r="CF19">
        <v>39.186999999999998</v>
      </c>
      <c r="CG19">
        <v>38.625</v>
      </c>
      <c r="CH19">
        <v>1619.97</v>
      </c>
      <c r="CI19">
        <v>179.98</v>
      </c>
      <c r="CJ19">
        <v>0</v>
      </c>
      <c r="CK19">
        <v>1689984175.3</v>
      </c>
      <c r="CL19">
        <v>0</v>
      </c>
      <c r="CM19">
        <v>1689984134.0999999</v>
      </c>
      <c r="CN19" t="s">
        <v>353</v>
      </c>
      <c r="CO19">
        <v>1689984134.0999999</v>
      </c>
      <c r="CP19">
        <v>1689984132.5999999</v>
      </c>
      <c r="CQ19">
        <v>29</v>
      </c>
      <c r="CR19">
        <v>6.0000000000000001E-3</v>
      </c>
      <c r="CS19">
        <v>1E-3</v>
      </c>
      <c r="CT19">
        <v>-3.8690000000000002</v>
      </c>
      <c r="CU19">
        <v>-0.73899999999999999</v>
      </c>
      <c r="CV19">
        <v>400</v>
      </c>
      <c r="CW19">
        <v>13</v>
      </c>
      <c r="CX19">
        <v>0.28999999999999998</v>
      </c>
      <c r="CY19">
        <v>0.18</v>
      </c>
      <c r="CZ19">
        <v>8.9559690870401578</v>
      </c>
      <c r="DA19">
        <v>0.14730865672639529</v>
      </c>
      <c r="DB19">
        <v>4.5447267218378433E-2</v>
      </c>
      <c r="DC19">
        <v>1</v>
      </c>
      <c r="DD19">
        <v>399.98519512195122</v>
      </c>
      <c r="DE19">
        <v>2.4146341462840639E-2</v>
      </c>
      <c r="DF19">
        <v>8.1994036433820309E-3</v>
      </c>
      <c r="DG19">
        <v>1</v>
      </c>
      <c r="DH19">
        <v>1799.9725000000001</v>
      </c>
      <c r="DI19">
        <v>0.2415096216589179</v>
      </c>
      <c r="DJ19">
        <v>0.10001874824251041</v>
      </c>
      <c r="DK19">
        <v>-1</v>
      </c>
      <c r="DL19">
        <v>2</v>
      </c>
      <c r="DM19">
        <v>2</v>
      </c>
      <c r="DN19" t="s">
        <v>354</v>
      </c>
      <c r="DO19">
        <v>2.6957800000000001</v>
      </c>
      <c r="DP19">
        <v>2.6637499999999998</v>
      </c>
      <c r="DQ19">
        <v>9.4117400000000004E-2</v>
      </c>
      <c r="DR19">
        <v>9.4244300000000003E-2</v>
      </c>
      <c r="DS19">
        <v>7.99121E-2</v>
      </c>
      <c r="DT19">
        <v>7.4077799999999999E-2</v>
      </c>
      <c r="DU19">
        <v>27448.6</v>
      </c>
      <c r="DV19">
        <v>30960.5</v>
      </c>
      <c r="DW19">
        <v>28507.3</v>
      </c>
      <c r="DX19">
        <v>32767.7</v>
      </c>
      <c r="DY19">
        <v>36466.400000000001</v>
      </c>
      <c r="DZ19">
        <v>40887.699999999997</v>
      </c>
      <c r="EA19">
        <v>41841.1</v>
      </c>
      <c r="EB19">
        <v>47006.9</v>
      </c>
      <c r="EC19">
        <v>1.837</v>
      </c>
      <c r="ED19">
        <v>2.2499699999999998</v>
      </c>
      <c r="EE19">
        <v>2.2381499999999999E-2</v>
      </c>
      <c r="EF19">
        <v>0</v>
      </c>
      <c r="EG19">
        <v>19.650200000000002</v>
      </c>
      <c r="EH19">
        <v>999.9</v>
      </c>
      <c r="EI19">
        <v>59.1</v>
      </c>
      <c r="EJ19">
        <v>21.2</v>
      </c>
      <c r="EK19">
        <v>14.8504</v>
      </c>
      <c r="EL19">
        <v>63.012799999999999</v>
      </c>
      <c r="EM19">
        <v>0.94150500000000004</v>
      </c>
      <c r="EN19">
        <v>1</v>
      </c>
      <c r="EO19">
        <v>-0.45119900000000002</v>
      </c>
      <c r="EP19">
        <v>2.0480800000000001</v>
      </c>
      <c r="EQ19">
        <v>20.2211</v>
      </c>
      <c r="ER19">
        <v>5.2286700000000002</v>
      </c>
      <c r="ES19">
        <v>12.0099</v>
      </c>
      <c r="ET19">
        <v>4.9900500000000001</v>
      </c>
      <c r="EU19">
        <v>3.3050000000000002</v>
      </c>
      <c r="EV19">
        <v>7833.5</v>
      </c>
      <c r="EW19">
        <v>9999</v>
      </c>
      <c r="EX19">
        <v>536.20000000000005</v>
      </c>
      <c r="EY19">
        <v>81.2</v>
      </c>
      <c r="EZ19">
        <v>1.85232</v>
      </c>
      <c r="FA19">
        <v>1.86141</v>
      </c>
      <c r="FB19">
        <v>1.8603400000000001</v>
      </c>
      <c r="FC19">
        <v>1.85636</v>
      </c>
      <c r="FD19">
        <v>1.86066</v>
      </c>
      <c r="FE19">
        <v>1.8569899999999999</v>
      </c>
      <c r="FF19">
        <v>1.8591299999999999</v>
      </c>
      <c r="FG19">
        <v>1.8620000000000001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-3.847</v>
      </c>
      <c r="FV19">
        <v>-0.73929999999999996</v>
      </c>
      <c r="FW19">
        <v>-2.420628799348775</v>
      </c>
      <c r="FX19">
        <v>-4.0117494158234393E-3</v>
      </c>
      <c r="FY19">
        <v>1.087516141204025E-6</v>
      </c>
      <c r="FZ19">
        <v>-8.657206703991749E-11</v>
      </c>
      <c r="GA19">
        <v>-0.739255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0.4</v>
      </c>
      <c r="GJ19">
        <v>0.5</v>
      </c>
      <c r="GK19">
        <v>0.99121099999999995</v>
      </c>
      <c r="GL19">
        <v>2.3535200000000001</v>
      </c>
      <c r="GM19">
        <v>1.5942400000000001</v>
      </c>
      <c r="GN19">
        <v>2.3327599999999999</v>
      </c>
      <c r="GO19">
        <v>1.40015</v>
      </c>
      <c r="GP19">
        <v>2.3327599999999999</v>
      </c>
      <c r="GQ19">
        <v>24.246099999999998</v>
      </c>
      <c r="GR19">
        <v>16.180900000000001</v>
      </c>
      <c r="GS19">
        <v>18</v>
      </c>
      <c r="GT19">
        <v>381.983</v>
      </c>
      <c r="GU19">
        <v>700.74800000000005</v>
      </c>
      <c r="GV19">
        <v>17.004300000000001</v>
      </c>
      <c r="GW19">
        <v>21.2928</v>
      </c>
      <c r="GX19">
        <v>29.9999</v>
      </c>
      <c r="GY19">
        <v>21.181699999999999</v>
      </c>
      <c r="GZ19">
        <v>21.1035</v>
      </c>
      <c r="HA19">
        <v>19.904299999999999</v>
      </c>
      <c r="HB19">
        <v>0</v>
      </c>
      <c r="HC19">
        <v>-30</v>
      </c>
      <c r="HD19">
        <v>17.002099999999999</v>
      </c>
      <c r="HE19">
        <v>400</v>
      </c>
      <c r="HF19">
        <v>0</v>
      </c>
      <c r="HG19">
        <v>104.66500000000001</v>
      </c>
      <c r="HH19">
        <v>103.77</v>
      </c>
    </row>
    <row r="20" spans="1:216" x14ac:dyDescent="0.25">
      <c r="A20">
        <v>2</v>
      </c>
      <c r="B20">
        <v>1689984246.5999999</v>
      </c>
      <c r="C20">
        <v>86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409</v>
      </c>
      <c r="L20">
        <v>1689984246.5999999</v>
      </c>
      <c r="M20">
        <f t="shared" si="0"/>
        <v>8.2655857448490986E-4</v>
      </c>
      <c r="N20">
        <f t="shared" si="1"/>
        <v>0.82655857448490988</v>
      </c>
      <c r="O20">
        <f t="shared" si="2"/>
        <v>8.1807292337669839</v>
      </c>
      <c r="P20">
        <f t="shared" si="3"/>
        <v>295.084</v>
      </c>
      <c r="Q20">
        <f t="shared" si="4"/>
        <v>106.39093002449543</v>
      </c>
      <c r="R20">
        <f t="shared" si="5"/>
        <v>10.704146885635065</v>
      </c>
      <c r="S20">
        <f t="shared" si="6"/>
        <v>29.688832298707201</v>
      </c>
      <c r="T20">
        <f t="shared" si="7"/>
        <v>7.1360475671169488E-2</v>
      </c>
      <c r="U20">
        <f t="shared" si="8"/>
        <v>4.0966620929242525</v>
      </c>
      <c r="V20">
        <f t="shared" si="9"/>
        <v>7.0677036838779198E-2</v>
      </c>
      <c r="W20">
        <f t="shared" si="10"/>
        <v>4.4234006621317636E-2</v>
      </c>
      <c r="X20">
        <f t="shared" si="11"/>
        <v>297.66152099999999</v>
      </c>
      <c r="Y20">
        <f t="shared" si="12"/>
        <v>21.134167820037899</v>
      </c>
      <c r="Z20">
        <f t="shared" si="13"/>
        <v>21.134167820037899</v>
      </c>
      <c r="AA20">
        <f t="shared" si="14"/>
        <v>2.5165855494737399</v>
      </c>
      <c r="AB20">
        <f t="shared" si="15"/>
        <v>58.043554912841721</v>
      </c>
      <c r="AC20">
        <f t="shared" si="16"/>
        <v>1.3626313193448001</v>
      </c>
      <c r="AD20">
        <f t="shared" si="17"/>
        <v>2.3476014199869892</v>
      </c>
      <c r="AE20">
        <f t="shared" si="18"/>
        <v>1.1539542301289398</v>
      </c>
      <c r="AF20">
        <f t="shared" si="19"/>
        <v>-36.451233134784523</v>
      </c>
      <c r="AG20">
        <f t="shared" si="20"/>
        <v>-248.98960754796789</v>
      </c>
      <c r="AH20">
        <f t="shared" si="21"/>
        <v>-12.291391517470165</v>
      </c>
      <c r="AI20">
        <f t="shared" si="22"/>
        <v>-7.071120022260402E-2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54277.44255188651</v>
      </c>
      <c r="AO20">
        <f t="shared" si="26"/>
        <v>1799.75</v>
      </c>
      <c r="AP20">
        <f t="shared" si="27"/>
        <v>1517.1896999999999</v>
      </c>
      <c r="AQ20">
        <f t="shared" si="28"/>
        <v>0.84300025003472701</v>
      </c>
      <c r="AR20">
        <f t="shared" si="29"/>
        <v>0.16539048256702318</v>
      </c>
      <c r="AS20">
        <v>1689984246.5999999</v>
      </c>
      <c r="AT20">
        <v>295.084</v>
      </c>
      <c r="AU20">
        <v>300.02699999999999</v>
      </c>
      <c r="AV20">
        <v>13.5435</v>
      </c>
      <c r="AW20">
        <v>13.065099999999999</v>
      </c>
      <c r="AX20">
        <v>298.61799999999999</v>
      </c>
      <c r="AY20">
        <v>14.2834</v>
      </c>
      <c r="AZ20">
        <v>399.84199999999998</v>
      </c>
      <c r="BA20">
        <v>100.569</v>
      </c>
      <c r="BB20">
        <v>4.24608E-2</v>
      </c>
      <c r="BC20">
        <v>20.006799999999998</v>
      </c>
      <c r="BD20">
        <v>19.9954</v>
      </c>
      <c r="BE20">
        <v>999.9</v>
      </c>
      <c r="BF20">
        <v>0</v>
      </c>
      <c r="BG20">
        <v>0</v>
      </c>
      <c r="BH20">
        <v>9967.5</v>
      </c>
      <c r="BI20">
        <v>0</v>
      </c>
      <c r="BJ20">
        <v>17.752199999999998</v>
      </c>
      <c r="BK20">
        <v>-4.9430800000000001</v>
      </c>
      <c r="BL20">
        <v>299.13499999999999</v>
      </c>
      <c r="BM20">
        <v>303.99900000000002</v>
      </c>
      <c r="BN20">
        <v>0.478381</v>
      </c>
      <c r="BO20">
        <v>300.02699999999999</v>
      </c>
      <c r="BP20">
        <v>13.065099999999999</v>
      </c>
      <c r="BQ20">
        <v>1.36205</v>
      </c>
      <c r="BR20">
        <v>1.3139400000000001</v>
      </c>
      <c r="BS20">
        <v>11.5016</v>
      </c>
      <c r="BT20">
        <v>10.959300000000001</v>
      </c>
      <c r="BU20">
        <v>1799.75</v>
      </c>
      <c r="BV20">
        <v>0.89999300000000004</v>
      </c>
      <c r="BW20">
        <v>0.100007</v>
      </c>
      <c r="BX20">
        <v>0</v>
      </c>
      <c r="BY20">
        <v>2.5785</v>
      </c>
      <c r="BZ20">
        <v>0</v>
      </c>
      <c r="CA20">
        <v>6958.92</v>
      </c>
      <c r="CB20">
        <v>14598.3</v>
      </c>
      <c r="CC20">
        <v>40.936999999999998</v>
      </c>
      <c r="CD20">
        <v>41.186999999999998</v>
      </c>
      <c r="CE20">
        <v>40.811999999999998</v>
      </c>
      <c r="CF20">
        <v>40.311999999999998</v>
      </c>
      <c r="CG20">
        <v>39.686999999999998</v>
      </c>
      <c r="CH20">
        <v>1619.76</v>
      </c>
      <c r="CI20">
        <v>179.99</v>
      </c>
      <c r="CJ20">
        <v>0</v>
      </c>
      <c r="CK20">
        <v>1689984261.0999999</v>
      </c>
      <c r="CL20">
        <v>0</v>
      </c>
      <c r="CM20">
        <v>1689984219.5999999</v>
      </c>
      <c r="CN20" t="s">
        <v>360</v>
      </c>
      <c r="CO20">
        <v>1689984219.5999999</v>
      </c>
      <c r="CP20">
        <v>1689984218.0999999</v>
      </c>
      <c r="CQ20">
        <v>30</v>
      </c>
      <c r="CR20">
        <v>-0.01</v>
      </c>
      <c r="CS20">
        <v>-1E-3</v>
      </c>
      <c r="CT20">
        <v>-3.5510000000000002</v>
      </c>
      <c r="CU20">
        <v>-0.74</v>
      </c>
      <c r="CV20">
        <v>300</v>
      </c>
      <c r="CW20">
        <v>13</v>
      </c>
      <c r="CX20">
        <v>0.44</v>
      </c>
      <c r="CY20">
        <v>0.23</v>
      </c>
      <c r="CZ20">
        <v>6.2102790187314856</v>
      </c>
      <c r="DA20">
        <v>0.70898505519431709</v>
      </c>
      <c r="DB20">
        <v>8.1240492037174664E-2</v>
      </c>
      <c r="DC20">
        <v>1</v>
      </c>
      <c r="DD20">
        <v>299.98158536585368</v>
      </c>
      <c r="DE20">
        <v>9.4954703832641818E-2</v>
      </c>
      <c r="DF20">
        <v>3.2238422470752821E-2</v>
      </c>
      <c r="DG20">
        <v>1</v>
      </c>
      <c r="DH20">
        <v>1799.957073170732</v>
      </c>
      <c r="DI20">
        <v>-2.719757371505116E-2</v>
      </c>
      <c r="DJ20">
        <v>0.10071074015530471</v>
      </c>
      <c r="DK20">
        <v>-1</v>
      </c>
      <c r="DL20">
        <v>2</v>
      </c>
      <c r="DM20">
        <v>2</v>
      </c>
      <c r="DN20" t="s">
        <v>354</v>
      </c>
      <c r="DO20">
        <v>2.6958099999999998</v>
      </c>
      <c r="DP20">
        <v>2.6638299999999999</v>
      </c>
      <c r="DQ20">
        <v>7.5246400000000005E-2</v>
      </c>
      <c r="DR20">
        <v>7.5212600000000004E-2</v>
      </c>
      <c r="DS20">
        <v>7.9885800000000007E-2</v>
      </c>
      <c r="DT20">
        <v>7.4117799999999998E-2</v>
      </c>
      <c r="DU20">
        <v>28021</v>
      </c>
      <c r="DV20">
        <v>31612.799999999999</v>
      </c>
      <c r="DW20">
        <v>28507.7</v>
      </c>
      <c r="DX20">
        <v>32769.1</v>
      </c>
      <c r="DY20">
        <v>36469.1</v>
      </c>
      <c r="DZ20">
        <v>40887.599999999999</v>
      </c>
      <c r="EA20">
        <v>41843.1</v>
      </c>
      <c r="EB20">
        <v>47008.9</v>
      </c>
      <c r="EC20">
        <v>1.8377699999999999</v>
      </c>
      <c r="ED20">
        <v>2.2501500000000001</v>
      </c>
      <c r="EE20">
        <v>2.8215299999999999E-2</v>
      </c>
      <c r="EF20">
        <v>0</v>
      </c>
      <c r="EG20">
        <v>19.528400000000001</v>
      </c>
      <c r="EH20">
        <v>999.9</v>
      </c>
      <c r="EI20">
        <v>59.1</v>
      </c>
      <c r="EJ20">
        <v>21.3</v>
      </c>
      <c r="EK20">
        <v>14.940300000000001</v>
      </c>
      <c r="EL20">
        <v>63.412799999999997</v>
      </c>
      <c r="EM20">
        <v>1.2459899999999999</v>
      </c>
      <c r="EN20">
        <v>1</v>
      </c>
      <c r="EO20">
        <v>-0.45427099999999998</v>
      </c>
      <c r="EP20">
        <v>2.2383299999999999</v>
      </c>
      <c r="EQ20">
        <v>20.218900000000001</v>
      </c>
      <c r="ER20">
        <v>5.2285199999999996</v>
      </c>
      <c r="ES20">
        <v>12.0099</v>
      </c>
      <c r="ET20">
        <v>4.9897</v>
      </c>
      <c r="EU20">
        <v>3.3050000000000002</v>
      </c>
      <c r="EV20">
        <v>7835.4</v>
      </c>
      <c r="EW20">
        <v>9999</v>
      </c>
      <c r="EX20">
        <v>536.20000000000005</v>
      </c>
      <c r="EY20">
        <v>81.2</v>
      </c>
      <c r="EZ20">
        <v>1.8522799999999999</v>
      </c>
      <c r="FA20">
        <v>1.86141</v>
      </c>
      <c r="FB20">
        <v>1.8603499999999999</v>
      </c>
      <c r="FC20">
        <v>1.85632</v>
      </c>
      <c r="FD20">
        <v>1.86066</v>
      </c>
      <c r="FE20">
        <v>1.8569899999999999</v>
      </c>
      <c r="FF20">
        <v>1.8591299999999999</v>
      </c>
      <c r="FG20">
        <v>1.86198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-3.5339999999999998</v>
      </c>
      <c r="FV20">
        <v>-0.7399</v>
      </c>
      <c r="FW20">
        <v>-2.4309432331360048</v>
      </c>
      <c r="FX20">
        <v>-4.0117494158234393E-3</v>
      </c>
      <c r="FY20">
        <v>1.087516141204025E-6</v>
      </c>
      <c r="FZ20">
        <v>-8.657206703991749E-11</v>
      </c>
      <c r="GA20">
        <v>-0.73987000000000158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0.79223600000000005</v>
      </c>
      <c r="GL20">
        <v>2.3571800000000001</v>
      </c>
      <c r="GM20">
        <v>1.5942400000000001</v>
      </c>
      <c r="GN20">
        <v>2.3339799999999999</v>
      </c>
      <c r="GO20">
        <v>1.40015</v>
      </c>
      <c r="GP20">
        <v>2.3107899999999999</v>
      </c>
      <c r="GQ20">
        <v>24.205400000000001</v>
      </c>
      <c r="GR20">
        <v>16.154599999999999</v>
      </c>
      <c r="GS20">
        <v>18</v>
      </c>
      <c r="GT20">
        <v>382.22399999999999</v>
      </c>
      <c r="GU20">
        <v>700.65800000000002</v>
      </c>
      <c r="GV20">
        <v>16.8325</v>
      </c>
      <c r="GW20">
        <v>21.262799999999999</v>
      </c>
      <c r="GX20">
        <v>29.9999</v>
      </c>
      <c r="GY20">
        <v>21.161799999999999</v>
      </c>
      <c r="GZ20">
        <v>21.086500000000001</v>
      </c>
      <c r="HA20">
        <v>15.9024</v>
      </c>
      <c r="HB20">
        <v>0</v>
      </c>
      <c r="HC20">
        <v>-30</v>
      </c>
      <c r="HD20">
        <v>16.831399999999999</v>
      </c>
      <c r="HE20">
        <v>300</v>
      </c>
      <c r="HF20">
        <v>0</v>
      </c>
      <c r="HG20">
        <v>104.66800000000001</v>
      </c>
      <c r="HH20">
        <v>103.774</v>
      </c>
    </row>
    <row r="21" spans="1:216" x14ac:dyDescent="0.25">
      <c r="A21">
        <v>3</v>
      </c>
      <c r="B21">
        <v>1689984330.0999999</v>
      </c>
      <c r="C21">
        <v>169.5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409</v>
      </c>
      <c r="L21">
        <v>1689984330.0999999</v>
      </c>
      <c r="M21">
        <f t="shared" si="0"/>
        <v>8.3038185310046445E-4</v>
      </c>
      <c r="N21">
        <f t="shared" si="1"/>
        <v>0.83038185310046442</v>
      </c>
      <c r="O21">
        <f t="shared" si="2"/>
        <v>6.3274156118924312</v>
      </c>
      <c r="P21">
        <f t="shared" si="3"/>
        <v>246.17099999999999</v>
      </c>
      <c r="Q21">
        <f t="shared" si="4"/>
        <v>100.47741138043378</v>
      </c>
      <c r="R21">
        <f t="shared" si="5"/>
        <v>10.109595404255595</v>
      </c>
      <c r="S21">
        <f t="shared" si="6"/>
        <v>24.7686437784327</v>
      </c>
      <c r="T21">
        <f t="shared" si="7"/>
        <v>7.1657774970113997E-2</v>
      </c>
      <c r="U21">
        <f t="shared" si="8"/>
        <v>4.1044891536278918</v>
      </c>
      <c r="V21">
        <f t="shared" si="9"/>
        <v>7.0969959808152128E-2</v>
      </c>
      <c r="W21">
        <f t="shared" si="10"/>
        <v>4.4417471958210518E-2</v>
      </c>
      <c r="X21">
        <f t="shared" si="11"/>
        <v>297.694458</v>
      </c>
      <c r="Y21">
        <f t="shared" si="12"/>
        <v>21.148624707563521</v>
      </c>
      <c r="Z21">
        <f t="shared" si="13"/>
        <v>21.148624707563521</v>
      </c>
      <c r="AA21">
        <f t="shared" si="14"/>
        <v>2.5188199348293439</v>
      </c>
      <c r="AB21">
        <f t="shared" si="15"/>
        <v>58.052591911023775</v>
      </c>
      <c r="AC21">
        <f t="shared" si="16"/>
        <v>1.3642872168097799</v>
      </c>
      <c r="AD21">
        <f t="shared" si="17"/>
        <v>2.3500883800344345</v>
      </c>
      <c r="AE21">
        <f t="shared" si="18"/>
        <v>1.1545327180195639</v>
      </c>
      <c r="AF21">
        <f t="shared" si="19"/>
        <v>-36.619839721730479</v>
      </c>
      <c r="AG21">
        <f t="shared" si="20"/>
        <v>-248.88045461069041</v>
      </c>
      <c r="AH21">
        <f t="shared" si="21"/>
        <v>-12.264551473357816</v>
      </c>
      <c r="AI21">
        <f t="shared" si="22"/>
        <v>-7.0387805778693746E-2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54414.132148572651</v>
      </c>
      <c r="AO21">
        <f t="shared" si="26"/>
        <v>1799.96</v>
      </c>
      <c r="AP21">
        <f t="shared" si="27"/>
        <v>1517.3657999999998</v>
      </c>
      <c r="AQ21">
        <f t="shared" si="28"/>
        <v>0.84299973332740719</v>
      </c>
      <c r="AR21">
        <f t="shared" si="29"/>
        <v>0.16538948532189604</v>
      </c>
      <c r="AS21">
        <v>1689984330.0999999</v>
      </c>
      <c r="AT21">
        <v>246.17099999999999</v>
      </c>
      <c r="AU21">
        <v>250.001</v>
      </c>
      <c r="AV21">
        <v>13.5594</v>
      </c>
      <c r="AW21">
        <v>13.0791</v>
      </c>
      <c r="AX21">
        <v>249.48699999999999</v>
      </c>
      <c r="AY21">
        <v>14.298</v>
      </c>
      <c r="AZ21">
        <v>400.096</v>
      </c>
      <c r="BA21">
        <v>100.574</v>
      </c>
      <c r="BB21">
        <v>4.16037E-2</v>
      </c>
      <c r="BC21">
        <v>20.023900000000001</v>
      </c>
      <c r="BD21">
        <v>19.963100000000001</v>
      </c>
      <c r="BE21">
        <v>999.9</v>
      </c>
      <c r="BF21">
        <v>0</v>
      </c>
      <c r="BG21">
        <v>0</v>
      </c>
      <c r="BH21">
        <v>9993.75</v>
      </c>
      <c r="BI21">
        <v>0</v>
      </c>
      <c r="BJ21">
        <v>19.1401</v>
      </c>
      <c r="BK21">
        <v>-3.8305699999999998</v>
      </c>
      <c r="BL21">
        <v>249.55500000000001</v>
      </c>
      <c r="BM21">
        <v>253.31399999999999</v>
      </c>
      <c r="BN21">
        <v>0.48034100000000002</v>
      </c>
      <c r="BO21">
        <v>250.001</v>
      </c>
      <c r="BP21">
        <v>13.0791</v>
      </c>
      <c r="BQ21">
        <v>1.36372</v>
      </c>
      <c r="BR21">
        <v>1.31541</v>
      </c>
      <c r="BS21">
        <v>11.520099999999999</v>
      </c>
      <c r="BT21">
        <v>10.976100000000001</v>
      </c>
      <c r="BU21">
        <v>1799.96</v>
      </c>
      <c r="BV21">
        <v>0.90000999999999998</v>
      </c>
      <c r="BW21">
        <v>9.9989800000000004E-2</v>
      </c>
      <c r="BX21">
        <v>0</v>
      </c>
      <c r="BY21">
        <v>2.6110000000000002</v>
      </c>
      <c r="BZ21">
        <v>0</v>
      </c>
      <c r="CA21">
        <v>7111.88</v>
      </c>
      <c r="CB21">
        <v>14600.1</v>
      </c>
      <c r="CC21">
        <v>41.936999999999998</v>
      </c>
      <c r="CD21">
        <v>41.686999999999998</v>
      </c>
      <c r="CE21">
        <v>41.625</v>
      </c>
      <c r="CF21">
        <v>41.125</v>
      </c>
      <c r="CG21">
        <v>40.561999999999998</v>
      </c>
      <c r="CH21">
        <v>1619.98</v>
      </c>
      <c r="CI21">
        <v>179.98</v>
      </c>
      <c r="CJ21">
        <v>0</v>
      </c>
      <c r="CK21">
        <v>1689984344.5</v>
      </c>
      <c r="CL21">
        <v>0</v>
      </c>
      <c r="CM21">
        <v>1689984303.0999999</v>
      </c>
      <c r="CN21" t="s">
        <v>363</v>
      </c>
      <c r="CO21">
        <v>1689984303.0999999</v>
      </c>
      <c r="CP21">
        <v>1689984302.0999999</v>
      </c>
      <c r="CQ21">
        <v>31</v>
      </c>
      <c r="CR21">
        <v>4.9000000000000002E-2</v>
      </c>
      <c r="CS21">
        <v>1E-3</v>
      </c>
      <c r="CT21">
        <v>-3.3290000000000002</v>
      </c>
      <c r="CU21">
        <v>-0.73899999999999999</v>
      </c>
      <c r="CV21">
        <v>250</v>
      </c>
      <c r="CW21">
        <v>13</v>
      </c>
      <c r="CX21">
        <v>0.34</v>
      </c>
      <c r="CY21">
        <v>0.15</v>
      </c>
      <c r="CZ21">
        <v>4.8472398414277524</v>
      </c>
      <c r="DA21">
        <v>0.6926698370173443</v>
      </c>
      <c r="DB21">
        <v>7.914717259042954E-2</v>
      </c>
      <c r="DC21">
        <v>1</v>
      </c>
      <c r="DD21">
        <v>249.98820000000001</v>
      </c>
      <c r="DE21">
        <v>-3.3703564728766087E-2</v>
      </c>
      <c r="DF21">
        <v>1.246635471980681E-2</v>
      </c>
      <c r="DG21">
        <v>1</v>
      </c>
      <c r="DH21">
        <v>1799.981707317073</v>
      </c>
      <c r="DI21">
        <v>0.15849110166580571</v>
      </c>
      <c r="DJ21">
        <v>0.1200589781696562</v>
      </c>
      <c r="DK21">
        <v>-1</v>
      </c>
      <c r="DL21">
        <v>2</v>
      </c>
      <c r="DM21">
        <v>2</v>
      </c>
      <c r="DN21" t="s">
        <v>354</v>
      </c>
      <c r="DO21">
        <v>2.69665</v>
      </c>
      <c r="DP21">
        <v>2.6631999999999998</v>
      </c>
      <c r="DQ21">
        <v>6.4865599999999995E-2</v>
      </c>
      <c r="DR21">
        <v>6.4709000000000003E-2</v>
      </c>
      <c r="DS21">
        <v>7.9959500000000003E-2</v>
      </c>
      <c r="DT21">
        <v>7.4188100000000007E-2</v>
      </c>
      <c r="DU21">
        <v>28339.1</v>
      </c>
      <c r="DV21">
        <v>31975.3</v>
      </c>
      <c r="DW21">
        <v>28510.799999999999</v>
      </c>
      <c r="DX21">
        <v>32772.199999999997</v>
      </c>
      <c r="DY21">
        <v>36469.599999999999</v>
      </c>
      <c r="DZ21">
        <v>40888.300000000003</v>
      </c>
      <c r="EA21">
        <v>41847.199999999997</v>
      </c>
      <c r="EB21">
        <v>47013.3</v>
      </c>
      <c r="EC21">
        <v>1.8390200000000001</v>
      </c>
      <c r="ED21">
        <v>2.2505199999999999</v>
      </c>
      <c r="EE21">
        <v>3.2201399999999998E-2</v>
      </c>
      <c r="EF21">
        <v>0</v>
      </c>
      <c r="EG21">
        <v>19.430099999999999</v>
      </c>
      <c r="EH21">
        <v>999.9</v>
      </c>
      <c r="EI21">
        <v>59.2</v>
      </c>
      <c r="EJ21">
        <v>21.3</v>
      </c>
      <c r="EK21">
        <v>14.963900000000001</v>
      </c>
      <c r="EL21">
        <v>62.962800000000001</v>
      </c>
      <c r="EM21">
        <v>0.99759699999999996</v>
      </c>
      <c r="EN21">
        <v>1</v>
      </c>
      <c r="EO21">
        <v>-0.45927299999999999</v>
      </c>
      <c r="EP21">
        <v>2.27929</v>
      </c>
      <c r="EQ21">
        <v>20.218699999999998</v>
      </c>
      <c r="ER21">
        <v>5.2282200000000003</v>
      </c>
      <c r="ES21">
        <v>12.0098</v>
      </c>
      <c r="ET21">
        <v>4.9897499999999999</v>
      </c>
      <c r="EU21">
        <v>3.3050000000000002</v>
      </c>
      <c r="EV21">
        <v>7837.2</v>
      </c>
      <c r="EW21">
        <v>9999</v>
      </c>
      <c r="EX21">
        <v>536.20000000000005</v>
      </c>
      <c r="EY21">
        <v>81.2</v>
      </c>
      <c r="EZ21">
        <v>1.85226</v>
      </c>
      <c r="FA21">
        <v>1.86138</v>
      </c>
      <c r="FB21">
        <v>1.86029</v>
      </c>
      <c r="FC21">
        <v>1.85625</v>
      </c>
      <c r="FD21">
        <v>1.86066</v>
      </c>
      <c r="FE21">
        <v>1.8569899999999999</v>
      </c>
      <c r="FF21">
        <v>1.8591299999999999</v>
      </c>
      <c r="FG21">
        <v>1.8619399999999999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-3.3159999999999998</v>
      </c>
      <c r="FV21">
        <v>-0.73860000000000003</v>
      </c>
      <c r="FW21">
        <v>-2.381278776623224</v>
      </c>
      <c r="FX21">
        <v>-4.0117494158234393E-3</v>
      </c>
      <c r="FY21">
        <v>1.087516141204025E-6</v>
      </c>
      <c r="FZ21">
        <v>-8.657206703991749E-11</v>
      </c>
      <c r="GA21">
        <v>-0.73853500000000238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0.5</v>
      </c>
      <c r="GK21">
        <v>0.68847700000000001</v>
      </c>
      <c r="GL21">
        <v>2.36572</v>
      </c>
      <c r="GM21">
        <v>1.5942400000000001</v>
      </c>
      <c r="GN21">
        <v>2.3327599999999999</v>
      </c>
      <c r="GO21">
        <v>1.40015</v>
      </c>
      <c r="GP21">
        <v>2.2827099999999998</v>
      </c>
      <c r="GQ21">
        <v>24.185099999999998</v>
      </c>
      <c r="GR21">
        <v>16.128399999999999</v>
      </c>
      <c r="GS21">
        <v>18</v>
      </c>
      <c r="GT21">
        <v>382.51</v>
      </c>
      <c r="GU21">
        <v>700.35900000000004</v>
      </c>
      <c r="GV21">
        <v>16.8569</v>
      </c>
      <c r="GW21">
        <v>21.2072</v>
      </c>
      <c r="GX21">
        <v>29.9998</v>
      </c>
      <c r="GY21">
        <v>21.115400000000001</v>
      </c>
      <c r="GZ21">
        <v>21.043199999999999</v>
      </c>
      <c r="HA21">
        <v>13.837999999999999</v>
      </c>
      <c r="HB21">
        <v>0</v>
      </c>
      <c r="HC21">
        <v>-30</v>
      </c>
      <c r="HD21">
        <v>16.8401</v>
      </c>
      <c r="HE21">
        <v>250</v>
      </c>
      <c r="HF21">
        <v>0</v>
      </c>
      <c r="HG21">
        <v>104.679</v>
      </c>
      <c r="HH21">
        <v>103.78400000000001</v>
      </c>
    </row>
    <row r="22" spans="1:216" x14ac:dyDescent="0.25">
      <c r="A22">
        <v>4</v>
      </c>
      <c r="B22">
        <v>1689984418.0999999</v>
      </c>
      <c r="C22">
        <v>257.5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409</v>
      </c>
      <c r="L22">
        <v>1689984418.0999999</v>
      </c>
      <c r="M22">
        <f t="shared" si="0"/>
        <v>8.820903282544839E-4</v>
      </c>
      <c r="N22">
        <f t="shared" si="1"/>
        <v>0.88209032825448386</v>
      </c>
      <c r="O22">
        <f t="shared" si="2"/>
        <v>3.8388565180261716</v>
      </c>
      <c r="P22">
        <f t="shared" si="3"/>
        <v>172.62299999999999</v>
      </c>
      <c r="Q22">
        <f t="shared" si="4"/>
        <v>89.27254562009982</v>
      </c>
      <c r="R22">
        <f t="shared" si="5"/>
        <v>8.9827405290156968</v>
      </c>
      <c r="S22">
        <f t="shared" si="6"/>
        <v>17.3695911499935</v>
      </c>
      <c r="T22">
        <f t="shared" si="7"/>
        <v>7.6582781654897542E-2</v>
      </c>
      <c r="U22">
        <f t="shared" si="8"/>
        <v>4.0964307847377057</v>
      </c>
      <c r="V22">
        <f t="shared" si="9"/>
        <v>7.5796202499229387E-2</v>
      </c>
      <c r="W22">
        <f t="shared" si="10"/>
        <v>4.7442624174607623E-2</v>
      </c>
      <c r="X22">
        <f t="shared" si="11"/>
        <v>297.69619499999999</v>
      </c>
      <c r="Y22">
        <f t="shared" si="12"/>
        <v>21.079431822701</v>
      </c>
      <c r="Z22">
        <f t="shared" si="13"/>
        <v>21.079431822701</v>
      </c>
      <c r="AA22">
        <f t="shared" si="14"/>
        <v>2.5081415418267947</v>
      </c>
      <c r="AB22">
        <f t="shared" si="15"/>
        <v>58.07597500960123</v>
      </c>
      <c r="AC22">
        <f t="shared" si="16"/>
        <v>1.3596484849312498</v>
      </c>
      <c r="AD22">
        <f t="shared" si="17"/>
        <v>2.3411548143728451</v>
      </c>
      <c r="AE22">
        <f t="shared" si="18"/>
        <v>1.1484930568955449</v>
      </c>
      <c r="AF22">
        <f t="shared" si="19"/>
        <v>-38.90018347602274</v>
      </c>
      <c r="AG22">
        <f t="shared" si="20"/>
        <v>-246.69287725432702</v>
      </c>
      <c r="AH22">
        <f t="shared" si="21"/>
        <v>-12.172532175181324</v>
      </c>
      <c r="AI22">
        <f t="shared" si="22"/>
        <v>-6.9397905531104698E-2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54281.776363100689</v>
      </c>
      <c r="AO22">
        <f t="shared" si="26"/>
        <v>1799.96</v>
      </c>
      <c r="AP22">
        <f t="shared" si="27"/>
        <v>1517.3667</v>
      </c>
      <c r="AQ22">
        <f t="shared" si="28"/>
        <v>0.84300023333851859</v>
      </c>
      <c r="AR22">
        <f t="shared" si="29"/>
        <v>0.16539045034334096</v>
      </c>
      <c r="AS22">
        <v>1689984418.0999999</v>
      </c>
      <c r="AT22">
        <v>172.62299999999999</v>
      </c>
      <c r="AU22">
        <v>174.964</v>
      </c>
      <c r="AV22">
        <v>13.512499999999999</v>
      </c>
      <c r="AW22">
        <v>13.0021</v>
      </c>
      <c r="AX22">
        <v>175.55099999999999</v>
      </c>
      <c r="AY22">
        <v>14.2508</v>
      </c>
      <c r="AZ22">
        <v>399.96499999999997</v>
      </c>
      <c r="BA22">
        <v>100.58</v>
      </c>
      <c r="BB22">
        <v>4.1534500000000002E-2</v>
      </c>
      <c r="BC22">
        <v>19.962399999999999</v>
      </c>
      <c r="BD22">
        <v>19.9453</v>
      </c>
      <c r="BE22">
        <v>999.9</v>
      </c>
      <c r="BF22">
        <v>0</v>
      </c>
      <c r="BG22">
        <v>0</v>
      </c>
      <c r="BH22">
        <v>9965.6200000000008</v>
      </c>
      <c r="BI22">
        <v>0</v>
      </c>
      <c r="BJ22">
        <v>19.544799999999999</v>
      </c>
      <c r="BK22">
        <v>-2.3416000000000001</v>
      </c>
      <c r="BL22">
        <v>174.98699999999999</v>
      </c>
      <c r="BM22">
        <v>177.26900000000001</v>
      </c>
      <c r="BN22">
        <v>0.51036899999999996</v>
      </c>
      <c r="BO22">
        <v>174.964</v>
      </c>
      <c r="BP22">
        <v>13.0021</v>
      </c>
      <c r="BQ22">
        <v>1.3590899999999999</v>
      </c>
      <c r="BR22">
        <v>1.30776</v>
      </c>
      <c r="BS22">
        <v>11.4687</v>
      </c>
      <c r="BT22">
        <v>10.888299999999999</v>
      </c>
      <c r="BU22">
        <v>1799.96</v>
      </c>
      <c r="BV22">
        <v>0.89999200000000001</v>
      </c>
      <c r="BW22">
        <v>0.100008</v>
      </c>
      <c r="BX22">
        <v>0</v>
      </c>
      <c r="BY22">
        <v>2.3157999999999999</v>
      </c>
      <c r="BZ22">
        <v>0</v>
      </c>
      <c r="CA22">
        <v>7192.82</v>
      </c>
      <c r="CB22">
        <v>14600</v>
      </c>
      <c r="CC22">
        <v>39.875</v>
      </c>
      <c r="CD22">
        <v>39.686999999999998</v>
      </c>
      <c r="CE22">
        <v>40.125</v>
      </c>
      <c r="CF22">
        <v>37.686999999999998</v>
      </c>
      <c r="CG22">
        <v>38.375</v>
      </c>
      <c r="CH22">
        <v>1619.95</v>
      </c>
      <c r="CI22">
        <v>180.01</v>
      </c>
      <c r="CJ22">
        <v>0</v>
      </c>
      <c r="CK22">
        <v>1689984432.7</v>
      </c>
      <c r="CL22">
        <v>0</v>
      </c>
      <c r="CM22">
        <v>1689984391.5999999</v>
      </c>
      <c r="CN22" t="s">
        <v>366</v>
      </c>
      <c r="CO22">
        <v>1689984391.5999999</v>
      </c>
      <c r="CP22">
        <v>1689984387.5999999</v>
      </c>
      <c r="CQ22">
        <v>32</v>
      </c>
      <c r="CR22">
        <v>0.124</v>
      </c>
      <c r="CS22">
        <v>0</v>
      </c>
      <c r="CT22">
        <v>-2.9369999999999998</v>
      </c>
      <c r="CU22">
        <v>-0.73799999999999999</v>
      </c>
      <c r="CV22">
        <v>175</v>
      </c>
      <c r="CW22">
        <v>13</v>
      </c>
      <c r="CX22">
        <v>0.18</v>
      </c>
      <c r="CY22">
        <v>0.13</v>
      </c>
      <c r="CZ22">
        <v>2.96113792260505</v>
      </c>
      <c r="DA22">
        <v>1.156873033318506</v>
      </c>
      <c r="DB22">
        <v>0.1623878099627438</v>
      </c>
      <c r="DC22">
        <v>1</v>
      </c>
      <c r="DD22">
        <v>174.98249999999999</v>
      </c>
      <c r="DE22">
        <v>2.8142589117851519E-2</v>
      </c>
      <c r="DF22">
        <v>2.084226475217843E-2</v>
      </c>
      <c r="DG22">
        <v>1</v>
      </c>
      <c r="DH22">
        <v>1800.0464999999999</v>
      </c>
      <c r="DI22">
        <v>7.0010847038088797E-2</v>
      </c>
      <c r="DJ22">
        <v>0.108870335720973</v>
      </c>
      <c r="DK22">
        <v>-1</v>
      </c>
      <c r="DL22">
        <v>2</v>
      </c>
      <c r="DM22">
        <v>2</v>
      </c>
      <c r="DN22" t="s">
        <v>354</v>
      </c>
      <c r="DO22">
        <v>2.69638</v>
      </c>
      <c r="DP22">
        <v>2.6628799999999999</v>
      </c>
      <c r="DQ22">
        <v>4.7783699999999998E-2</v>
      </c>
      <c r="DR22">
        <v>4.74527E-2</v>
      </c>
      <c r="DS22">
        <v>7.9782099999999995E-2</v>
      </c>
      <c r="DT22">
        <v>7.3881000000000002E-2</v>
      </c>
      <c r="DU22">
        <v>28860.799999999999</v>
      </c>
      <c r="DV22">
        <v>32569.8</v>
      </c>
      <c r="DW22">
        <v>28514.1</v>
      </c>
      <c r="DX22">
        <v>32775.9</v>
      </c>
      <c r="DY22">
        <v>36481.199999999997</v>
      </c>
      <c r="DZ22">
        <v>40906.300000000003</v>
      </c>
      <c r="EA22">
        <v>41852.300000000003</v>
      </c>
      <c r="EB22">
        <v>47018.3</v>
      </c>
      <c r="EC22">
        <v>1.8391999999999999</v>
      </c>
      <c r="ED22">
        <v>2.2516500000000002</v>
      </c>
      <c r="EE22">
        <v>3.3792099999999999E-2</v>
      </c>
      <c r="EF22">
        <v>0</v>
      </c>
      <c r="EG22">
        <v>19.385899999999999</v>
      </c>
      <c r="EH22">
        <v>999.9</v>
      </c>
      <c r="EI22">
        <v>59.1</v>
      </c>
      <c r="EJ22">
        <v>21.2</v>
      </c>
      <c r="EK22">
        <v>14.8475</v>
      </c>
      <c r="EL22">
        <v>63.012799999999999</v>
      </c>
      <c r="EM22">
        <v>0.98558000000000001</v>
      </c>
      <c r="EN22">
        <v>1</v>
      </c>
      <c r="EO22">
        <v>-0.46667199999999998</v>
      </c>
      <c r="EP22">
        <v>2.0352600000000001</v>
      </c>
      <c r="EQ22">
        <v>20.219799999999999</v>
      </c>
      <c r="ER22">
        <v>5.2264200000000001</v>
      </c>
      <c r="ES22">
        <v>12.009399999999999</v>
      </c>
      <c r="ET22">
        <v>4.9898499999999997</v>
      </c>
      <c r="EU22">
        <v>3.3050000000000002</v>
      </c>
      <c r="EV22">
        <v>7839.1</v>
      </c>
      <c r="EW22">
        <v>9999</v>
      </c>
      <c r="EX22">
        <v>536.20000000000005</v>
      </c>
      <c r="EY22">
        <v>81.3</v>
      </c>
      <c r="EZ22">
        <v>1.8523000000000001</v>
      </c>
      <c r="FA22">
        <v>1.86141</v>
      </c>
      <c r="FB22">
        <v>1.86033</v>
      </c>
      <c r="FC22">
        <v>1.8563400000000001</v>
      </c>
      <c r="FD22">
        <v>1.86067</v>
      </c>
      <c r="FE22">
        <v>1.8569899999999999</v>
      </c>
      <c r="FF22">
        <v>1.8591299999999999</v>
      </c>
      <c r="FG22">
        <v>1.86198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-2.9279999999999999</v>
      </c>
      <c r="FV22">
        <v>-0.73829999999999996</v>
      </c>
      <c r="FW22">
        <v>-2.25730450026178</v>
      </c>
      <c r="FX22">
        <v>-4.0117494158234393E-3</v>
      </c>
      <c r="FY22">
        <v>1.087516141204025E-6</v>
      </c>
      <c r="FZ22">
        <v>-8.657206703991749E-11</v>
      </c>
      <c r="GA22">
        <v>-0.73830500000000043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0.4</v>
      </c>
      <c r="GJ22">
        <v>0.5</v>
      </c>
      <c r="GK22">
        <v>0.52978499999999995</v>
      </c>
      <c r="GL22">
        <v>2.3730500000000001</v>
      </c>
      <c r="GM22">
        <v>1.5942400000000001</v>
      </c>
      <c r="GN22">
        <v>2.3327599999999999</v>
      </c>
      <c r="GO22">
        <v>1.40015</v>
      </c>
      <c r="GP22">
        <v>2.32178</v>
      </c>
      <c r="GQ22">
        <v>24.144500000000001</v>
      </c>
      <c r="GR22">
        <v>16.110900000000001</v>
      </c>
      <c r="GS22">
        <v>18</v>
      </c>
      <c r="GT22">
        <v>382.11799999999999</v>
      </c>
      <c r="GU22">
        <v>700.48699999999997</v>
      </c>
      <c r="GV22">
        <v>16.879300000000001</v>
      </c>
      <c r="GW22">
        <v>21.136399999999998</v>
      </c>
      <c r="GX22">
        <v>29.999600000000001</v>
      </c>
      <c r="GY22">
        <v>21.051100000000002</v>
      </c>
      <c r="GZ22">
        <v>20.982399999999998</v>
      </c>
      <c r="HA22">
        <v>10.657</v>
      </c>
      <c r="HB22">
        <v>0</v>
      </c>
      <c r="HC22">
        <v>-30</v>
      </c>
      <c r="HD22">
        <v>16.905100000000001</v>
      </c>
      <c r="HE22">
        <v>175</v>
      </c>
      <c r="HF22">
        <v>0</v>
      </c>
      <c r="HG22">
        <v>104.69199999999999</v>
      </c>
      <c r="HH22">
        <v>103.79600000000001</v>
      </c>
    </row>
    <row r="23" spans="1:216" x14ac:dyDescent="0.25">
      <c r="A23">
        <v>5</v>
      </c>
      <c r="B23">
        <v>1689984502.0999999</v>
      </c>
      <c r="C23">
        <v>341.5</v>
      </c>
      <c r="D23" t="s">
        <v>367</v>
      </c>
      <c r="E23" t="s">
        <v>368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409</v>
      </c>
      <c r="L23">
        <v>1689984502.0999999</v>
      </c>
      <c r="M23">
        <f t="shared" si="0"/>
        <v>8.9377217542437764E-4</v>
      </c>
      <c r="N23">
        <f t="shared" si="1"/>
        <v>0.89377217542437759</v>
      </c>
      <c r="O23">
        <f t="shared" si="2"/>
        <v>2.2153166005042944</v>
      </c>
      <c r="P23">
        <f t="shared" si="3"/>
        <v>123.628</v>
      </c>
      <c r="Q23">
        <f t="shared" si="4"/>
        <v>75.366981379759082</v>
      </c>
      <c r="R23">
        <f t="shared" si="5"/>
        <v>7.5836481497603918</v>
      </c>
      <c r="S23">
        <f t="shared" si="6"/>
        <v>12.439814309855999</v>
      </c>
      <c r="T23">
        <f t="shared" si="7"/>
        <v>7.7074429161057112E-2</v>
      </c>
      <c r="U23">
        <f t="shared" si="8"/>
        <v>4.1057893850709197</v>
      </c>
      <c r="V23">
        <f t="shared" si="9"/>
        <v>7.6279570531837954E-2</v>
      </c>
      <c r="W23">
        <f t="shared" si="10"/>
        <v>4.7745463214094772E-2</v>
      </c>
      <c r="X23">
        <f t="shared" si="11"/>
        <v>297.69459899999998</v>
      </c>
      <c r="Y23">
        <f t="shared" si="12"/>
        <v>21.106262118455071</v>
      </c>
      <c r="Z23">
        <f t="shared" si="13"/>
        <v>21.106262118455071</v>
      </c>
      <c r="AA23">
        <f t="shared" si="14"/>
        <v>2.5122774899435454</v>
      </c>
      <c r="AB23">
        <f t="shared" si="15"/>
        <v>57.804451765142986</v>
      </c>
      <c r="AC23">
        <f t="shared" si="16"/>
        <v>1.3559345273808001</v>
      </c>
      <c r="AD23">
        <f t="shared" si="17"/>
        <v>2.345726818567373</v>
      </c>
      <c r="AE23">
        <f t="shared" si="18"/>
        <v>1.1563429625627453</v>
      </c>
      <c r="AF23">
        <f t="shared" si="19"/>
        <v>-39.415352936215051</v>
      </c>
      <c r="AG23">
        <f t="shared" si="20"/>
        <v>-246.2228202657318</v>
      </c>
      <c r="AH23">
        <f t="shared" si="21"/>
        <v>-12.125258736608849</v>
      </c>
      <c r="AI23">
        <f t="shared" si="22"/>
        <v>-6.8832938555686951E-2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54443.080205239174</v>
      </c>
      <c r="AO23">
        <f t="shared" si="26"/>
        <v>1799.95</v>
      </c>
      <c r="AP23">
        <f t="shared" si="27"/>
        <v>1517.3582999999999</v>
      </c>
      <c r="AQ23">
        <f t="shared" si="28"/>
        <v>0.84300025000694456</v>
      </c>
      <c r="AR23">
        <f t="shared" si="29"/>
        <v>0.16539048251340313</v>
      </c>
      <c r="AS23">
        <v>1689984502.0999999</v>
      </c>
      <c r="AT23">
        <v>123.628</v>
      </c>
      <c r="AU23">
        <v>124.992</v>
      </c>
      <c r="AV23">
        <v>13.4754</v>
      </c>
      <c r="AW23">
        <v>12.958299999999999</v>
      </c>
      <c r="AX23">
        <v>126.26</v>
      </c>
      <c r="AY23">
        <v>14.2157</v>
      </c>
      <c r="AZ23">
        <v>400.02600000000001</v>
      </c>
      <c r="BA23">
        <v>100.581</v>
      </c>
      <c r="BB23">
        <v>4.1952000000000003E-2</v>
      </c>
      <c r="BC23">
        <v>19.9939</v>
      </c>
      <c r="BD23">
        <v>19.9892</v>
      </c>
      <c r="BE23">
        <v>999.9</v>
      </c>
      <c r="BF23">
        <v>0</v>
      </c>
      <c r="BG23">
        <v>0</v>
      </c>
      <c r="BH23">
        <v>9997.5</v>
      </c>
      <c r="BI23">
        <v>0</v>
      </c>
      <c r="BJ23">
        <v>20.081399999999999</v>
      </c>
      <c r="BK23">
        <v>-1.36385</v>
      </c>
      <c r="BL23">
        <v>125.316</v>
      </c>
      <c r="BM23">
        <v>126.633</v>
      </c>
      <c r="BN23">
        <v>0.51702400000000004</v>
      </c>
      <c r="BO23">
        <v>124.992</v>
      </c>
      <c r="BP23">
        <v>12.958299999999999</v>
      </c>
      <c r="BQ23">
        <v>1.35537</v>
      </c>
      <c r="BR23">
        <v>1.3033600000000001</v>
      </c>
      <c r="BS23">
        <v>11.427300000000001</v>
      </c>
      <c r="BT23">
        <v>10.8377</v>
      </c>
      <c r="BU23">
        <v>1799.95</v>
      </c>
      <c r="BV23">
        <v>0.89999099999999999</v>
      </c>
      <c r="BW23">
        <v>0.100009</v>
      </c>
      <c r="BX23">
        <v>0</v>
      </c>
      <c r="BY23">
        <v>2.6114999999999999</v>
      </c>
      <c r="BZ23">
        <v>0</v>
      </c>
      <c r="CA23">
        <v>7224.43</v>
      </c>
      <c r="CB23">
        <v>14599.9</v>
      </c>
      <c r="CC23">
        <v>38.25</v>
      </c>
      <c r="CD23">
        <v>38.5</v>
      </c>
      <c r="CE23">
        <v>38.686999999999998</v>
      </c>
      <c r="CF23">
        <v>36.186999999999998</v>
      </c>
      <c r="CG23">
        <v>36.875</v>
      </c>
      <c r="CH23">
        <v>1619.94</v>
      </c>
      <c r="CI23">
        <v>180.01</v>
      </c>
      <c r="CJ23">
        <v>0</v>
      </c>
      <c r="CK23">
        <v>1689984516.7</v>
      </c>
      <c r="CL23">
        <v>0</v>
      </c>
      <c r="CM23">
        <v>1689984476.0999999</v>
      </c>
      <c r="CN23" t="s">
        <v>369</v>
      </c>
      <c r="CO23">
        <v>1689984476.0999999</v>
      </c>
      <c r="CP23">
        <v>1689984473.5999999</v>
      </c>
      <c r="CQ23">
        <v>33</v>
      </c>
      <c r="CR23">
        <v>0.115</v>
      </c>
      <c r="CS23">
        <v>-2E-3</v>
      </c>
      <c r="CT23">
        <v>-2.637</v>
      </c>
      <c r="CU23">
        <v>-0.74</v>
      </c>
      <c r="CV23">
        <v>125</v>
      </c>
      <c r="CW23">
        <v>13</v>
      </c>
      <c r="CX23">
        <v>0.28999999999999998</v>
      </c>
      <c r="CY23">
        <v>0.13</v>
      </c>
      <c r="CZ23">
        <v>1.698839501245859</v>
      </c>
      <c r="DA23">
        <v>0.93618832554941722</v>
      </c>
      <c r="DB23">
        <v>0.1423841811887141</v>
      </c>
      <c r="DC23">
        <v>1</v>
      </c>
      <c r="DD23">
        <v>124.98797500000001</v>
      </c>
      <c r="DE23">
        <v>0.1086641651028549</v>
      </c>
      <c r="DF23">
        <v>1.8822177743290251E-2</v>
      </c>
      <c r="DG23">
        <v>1</v>
      </c>
      <c r="DH23">
        <v>1800.018292682927</v>
      </c>
      <c r="DI23">
        <v>3.2021720300105701E-2</v>
      </c>
      <c r="DJ23">
        <v>0.1029539901742669</v>
      </c>
      <c r="DK23">
        <v>-1</v>
      </c>
      <c r="DL23">
        <v>2</v>
      </c>
      <c r="DM23">
        <v>2</v>
      </c>
      <c r="DN23" t="s">
        <v>354</v>
      </c>
      <c r="DO23">
        <v>2.6966899999999998</v>
      </c>
      <c r="DP23">
        <v>2.6635800000000001</v>
      </c>
      <c r="DQ23">
        <v>3.5321600000000002E-2</v>
      </c>
      <c r="DR23">
        <v>3.4856699999999997E-2</v>
      </c>
      <c r="DS23">
        <v>7.9650399999999996E-2</v>
      </c>
      <c r="DT23">
        <v>7.3709200000000002E-2</v>
      </c>
      <c r="DU23">
        <v>29242.6</v>
      </c>
      <c r="DV23">
        <v>33005.199999999997</v>
      </c>
      <c r="DW23">
        <v>28517.3</v>
      </c>
      <c r="DX23">
        <v>32779.699999999997</v>
      </c>
      <c r="DY23">
        <v>36489.9</v>
      </c>
      <c r="DZ23">
        <v>40918.800000000003</v>
      </c>
      <c r="EA23">
        <v>41856.199999999997</v>
      </c>
      <c r="EB23">
        <v>47024</v>
      </c>
      <c r="EC23">
        <v>1.8405</v>
      </c>
      <c r="ED23">
        <v>2.2528700000000002</v>
      </c>
      <c r="EE23">
        <v>3.6284299999999998E-2</v>
      </c>
      <c r="EF23">
        <v>0</v>
      </c>
      <c r="EG23">
        <v>19.3886</v>
      </c>
      <c r="EH23">
        <v>999.9</v>
      </c>
      <c r="EI23">
        <v>59</v>
      </c>
      <c r="EJ23">
        <v>21.2</v>
      </c>
      <c r="EK23">
        <v>14.822800000000001</v>
      </c>
      <c r="EL23">
        <v>62.892899999999997</v>
      </c>
      <c r="EM23">
        <v>1.27003</v>
      </c>
      <c r="EN23">
        <v>1</v>
      </c>
      <c r="EO23">
        <v>-0.47284799999999999</v>
      </c>
      <c r="EP23">
        <v>1.78406</v>
      </c>
      <c r="EQ23">
        <v>20.2226</v>
      </c>
      <c r="ER23">
        <v>5.2289700000000003</v>
      </c>
      <c r="ES23">
        <v>12.0099</v>
      </c>
      <c r="ET23">
        <v>4.9897999999999998</v>
      </c>
      <c r="EU23">
        <v>3.3050000000000002</v>
      </c>
      <c r="EV23">
        <v>7840.9</v>
      </c>
      <c r="EW23">
        <v>9999</v>
      </c>
      <c r="EX23">
        <v>536.20000000000005</v>
      </c>
      <c r="EY23">
        <v>81.3</v>
      </c>
      <c r="EZ23">
        <v>1.85229</v>
      </c>
      <c r="FA23">
        <v>1.86141</v>
      </c>
      <c r="FB23">
        <v>1.8603400000000001</v>
      </c>
      <c r="FC23">
        <v>1.8563000000000001</v>
      </c>
      <c r="FD23">
        <v>1.86066</v>
      </c>
      <c r="FE23">
        <v>1.857</v>
      </c>
      <c r="FF23">
        <v>1.8591299999999999</v>
      </c>
      <c r="FG23">
        <v>1.86198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-2.6320000000000001</v>
      </c>
      <c r="FV23">
        <v>-0.74029999999999996</v>
      </c>
      <c r="FW23">
        <v>-2.1425961714601631</v>
      </c>
      <c r="FX23">
        <v>-4.0117494158234393E-3</v>
      </c>
      <c r="FY23">
        <v>1.087516141204025E-6</v>
      </c>
      <c r="FZ23">
        <v>-8.657206703991749E-11</v>
      </c>
      <c r="GA23">
        <v>-0.74037500000000023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0.4</v>
      </c>
      <c r="GJ23">
        <v>0.5</v>
      </c>
      <c r="GK23">
        <v>0.42236299999999999</v>
      </c>
      <c r="GL23">
        <v>2.3864700000000001</v>
      </c>
      <c r="GM23">
        <v>1.5942400000000001</v>
      </c>
      <c r="GN23">
        <v>2.3339799999999999</v>
      </c>
      <c r="GO23">
        <v>1.40015</v>
      </c>
      <c r="GP23">
        <v>2.2766099999999998</v>
      </c>
      <c r="GQ23">
        <v>24.063199999999998</v>
      </c>
      <c r="GR23">
        <v>16.093399999999999</v>
      </c>
      <c r="GS23">
        <v>18</v>
      </c>
      <c r="GT23">
        <v>382.24900000000002</v>
      </c>
      <c r="GU23">
        <v>700.596</v>
      </c>
      <c r="GV23">
        <v>17.261099999999999</v>
      </c>
      <c r="GW23">
        <v>21.058700000000002</v>
      </c>
      <c r="GX23">
        <v>29.999700000000001</v>
      </c>
      <c r="GY23">
        <v>20.980899999999998</v>
      </c>
      <c r="GZ23">
        <v>20.914300000000001</v>
      </c>
      <c r="HA23">
        <v>8.4936900000000009</v>
      </c>
      <c r="HB23">
        <v>0</v>
      </c>
      <c r="HC23">
        <v>-30</v>
      </c>
      <c r="HD23">
        <v>17.2654</v>
      </c>
      <c r="HE23">
        <v>125</v>
      </c>
      <c r="HF23">
        <v>0</v>
      </c>
      <c r="HG23">
        <v>104.702</v>
      </c>
      <c r="HH23">
        <v>103.80800000000001</v>
      </c>
    </row>
    <row r="24" spans="1:216" x14ac:dyDescent="0.25">
      <c r="A24">
        <v>6</v>
      </c>
      <c r="B24">
        <v>1689984569.0999999</v>
      </c>
      <c r="C24">
        <v>408.5</v>
      </c>
      <c r="D24" t="s">
        <v>370</v>
      </c>
      <c r="E24" t="s">
        <v>371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409</v>
      </c>
      <c r="L24">
        <v>1689984569.0999999</v>
      </c>
      <c r="M24">
        <f t="shared" si="0"/>
        <v>8.5245186233404125E-4</v>
      </c>
      <c r="N24">
        <f t="shared" si="1"/>
        <v>0.85245186233404124</v>
      </c>
      <c r="O24">
        <f t="shared" si="2"/>
        <v>0.25847653835119272</v>
      </c>
      <c r="P24">
        <f t="shared" si="3"/>
        <v>69.809399999999997</v>
      </c>
      <c r="Q24">
        <f t="shared" si="4"/>
        <v>62.871336703066717</v>
      </c>
      <c r="R24">
        <f t="shared" si="5"/>
        <v>6.3263736960000969</v>
      </c>
      <c r="S24">
        <f t="shared" si="6"/>
        <v>7.0245102944026794</v>
      </c>
      <c r="T24">
        <f t="shared" si="7"/>
        <v>7.326575499178159E-2</v>
      </c>
      <c r="U24">
        <f t="shared" si="8"/>
        <v>4.1047216591227533</v>
      </c>
      <c r="V24">
        <f t="shared" si="9"/>
        <v>7.2546932072579673E-2</v>
      </c>
      <c r="W24">
        <f t="shared" si="10"/>
        <v>4.5405828026912183E-2</v>
      </c>
      <c r="X24">
        <f t="shared" si="11"/>
        <v>297.68488200000002</v>
      </c>
      <c r="Y24">
        <f t="shared" si="12"/>
        <v>21.099454022727745</v>
      </c>
      <c r="Z24">
        <f t="shared" si="13"/>
        <v>21.099454022727745</v>
      </c>
      <c r="AA24">
        <f t="shared" si="14"/>
        <v>2.5112274421856995</v>
      </c>
      <c r="AB24">
        <f t="shared" si="15"/>
        <v>57.670864113763173</v>
      </c>
      <c r="AC24">
        <f t="shared" si="16"/>
        <v>1.3515531564707399</v>
      </c>
      <c r="AD24">
        <f t="shared" si="17"/>
        <v>2.3435632138346807</v>
      </c>
      <c r="AE24">
        <f t="shared" si="18"/>
        <v>1.1596742857149596</v>
      </c>
      <c r="AF24">
        <f t="shared" si="19"/>
        <v>-37.593127128931222</v>
      </c>
      <c r="AG24">
        <f t="shared" si="20"/>
        <v>-247.94947697088443</v>
      </c>
      <c r="AH24">
        <f t="shared" si="21"/>
        <v>-12.212110125956615</v>
      </c>
      <c r="AI24">
        <f t="shared" si="22"/>
        <v>-6.9832225772245238E-2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54426.800243687867</v>
      </c>
      <c r="AO24">
        <f t="shared" si="26"/>
        <v>1799.9</v>
      </c>
      <c r="AP24">
        <f t="shared" si="27"/>
        <v>1517.3154000000002</v>
      </c>
      <c r="AQ24">
        <f t="shared" si="28"/>
        <v>0.84299983332407358</v>
      </c>
      <c r="AR24">
        <f t="shared" si="29"/>
        <v>0.16538967831546197</v>
      </c>
      <c r="AS24">
        <v>1689984569.0999999</v>
      </c>
      <c r="AT24">
        <v>69.809399999999997</v>
      </c>
      <c r="AU24">
        <v>69.995199999999997</v>
      </c>
      <c r="AV24">
        <v>13.431699999999999</v>
      </c>
      <c r="AW24">
        <v>12.940300000000001</v>
      </c>
      <c r="AX24">
        <v>72.415999999999997</v>
      </c>
      <c r="AY24">
        <v>14.170500000000001</v>
      </c>
      <c r="AZ24">
        <v>401.50400000000002</v>
      </c>
      <c r="BA24">
        <v>100.58199999999999</v>
      </c>
      <c r="BB24">
        <v>4.2132200000000002E-2</v>
      </c>
      <c r="BC24">
        <v>19.978999999999999</v>
      </c>
      <c r="BD24">
        <v>20.000800000000002</v>
      </c>
      <c r="BE24">
        <v>999.9</v>
      </c>
      <c r="BF24">
        <v>0</v>
      </c>
      <c r="BG24">
        <v>0</v>
      </c>
      <c r="BH24">
        <v>9993.75</v>
      </c>
      <c r="BI24">
        <v>0</v>
      </c>
      <c r="BJ24">
        <v>20.7409</v>
      </c>
      <c r="BK24">
        <v>-0.18576000000000001</v>
      </c>
      <c r="BL24">
        <v>70.759799999999998</v>
      </c>
      <c r="BM24">
        <v>70.912800000000004</v>
      </c>
      <c r="BN24">
        <v>0.49146200000000001</v>
      </c>
      <c r="BO24">
        <v>69.995199999999997</v>
      </c>
      <c r="BP24">
        <v>12.940300000000001</v>
      </c>
      <c r="BQ24">
        <v>1.3509899999999999</v>
      </c>
      <c r="BR24">
        <v>1.3015600000000001</v>
      </c>
      <c r="BS24">
        <v>11.378500000000001</v>
      </c>
      <c r="BT24">
        <v>10.8169</v>
      </c>
      <c r="BU24">
        <v>1799.9</v>
      </c>
      <c r="BV24">
        <v>0.900007</v>
      </c>
      <c r="BW24">
        <v>9.9993100000000001E-2</v>
      </c>
      <c r="BX24">
        <v>0</v>
      </c>
      <c r="BY24">
        <v>2.9537</v>
      </c>
      <c r="BZ24">
        <v>0</v>
      </c>
      <c r="CA24">
        <v>7276.38</v>
      </c>
      <c r="CB24">
        <v>14599.5</v>
      </c>
      <c r="CC24">
        <v>37.561999999999998</v>
      </c>
      <c r="CD24">
        <v>38.125</v>
      </c>
      <c r="CE24">
        <v>38.125</v>
      </c>
      <c r="CF24">
        <v>36</v>
      </c>
      <c r="CG24">
        <v>36.436999999999998</v>
      </c>
      <c r="CH24">
        <v>1619.92</v>
      </c>
      <c r="CI24">
        <v>179.98</v>
      </c>
      <c r="CJ24">
        <v>0</v>
      </c>
      <c r="CK24">
        <v>1689984583.9000001</v>
      </c>
      <c r="CL24">
        <v>0</v>
      </c>
      <c r="CM24">
        <v>1689984563.5999999</v>
      </c>
      <c r="CN24" t="s">
        <v>372</v>
      </c>
      <c r="CO24">
        <v>1689984563.5999999</v>
      </c>
      <c r="CP24">
        <v>1689984559.0999999</v>
      </c>
      <c r="CQ24">
        <v>34</v>
      </c>
      <c r="CR24">
        <v>-0.17899999999999999</v>
      </c>
      <c r="CS24">
        <v>2E-3</v>
      </c>
      <c r="CT24">
        <v>-2.6070000000000002</v>
      </c>
      <c r="CU24">
        <v>-0.73899999999999999</v>
      </c>
      <c r="CV24">
        <v>70</v>
      </c>
      <c r="CW24">
        <v>13</v>
      </c>
      <c r="CX24">
        <v>0.24</v>
      </c>
      <c r="CY24">
        <v>0.2</v>
      </c>
      <c r="CZ24">
        <v>-0.24205306225445219</v>
      </c>
      <c r="DA24">
        <v>0.91699825439231719</v>
      </c>
      <c r="DB24">
        <v>0.1005714167728933</v>
      </c>
      <c r="DC24">
        <v>1</v>
      </c>
      <c r="DD24">
        <v>69.971197560975611</v>
      </c>
      <c r="DE24">
        <v>-0.1556947735190593</v>
      </c>
      <c r="DF24">
        <v>2.312676084586613E-2</v>
      </c>
      <c r="DG24">
        <v>1</v>
      </c>
      <c r="DH24">
        <v>1799.9660975609761</v>
      </c>
      <c r="DI24">
        <v>-0.49156855159641077</v>
      </c>
      <c r="DJ24">
        <v>9.7802140950700639E-2</v>
      </c>
      <c r="DK24">
        <v>-1</v>
      </c>
      <c r="DL24">
        <v>2</v>
      </c>
      <c r="DM24">
        <v>2</v>
      </c>
      <c r="DN24" t="s">
        <v>354</v>
      </c>
      <c r="DO24">
        <v>2.7011500000000002</v>
      </c>
      <c r="DP24">
        <v>2.6637400000000002</v>
      </c>
      <c r="DQ24">
        <v>2.0735900000000002E-2</v>
      </c>
      <c r="DR24">
        <v>1.9985300000000001E-2</v>
      </c>
      <c r="DS24">
        <v>7.9473500000000002E-2</v>
      </c>
      <c r="DT24">
        <v>7.3640899999999995E-2</v>
      </c>
      <c r="DU24">
        <v>29688.3</v>
      </c>
      <c r="DV24">
        <v>33517.4</v>
      </c>
      <c r="DW24">
        <v>28519.8</v>
      </c>
      <c r="DX24">
        <v>32782.1</v>
      </c>
      <c r="DY24">
        <v>36500.5</v>
      </c>
      <c r="DZ24">
        <v>40924.800000000003</v>
      </c>
      <c r="EA24">
        <v>41860.199999999997</v>
      </c>
      <c r="EB24">
        <v>47027.3</v>
      </c>
      <c r="EC24">
        <v>1.8411299999999999</v>
      </c>
      <c r="ED24">
        <v>2.2456</v>
      </c>
      <c r="EE24">
        <v>3.3266799999999999E-2</v>
      </c>
      <c r="EF24">
        <v>0</v>
      </c>
      <c r="EG24">
        <v>19.450199999999999</v>
      </c>
      <c r="EH24">
        <v>999.9</v>
      </c>
      <c r="EI24">
        <v>59</v>
      </c>
      <c r="EJ24">
        <v>21.2</v>
      </c>
      <c r="EK24">
        <v>14.820499999999999</v>
      </c>
      <c r="EL24">
        <v>63.482900000000001</v>
      </c>
      <c r="EM24">
        <v>1.0496799999999999</v>
      </c>
      <c r="EN24">
        <v>1</v>
      </c>
      <c r="EO24">
        <v>-0.47677799999999998</v>
      </c>
      <c r="EP24">
        <v>1.8920999999999999</v>
      </c>
      <c r="EQ24">
        <v>20.222899999999999</v>
      </c>
      <c r="ER24">
        <v>5.22553</v>
      </c>
      <c r="ES24">
        <v>12.0091</v>
      </c>
      <c r="ET24">
        <v>4.9894999999999996</v>
      </c>
      <c r="EU24">
        <v>3.3044799999999999</v>
      </c>
      <c r="EV24">
        <v>7842.5</v>
      </c>
      <c r="EW24">
        <v>9999</v>
      </c>
      <c r="EX24">
        <v>536.20000000000005</v>
      </c>
      <c r="EY24">
        <v>81.3</v>
      </c>
      <c r="EZ24">
        <v>1.8523000000000001</v>
      </c>
      <c r="FA24">
        <v>1.86141</v>
      </c>
      <c r="FB24">
        <v>1.86033</v>
      </c>
      <c r="FC24">
        <v>1.8563499999999999</v>
      </c>
      <c r="FD24">
        <v>1.86067</v>
      </c>
      <c r="FE24">
        <v>1.8569899999999999</v>
      </c>
      <c r="FF24">
        <v>1.8591299999999999</v>
      </c>
      <c r="FG24">
        <v>1.86198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-2.6070000000000002</v>
      </c>
      <c r="FV24">
        <v>-0.73880000000000001</v>
      </c>
      <c r="FW24">
        <v>-2.3217508361248971</v>
      </c>
      <c r="FX24">
        <v>-4.0117494158234393E-3</v>
      </c>
      <c r="FY24">
        <v>1.087516141204025E-6</v>
      </c>
      <c r="FZ24">
        <v>-8.657206703991749E-11</v>
      </c>
      <c r="GA24">
        <v>-0.7387599999999992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0.2</v>
      </c>
      <c r="GK24">
        <v>0.302734</v>
      </c>
      <c r="GL24">
        <v>2.4047900000000002</v>
      </c>
      <c r="GM24">
        <v>1.5942400000000001</v>
      </c>
      <c r="GN24">
        <v>2.3327599999999999</v>
      </c>
      <c r="GO24">
        <v>1.40015</v>
      </c>
      <c r="GP24">
        <v>2.32666</v>
      </c>
      <c r="GQ24">
        <v>24.002300000000002</v>
      </c>
      <c r="GR24">
        <v>16.084599999999998</v>
      </c>
      <c r="GS24">
        <v>18</v>
      </c>
      <c r="GT24">
        <v>382.17500000000001</v>
      </c>
      <c r="GU24">
        <v>693.46900000000005</v>
      </c>
      <c r="GV24">
        <v>17.090900000000001</v>
      </c>
      <c r="GW24">
        <v>21.0017</v>
      </c>
      <c r="GX24">
        <v>29.9998</v>
      </c>
      <c r="GY24">
        <v>20.9285</v>
      </c>
      <c r="GZ24">
        <v>20.877199999999998</v>
      </c>
      <c r="HA24">
        <v>6.0966500000000003</v>
      </c>
      <c r="HB24">
        <v>0</v>
      </c>
      <c r="HC24">
        <v>-30</v>
      </c>
      <c r="HD24">
        <v>17.1005</v>
      </c>
      <c r="HE24">
        <v>70</v>
      </c>
      <c r="HF24">
        <v>0</v>
      </c>
      <c r="HG24">
        <v>104.712</v>
      </c>
      <c r="HH24">
        <v>103.815</v>
      </c>
    </row>
    <row r="25" spans="1:216" x14ac:dyDescent="0.25">
      <c r="A25">
        <v>7</v>
      </c>
      <c r="B25">
        <v>1689984632.0999999</v>
      </c>
      <c r="C25">
        <v>471.5</v>
      </c>
      <c r="D25" t="s">
        <v>373</v>
      </c>
      <c r="E25" t="s">
        <v>374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409</v>
      </c>
      <c r="L25">
        <v>1689984632.0999999</v>
      </c>
      <c r="M25">
        <f t="shared" si="0"/>
        <v>8.5828928093499362E-4</v>
      </c>
      <c r="N25">
        <f t="shared" si="1"/>
        <v>0.85828928093499357</v>
      </c>
      <c r="O25">
        <f t="shared" si="2"/>
        <v>-0.2806159136304755</v>
      </c>
      <c r="P25">
        <f t="shared" si="3"/>
        <v>50.140900000000002</v>
      </c>
      <c r="Q25">
        <f t="shared" si="4"/>
        <v>55.303814849639615</v>
      </c>
      <c r="R25">
        <f t="shared" si="5"/>
        <v>5.5648426967136686</v>
      </c>
      <c r="S25">
        <f t="shared" si="6"/>
        <v>5.0453340683688603</v>
      </c>
      <c r="T25">
        <f t="shared" si="7"/>
        <v>7.3560963228081769E-2</v>
      </c>
      <c r="U25">
        <f t="shared" si="8"/>
        <v>4.1085670070385731</v>
      </c>
      <c r="V25">
        <f t="shared" si="9"/>
        <v>7.2837037839103988E-2</v>
      </c>
      <c r="W25">
        <f t="shared" si="10"/>
        <v>4.5587596588690216E-2</v>
      </c>
      <c r="X25">
        <f t="shared" si="11"/>
        <v>297.68821500000001</v>
      </c>
      <c r="Y25">
        <f t="shared" si="12"/>
        <v>21.116950141947406</v>
      </c>
      <c r="Z25">
        <f t="shared" si="13"/>
        <v>21.116950141947406</v>
      </c>
      <c r="AA25">
        <f t="shared" si="14"/>
        <v>2.5139267346296812</v>
      </c>
      <c r="AB25">
        <f t="shared" si="15"/>
        <v>57.576740700279252</v>
      </c>
      <c r="AC25">
        <f t="shared" si="16"/>
        <v>1.3509862062454798</v>
      </c>
      <c r="AD25">
        <f t="shared" si="17"/>
        <v>2.3464096609395737</v>
      </c>
      <c r="AE25">
        <f t="shared" si="18"/>
        <v>1.1629405283842014</v>
      </c>
      <c r="AF25">
        <f t="shared" si="19"/>
        <v>-37.850557289233215</v>
      </c>
      <c r="AG25">
        <f t="shared" si="20"/>
        <v>-247.71574690658306</v>
      </c>
      <c r="AH25">
        <f t="shared" si="21"/>
        <v>-12.191489991639429</v>
      </c>
      <c r="AI25">
        <f t="shared" si="22"/>
        <v>-6.9579187455673264E-2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54491.841253018458</v>
      </c>
      <c r="AO25">
        <f t="shared" si="26"/>
        <v>1799.91</v>
      </c>
      <c r="AP25">
        <f t="shared" si="27"/>
        <v>1517.3246999999999</v>
      </c>
      <c r="AQ25">
        <f t="shared" si="28"/>
        <v>0.84300031668250075</v>
      </c>
      <c r="AR25">
        <f t="shared" si="29"/>
        <v>0.16539061119722653</v>
      </c>
      <c r="AS25">
        <v>1689984632.0999999</v>
      </c>
      <c r="AT25">
        <v>50.140900000000002</v>
      </c>
      <c r="AU25">
        <v>50.002099999999999</v>
      </c>
      <c r="AV25">
        <v>13.4262</v>
      </c>
      <c r="AW25">
        <v>12.9315</v>
      </c>
      <c r="AX25">
        <v>52.677599999999998</v>
      </c>
      <c r="AY25">
        <v>14.164899999999999</v>
      </c>
      <c r="AZ25">
        <v>401.55900000000003</v>
      </c>
      <c r="BA25">
        <v>100.58199999999999</v>
      </c>
      <c r="BB25">
        <v>4.1125399999999999E-2</v>
      </c>
      <c r="BC25">
        <v>19.9986</v>
      </c>
      <c r="BD25">
        <v>20.031500000000001</v>
      </c>
      <c r="BE25">
        <v>999.9</v>
      </c>
      <c r="BF25">
        <v>0</v>
      </c>
      <c r="BG25">
        <v>0</v>
      </c>
      <c r="BH25">
        <v>10006.9</v>
      </c>
      <c r="BI25">
        <v>0</v>
      </c>
      <c r="BJ25">
        <v>22.389600000000002</v>
      </c>
      <c r="BK25">
        <v>0.138851</v>
      </c>
      <c r="BL25">
        <v>50.823300000000003</v>
      </c>
      <c r="BM25">
        <v>50.6571</v>
      </c>
      <c r="BN25">
        <v>0.49466599999999999</v>
      </c>
      <c r="BO25">
        <v>50.002099999999999</v>
      </c>
      <c r="BP25">
        <v>12.9315</v>
      </c>
      <c r="BQ25">
        <v>1.3504400000000001</v>
      </c>
      <c r="BR25">
        <v>1.3006800000000001</v>
      </c>
      <c r="BS25">
        <v>11.372199999999999</v>
      </c>
      <c r="BT25">
        <v>10.806699999999999</v>
      </c>
      <c r="BU25">
        <v>1799.91</v>
      </c>
      <c r="BV25">
        <v>0.89999200000000001</v>
      </c>
      <c r="BW25">
        <v>0.100008</v>
      </c>
      <c r="BX25">
        <v>0</v>
      </c>
      <c r="BY25">
        <v>2.5701000000000001</v>
      </c>
      <c r="BZ25">
        <v>0</v>
      </c>
      <c r="CA25">
        <v>7368.07</v>
      </c>
      <c r="CB25">
        <v>14599.6</v>
      </c>
      <c r="CC25">
        <v>38.75</v>
      </c>
      <c r="CD25">
        <v>39.375</v>
      </c>
      <c r="CE25">
        <v>39.061999999999998</v>
      </c>
      <c r="CF25">
        <v>37.625</v>
      </c>
      <c r="CG25">
        <v>37.561999999999998</v>
      </c>
      <c r="CH25">
        <v>1619.9</v>
      </c>
      <c r="CI25">
        <v>180.01</v>
      </c>
      <c r="CJ25">
        <v>0</v>
      </c>
      <c r="CK25">
        <v>1689984646.9000001</v>
      </c>
      <c r="CL25">
        <v>0</v>
      </c>
      <c r="CM25">
        <v>1689984626.5999999</v>
      </c>
      <c r="CN25" t="s">
        <v>375</v>
      </c>
      <c r="CO25">
        <v>1689984626.5999999</v>
      </c>
      <c r="CP25">
        <v>1689984621.5999999</v>
      </c>
      <c r="CQ25">
        <v>35</v>
      </c>
      <c r="CR25">
        <v>-7.0000000000000001E-3</v>
      </c>
      <c r="CS25">
        <v>0</v>
      </c>
      <c r="CT25">
        <v>-2.536</v>
      </c>
      <c r="CU25">
        <v>-0.73899999999999999</v>
      </c>
      <c r="CV25">
        <v>50</v>
      </c>
      <c r="CW25">
        <v>13</v>
      </c>
      <c r="CX25">
        <v>0.32</v>
      </c>
      <c r="CY25">
        <v>0.17</v>
      </c>
      <c r="CZ25">
        <v>-6.899019373707968E-2</v>
      </c>
      <c r="DA25">
        <v>-0.16759701445880809</v>
      </c>
      <c r="DB25">
        <v>8.9031562709909917E-2</v>
      </c>
      <c r="DC25">
        <v>1</v>
      </c>
      <c r="DD25">
        <v>49.996324390243913</v>
      </c>
      <c r="DE25">
        <v>-3.0884320557385918E-2</v>
      </c>
      <c r="DF25">
        <v>1.6380517584481641E-2</v>
      </c>
      <c r="DG25">
        <v>1</v>
      </c>
      <c r="DH25">
        <v>1799.967073170732</v>
      </c>
      <c r="DI25">
        <v>5.6152815380312998E-2</v>
      </c>
      <c r="DJ25">
        <v>9.2689986894116727E-2</v>
      </c>
      <c r="DK25">
        <v>-1</v>
      </c>
      <c r="DL25">
        <v>2</v>
      </c>
      <c r="DM25">
        <v>2</v>
      </c>
      <c r="DN25" t="s">
        <v>354</v>
      </c>
      <c r="DO25">
        <v>2.7013600000000002</v>
      </c>
      <c r="DP25">
        <v>2.6628500000000002</v>
      </c>
      <c r="DQ25">
        <v>1.5174399999999999E-2</v>
      </c>
      <c r="DR25">
        <v>1.4360899999999999E-2</v>
      </c>
      <c r="DS25">
        <v>7.9457200000000006E-2</v>
      </c>
      <c r="DT25">
        <v>7.3610400000000006E-2</v>
      </c>
      <c r="DU25">
        <v>29857.3</v>
      </c>
      <c r="DV25">
        <v>33710.6</v>
      </c>
      <c r="DW25">
        <v>28519.8</v>
      </c>
      <c r="DX25">
        <v>32782.400000000001</v>
      </c>
      <c r="DY25">
        <v>36501.199999999997</v>
      </c>
      <c r="DZ25">
        <v>40926.800000000003</v>
      </c>
      <c r="EA25">
        <v>41860.300000000003</v>
      </c>
      <c r="EB25">
        <v>47028.1</v>
      </c>
      <c r="EC25">
        <v>1.8421000000000001</v>
      </c>
      <c r="ED25">
        <v>2.2461000000000002</v>
      </c>
      <c r="EE25">
        <v>3.0957200000000001E-2</v>
      </c>
      <c r="EF25">
        <v>0</v>
      </c>
      <c r="EG25">
        <v>19.519200000000001</v>
      </c>
      <c r="EH25">
        <v>999.9</v>
      </c>
      <c r="EI25">
        <v>58.9</v>
      </c>
      <c r="EJ25">
        <v>21.2</v>
      </c>
      <c r="EK25">
        <v>14.7964</v>
      </c>
      <c r="EL25">
        <v>62.612900000000003</v>
      </c>
      <c r="EM25">
        <v>1.1899</v>
      </c>
      <c r="EN25">
        <v>1</v>
      </c>
      <c r="EO25">
        <v>-0.47866399999999998</v>
      </c>
      <c r="EP25">
        <v>1.823</v>
      </c>
      <c r="EQ25">
        <v>20.223500000000001</v>
      </c>
      <c r="ER25">
        <v>5.2252299999999998</v>
      </c>
      <c r="ES25">
        <v>12.0097</v>
      </c>
      <c r="ET25">
        <v>4.9896000000000003</v>
      </c>
      <c r="EU25">
        <v>3.3044799999999999</v>
      </c>
      <c r="EV25">
        <v>7843.8</v>
      </c>
      <c r="EW25">
        <v>9999</v>
      </c>
      <c r="EX25">
        <v>536.20000000000005</v>
      </c>
      <c r="EY25">
        <v>81.3</v>
      </c>
      <c r="EZ25">
        <v>1.8522799999999999</v>
      </c>
      <c r="FA25">
        <v>1.8613900000000001</v>
      </c>
      <c r="FB25">
        <v>1.8603499999999999</v>
      </c>
      <c r="FC25">
        <v>1.8562799999999999</v>
      </c>
      <c r="FD25">
        <v>1.86066</v>
      </c>
      <c r="FE25">
        <v>1.8569899999999999</v>
      </c>
      <c r="FF25">
        <v>1.8591299999999999</v>
      </c>
      <c r="FG25">
        <v>1.8619699999999999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-2.5369999999999999</v>
      </c>
      <c r="FV25">
        <v>-0.73870000000000002</v>
      </c>
      <c r="FW25">
        <v>-2.3283766131100569</v>
      </c>
      <c r="FX25">
        <v>-4.0117494158234393E-3</v>
      </c>
      <c r="FY25">
        <v>1.087516141204025E-6</v>
      </c>
      <c r="FZ25">
        <v>-8.657206703991749E-11</v>
      </c>
      <c r="GA25">
        <v>-0.73867000000000083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0.2</v>
      </c>
      <c r="GK25">
        <v>0.26001000000000002</v>
      </c>
      <c r="GL25">
        <v>2.4218799999999998</v>
      </c>
      <c r="GM25">
        <v>1.5942400000000001</v>
      </c>
      <c r="GN25">
        <v>2.3339799999999999</v>
      </c>
      <c r="GO25">
        <v>1.40015</v>
      </c>
      <c r="GP25">
        <v>2.2717299999999998</v>
      </c>
      <c r="GQ25">
        <v>23.9617</v>
      </c>
      <c r="GR25">
        <v>16.0671</v>
      </c>
      <c r="GS25">
        <v>18</v>
      </c>
      <c r="GT25">
        <v>382.39800000000002</v>
      </c>
      <c r="GU25">
        <v>693.41800000000001</v>
      </c>
      <c r="GV25">
        <v>17.218800000000002</v>
      </c>
      <c r="GW25">
        <v>20.965699999999998</v>
      </c>
      <c r="GX25">
        <v>29.9999</v>
      </c>
      <c r="GY25">
        <v>20.892600000000002</v>
      </c>
      <c r="GZ25">
        <v>20.8428</v>
      </c>
      <c r="HA25">
        <v>5.2366400000000004</v>
      </c>
      <c r="HB25">
        <v>0</v>
      </c>
      <c r="HC25">
        <v>-30</v>
      </c>
      <c r="HD25">
        <v>17.220700000000001</v>
      </c>
      <c r="HE25">
        <v>50</v>
      </c>
      <c r="HF25">
        <v>0</v>
      </c>
      <c r="HG25">
        <v>104.712</v>
      </c>
      <c r="HH25">
        <v>103.81699999999999</v>
      </c>
    </row>
    <row r="26" spans="1:216" x14ac:dyDescent="0.25">
      <c r="A26">
        <v>8</v>
      </c>
      <c r="B26">
        <v>1689984718</v>
      </c>
      <c r="C26">
        <v>557.40000009536743</v>
      </c>
      <c r="D26" t="s">
        <v>376</v>
      </c>
      <c r="E26" t="s">
        <v>377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409</v>
      </c>
      <c r="L26">
        <v>1689984718</v>
      </c>
      <c r="M26">
        <f t="shared" si="0"/>
        <v>8.7304533988560027E-4</v>
      </c>
      <c r="N26">
        <f t="shared" si="1"/>
        <v>0.87304533988560029</v>
      </c>
      <c r="O26">
        <f t="shared" si="2"/>
        <v>11.441200411429163</v>
      </c>
      <c r="P26">
        <f t="shared" si="3"/>
        <v>393.03899999999999</v>
      </c>
      <c r="Q26">
        <f t="shared" si="4"/>
        <v>140.70778499817945</v>
      </c>
      <c r="R26">
        <f t="shared" si="5"/>
        <v>14.159424348083682</v>
      </c>
      <c r="S26">
        <f t="shared" si="6"/>
        <v>39.551514412784393</v>
      </c>
      <c r="T26">
        <f t="shared" si="7"/>
        <v>7.4665312971568309E-2</v>
      </c>
      <c r="U26">
        <f t="shared" si="8"/>
        <v>4.1005069993831844</v>
      </c>
      <c r="V26">
        <f t="shared" si="9"/>
        <v>7.3918157168485155E-2</v>
      </c>
      <c r="W26">
        <f t="shared" si="10"/>
        <v>4.6265353983278384E-2</v>
      </c>
      <c r="X26">
        <f t="shared" si="11"/>
        <v>297.68603999999999</v>
      </c>
      <c r="Y26">
        <f t="shared" si="12"/>
        <v>21.137518804074066</v>
      </c>
      <c r="Z26">
        <f t="shared" si="13"/>
        <v>21.137518804074066</v>
      </c>
      <c r="AA26">
        <f t="shared" si="14"/>
        <v>2.5171033064746702</v>
      </c>
      <c r="AB26">
        <f t="shared" si="15"/>
        <v>57.518913903873127</v>
      </c>
      <c r="AC26">
        <f t="shared" si="16"/>
        <v>1.3514105796281999</v>
      </c>
      <c r="AD26">
        <f t="shared" si="17"/>
        <v>2.3495064282449891</v>
      </c>
      <c r="AE26">
        <f t="shared" si="18"/>
        <v>1.1656927268464703</v>
      </c>
      <c r="AF26">
        <f t="shared" si="19"/>
        <v>-38.50129948895497</v>
      </c>
      <c r="AG26">
        <f t="shared" si="20"/>
        <v>-247.06811462426072</v>
      </c>
      <c r="AH26">
        <f t="shared" si="21"/>
        <v>-12.186124077340628</v>
      </c>
      <c r="AI26">
        <f t="shared" si="22"/>
        <v>-6.9498190556345207E-2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54344.074049224975</v>
      </c>
      <c r="AO26">
        <f t="shared" si="26"/>
        <v>1799.9</v>
      </c>
      <c r="AP26">
        <f t="shared" si="27"/>
        <v>1517.316</v>
      </c>
      <c r="AQ26">
        <f t="shared" si="28"/>
        <v>0.84300016667592637</v>
      </c>
      <c r="AR26">
        <f t="shared" si="29"/>
        <v>0.16539032168453802</v>
      </c>
      <c r="AS26">
        <v>1689984718</v>
      </c>
      <c r="AT26">
        <v>393.03899999999999</v>
      </c>
      <c r="AU26">
        <v>399.95100000000002</v>
      </c>
      <c r="AV26">
        <v>13.429500000000001</v>
      </c>
      <c r="AW26">
        <v>12.924300000000001</v>
      </c>
      <c r="AX26">
        <v>396.90699999999998</v>
      </c>
      <c r="AY26">
        <v>14.170199999999999</v>
      </c>
      <c r="AZ26">
        <v>399.97199999999998</v>
      </c>
      <c r="BA26">
        <v>100.58799999999999</v>
      </c>
      <c r="BB26">
        <v>4.1999599999999998E-2</v>
      </c>
      <c r="BC26">
        <v>20.0199</v>
      </c>
      <c r="BD26">
        <v>20.0138</v>
      </c>
      <c r="BE26">
        <v>999.9</v>
      </c>
      <c r="BF26">
        <v>0</v>
      </c>
      <c r="BG26">
        <v>0</v>
      </c>
      <c r="BH26">
        <v>9978.75</v>
      </c>
      <c r="BI26">
        <v>0</v>
      </c>
      <c r="BJ26">
        <v>24.544899999999998</v>
      </c>
      <c r="BK26">
        <v>-6.9119299999999999</v>
      </c>
      <c r="BL26">
        <v>398.38900000000001</v>
      </c>
      <c r="BM26">
        <v>405.18799999999999</v>
      </c>
      <c r="BN26">
        <v>0.50516899999999998</v>
      </c>
      <c r="BO26">
        <v>399.95100000000002</v>
      </c>
      <c r="BP26">
        <v>12.924300000000001</v>
      </c>
      <c r="BQ26">
        <v>1.3508500000000001</v>
      </c>
      <c r="BR26">
        <v>1.30003</v>
      </c>
      <c r="BS26">
        <v>11.376799999999999</v>
      </c>
      <c r="BT26">
        <v>10.799200000000001</v>
      </c>
      <c r="BU26">
        <v>1799.9</v>
      </c>
      <c r="BV26">
        <v>0.89999300000000004</v>
      </c>
      <c r="BW26">
        <v>0.100007</v>
      </c>
      <c r="BX26">
        <v>0</v>
      </c>
      <c r="BY26">
        <v>1.8864000000000001</v>
      </c>
      <c r="BZ26">
        <v>0</v>
      </c>
      <c r="CA26">
        <v>7581.96</v>
      </c>
      <c r="CB26">
        <v>14599.5</v>
      </c>
      <c r="CC26">
        <v>40</v>
      </c>
      <c r="CD26">
        <v>40.436999999999998</v>
      </c>
      <c r="CE26">
        <v>40.061999999999998</v>
      </c>
      <c r="CF26">
        <v>39.186999999999998</v>
      </c>
      <c r="CG26">
        <v>38.811999999999998</v>
      </c>
      <c r="CH26">
        <v>1619.9</v>
      </c>
      <c r="CI26">
        <v>180</v>
      </c>
      <c r="CJ26">
        <v>0</v>
      </c>
      <c r="CK26">
        <v>1689984732.7</v>
      </c>
      <c r="CL26">
        <v>0</v>
      </c>
      <c r="CM26">
        <v>1689984690.5</v>
      </c>
      <c r="CN26" t="s">
        <v>378</v>
      </c>
      <c r="CO26">
        <v>1689984690.5</v>
      </c>
      <c r="CP26">
        <v>1689984690.5</v>
      </c>
      <c r="CQ26">
        <v>36</v>
      </c>
      <c r="CR26">
        <v>-0.112</v>
      </c>
      <c r="CS26">
        <v>-2E-3</v>
      </c>
      <c r="CT26">
        <v>-3.89</v>
      </c>
      <c r="CU26">
        <v>-0.74099999999999999</v>
      </c>
      <c r="CV26">
        <v>400</v>
      </c>
      <c r="CW26">
        <v>13</v>
      </c>
      <c r="CX26">
        <v>0.08</v>
      </c>
      <c r="CY26">
        <v>0.08</v>
      </c>
      <c r="CZ26">
        <v>9.2825703424648207</v>
      </c>
      <c r="DA26">
        <v>-1.7567650913135351</v>
      </c>
      <c r="DB26">
        <v>0.19819655396175789</v>
      </c>
      <c r="DC26">
        <v>1</v>
      </c>
      <c r="DD26">
        <v>400.02064999999999</v>
      </c>
      <c r="DE26">
        <v>-7.8799249544605435E-3</v>
      </c>
      <c r="DF26">
        <v>2.7781783600051908E-2</v>
      </c>
      <c r="DG26">
        <v>1</v>
      </c>
      <c r="DH26">
        <v>1799.9829268292681</v>
      </c>
      <c r="DI26">
        <v>-7.9843386545984926E-2</v>
      </c>
      <c r="DJ26">
        <v>0.1063185251608658</v>
      </c>
      <c r="DK26">
        <v>-1</v>
      </c>
      <c r="DL26">
        <v>2</v>
      </c>
      <c r="DM26">
        <v>2</v>
      </c>
      <c r="DN26" t="s">
        <v>354</v>
      </c>
      <c r="DO26">
        <v>2.6967500000000002</v>
      </c>
      <c r="DP26">
        <v>2.6634600000000002</v>
      </c>
      <c r="DQ26">
        <v>9.42138E-2</v>
      </c>
      <c r="DR26">
        <v>9.4338500000000006E-2</v>
      </c>
      <c r="DS26">
        <v>7.94937E-2</v>
      </c>
      <c r="DT26">
        <v>7.3595499999999994E-2</v>
      </c>
      <c r="DU26">
        <v>27461.1</v>
      </c>
      <c r="DV26">
        <v>30973.8</v>
      </c>
      <c r="DW26">
        <v>28521.9</v>
      </c>
      <c r="DX26">
        <v>32783.599999999999</v>
      </c>
      <c r="DY26">
        <v>36503.1</v>
      </c>
      <c r="DZ26">
        <v>40930.5</v>
      </c>
      <c r="EA26">
        <v>41863.800000000003</v>
      </c>
      <c r="EB26">
        <v>47031</v>
      </c>
      <c r="EC26">
        <v>1.8411999999999999</v>
      </c>
      <c r="ED26">
        <v>2.2560199999999999</v>
      </c>
      <c r="EE26">
        <v>3.0063099999999999E-2</v>
      </c>
      <c r="EF26">
        <v>0</v>
      </c>
      <c r="EG26">
        <v>19.516200000000001</v>
      </c>
      <c r="EH26">
        <v>999.9</v>
      </c>
      <c r="EI26">
        <v>59</v>
      </c>
      <c r="EJ26">
        <v>21.2</v>
      </c>
      <c r="EK26">
        <v>14.821</v>
      </c>
      <c r="EL26">
        <v>63.252899999999997</v>
      </c>
      <c r="EM26">
        <v>1.0216400000000001</v>
      </c>
      <c r="EN26">
        <v>1</v>
      </c>
      <c r="EO26">
        <v>-0.481402</v>
      </c>
      <c r="EP26">
        <v>2.1289699999999998</v>
      </c>
      <c r="EQ26">
        <v>20.220300000000002</v>
      </c>
      <c r="ER26">
        <v>5.22837</v>
      </c>
      <c r="ES26">
        <v>12.0097</v>
      </c>
      <c r="ET26">
        <v>4.9897</v>
      </c>
      <c r="EU26">
        <v>3.3050000000000002</v>
      </c>
      <c r="EV26">
        <v>7845.6</v>
      </c>
      <c r="EW26">
        <v>9999</v>
      </c>
      <c r="EX26">
        <v>536.20000000000005</v>
      </c>
      <c r="EY26">
        <v>81.400000000000006</v>
      </c>
      <c r="EZ26">
        <v>1.85232</v>
      </c>
      <c r="FA26">
        <v>1.8614200000000001</v>
      </c>
      <c r="FB26">
        <v>1.8603499999999999</v>
      </c>
      <c r="FC26">
        <v>1.8563799999999999</v>
      </c>
      <c r="FD26">
        <v>1.86067</v>
      </c>
      <c r="FE26">
        <v>1.8569899999999999</v>
      </c>
      <c r="FF26">
        <v>1.8591299999999999</v>
      </c>
      <c r="FG26">
        <v>1.86202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-3.8679999999999999</v>
      </c>
      <c r="FV26">
        <v>-0.74070000000000003</v>
      </c>
      <c r="FW26">
        <v>-2.440941161363158</v>
      </c>
      <c r="FX26">
        <v>-4.0117494158234393E-3</v>
      </c>
      <c r="FY26">
        <v>1.087516141204025E-6</v>
      </c>
      <c r="FZ26">
        <v>-8.657206703991749E-11</v>
      </c>
      <c r="GA26">
        <v>-0.74065499999999851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0.99365199999999998</v>
      </c>
      <c r="GL26">
        <v>2.3718300000000001</v>
      </c>
      <c r="GM26">
        <v>1.5942400000000001</v>
      </c>
      <c r="GN26">
        <v>2.3339799999999999</v>
      </c>
      <c r="GO26">
        <v>1.40015</v>
      </c>
      <c r="GP26">
        <v>2.33765</v>
      </c>
      <c r="GQ26">
        <v>23.921099999999999</v>
      </c>
      <c r="GR26">
        <v>16.0671</v>
      </c>
      <c r="GS26">
        <v>18</v>
      </c>
      <c r="GT26">
        <v>381.577</v>
      </c>
      <c r="GU26">
        <v>701.505</v>
      </c>
      <c r="GV26">
        <v>16.9969</v>
      </c>
      <c r="GW26">
        <v>20.9191</v>
      </c>
      <c r="GX26">
        <v>30.0001</v>
      </c>
      <c r="GY26">
        <v>20.843900000000001</v>
      </c>
      <c r="GZ26">
        <v>20.7819</v>
      </c>
      <c r="HA26">
        <v>19.931899999999999</v>
      </c>
      <c r="HB26">
        <v>0</v>
      </c>
      <c r="HC26">
        <v>-30</v>
      </c>
      <c r="HD26">
        <v>16.976199999999999</v>
      </c>
      <c r="HE26">
        <v>400</v>
      </c>
      <c r="HF26">
        <v>0</v>
      </c>
      <c r="HG26">
        <v>104.72</v>
      </c>
      <c r="HH26">
        <v>103.822</v>
      </c>
    </row>
    <row r="27" spans="1:216" x14ac:dyDescent="0.25">
      <c r="A27">
        <v>9</v>
      </c>
      <c r="B27">
        <v>1689984792.5</v>
      </c>
      <c r="C27">
        <v>631.90000009536743</v>
      </c>
      <c r="D27" t="s">
        <v>379</v>
      </c>
      <c r="E27" t="s">
        <v>380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409</v>
      </c>
      <c r="L27">
        <v>1689984792.5</v>
      </c>
      <c r="M27">
        <f t="shared" si="0"/>
        <v>8.5549927650474913E-4</v>
      </c>
      <c r="N27">
        <f t="shared" si="1"/>
        <v>0.85549927650474911</v>
      </c>
      <c r="O27">
        <f t="shared" si="2"/>
        <v>11.485781424945893</v>
      </c>
      <c r="P27">
        <f t="shared" si="3"/>
        <v>393.09500000000003</v>
      </c>
      <c r="Q27">
        <f t="shared" si="4"/>
        <v>135.34589041848798</v>
      </c>
      <c r="R27">
        <f t="shared" si="5"/>
        <v>13.619777694259016</v>
      </c>
      <c r="S27">
        <f t="shared" si="6"/>
        <v>39.556919653567995</v>
      </c>
      <c r="T27">
        <f t="shared" si="7"/>
        <v>7.3318710101792695E-2</v>
      </c>
      <c r="U27">
        <f t="shared" si="8"/>
        <v>4.1098231378046624</v>
      </c>
      <c r="V27">
        <f t="shared" si="9"/>
        <v>7.2599737308206666E-2</v>
      </c>
      <c r="W27">
        <f t="shared" si="10"/>
        <v>4.543884494373529E-2</v>
      </c>
      <c r="X27">
        <f t="shared" si="11"/>
        <v>297.68125199999997</v>
      </c>
      <c r="Y27">
        <f t="shared" si="12"/>
        <v>21.113125856613735</v>
      </c>
      <c r="Z27">
        <f t="shared" si="13"/>
        <v>21.113125856613735</v>
      </c>
      <c r="AA27">
        <f t="shared" si="14"/>
        <v>2.5133365089277437</v>
      </c>
      <c r="AB27">
        <f t="shared" si="15"/>
        <v>57.562002327737169</v>
      </c>
      <c r="AC27">
        <f t="shared" si="16"/>
        <v>1.3503058600678399</v>
      </c>
      <c r="AD27">
        <f t="shared" si="17"/>
        <v>2.3458285074582497</v>
      </c>
      <c r="AE27">
        <f t="shared" si="18"/>
        <v>1.1630306488599038</v>
      </c>
      <c r="AF27">
        <f t="shared" si="19"/>
        <v>-37.727518093859437</v>
      </c>
      <c r="AG27">
        <f t="shared" si="20"/>
        <v>-247.83041504694594</v>
      </c>
      <c r="AH27">
        <f t="shared" si="21"/>
        <v>-12.192918042728163</v>
      </c>
      <c r="AI27">
        <f t="shared" si="22"/>
        <v>-6.9599183533540554E-2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54515.157418458999</v>
      </c>
      <c r="AO27">
        <f t="shared" si="26"/>
        <v>1799.87</v>
      </c>
      <c r="AP27">
        <f t="shared" si="27"/>
        <v>1517.2907999999998</v>
      </c>
      <c r="AQ27">
        <f t="shared" si="28"/>
        <v>0.84300021668231584</v>
      </c>
      <c r="AR27">
        <f t="shared" si="29"/>
        <v>0.16539041819686978</v>
      </c>
      <c r="AS27">
        <v>1689984792.5</v>
      </c>
      <c r="AT27">
        <v>393.09500000000003</v>
      </c>
      <c r="AU27">
        <v>400.02699999999999</v>
      </c>
      <c r="AV27">
        <v>13.4186</v>
      </c>
      <c r="AW27">
        <v>12.9237</v>
      </c>
      <c r="AX27">
        <v>397.012</v>
      </c>
      <c r="AY27">
        <v>14.1591</v>
      </c>
      <c r="AZ27">
        <v>400.09500000000003</v>
      </c>
      <c r="BA27">
        <v>100.58799999999999</v>
      </c>
      <c r="BB27">
        <v>4.1414399999999997E-2</v>
      </c>
      <c r="BC27">
        <v>19.994599999999998</v>
      </c>
      <c r="BD27">
        <v>19.976900000000001</v>
      </c>
      <c r="BE27">
        <v>999.9</v>
      </c>
      <c r="BF27">
        <v>0</v>
      </c>
      <c r="BG27">
        <v>0</v>
      </c>
      <c r="BH27">
        <v>10010.6</v>
      </c>
      <c r="BI27">
        <v>0</v>
      </c>
      <c r="BJ27">
        <v>26.981999999999999</v>
      </c>
      <c r="BK27">
        <v>-6.9321000000000002</v>
      </c>
      <c r="BL27">
        <v>398.44099999999997</v>
      </c>
      <c r="BM27">
        <v>405.26400000000001</v>
      </c>
      <c r="BN27">
        <v>0.49491800000000002</v>
      </c>
      <c r="BO27">
        <v>400.02699999999999</v>
      </c>
      <c r="BP27">
        <v>12.9237</v>
      </c>
      <c r="BQ27">
        <v>1.34975</v>
      </c>
      <c r="BR27">
        <v>1.2999700000000001</v>
      </c>
      <c r="BS27">
        <v>11.364599999999999</v>
      </c>
      <c r="BT27">
        <v>10.798500000000001</v>
      </c>
      <c r="BU27">
        <v>1799.87</v>
      </c>
      <c r="BV27">
        <v>0.89999399999999996</v>
      </c>
      <c r="BW27">
        <v>0.100006</v>
      </c>
      <c r="BX27">
        <v>0</v>
      </c>
      <c r="BY27">
        <v>2.5672999999999999</v>
      </c>
      <c r="BZ27">
        <v>0</v>
      </c>
      <c r="CA27">
        <v>7833.06</v>
      </c>
      <c r="CB27">
        <v>14599.3</v>
      </c>
      <c r="CC27">
        <v>41</v>
      </c>
      <c r="CD27">
        <v>41</v>
      </c>
      <c r="CE27">
        <v>40.875</v>
      </c>
      <c r="CF27">
        <v>40.186999999999998</v>
      </c>
      <c r="CG27">
        <v>39.75</v>
      </c>
      <c r="CH27">
        <v>1619.87</v>
      </c>
      <c r="CI27">
        <v>180</v>
      </c>
      <c r="CJ27">
        <v>0</v>
      </c>
      <c r="CK27">
        <v>1689984807.0999999</v>
      </c>
      <c r="CL27">
        <v>0</v>
      </c>
      <c r="CM27">
        <v>1689984765.5</v>
      </c>
      <c r="CN27" t="s">
        <v>381</v>
      </c>
      <c r="CO27">
        <v>1689984765.5</v>
      </c>
      <c r="CP27">
        <v>1689984765</v>
      </c>
      <c r="CQ27">
        <v>37</v>
      </c>
      <c r="CR27">
        <v>-4.9000000000000002E-2</v>
      </c>
      <c r="CS27">
        <v>0</v>
      </c>
      <c r="CT27">
        <v>-3.9390000000000001</v>
      </c>
      <c r="CU27">
        <v>-0.74</v>
      </c>
      <c r="CV27">
        <v>400</v>
      </c>
      <c r="CW27">
        <v>13</v>
      </c>
      <c r="CX27">
        <v>0.42</v>
      </c>
      <c r="CY27">
        <v>0.22</v>
      </c>
      <c r="CZ27">
        <v>8.8974467319620096</v>
      </c>
      <c r="DA27">
        <v>0.30008285817992991</v>
      </c>
      <c r="DB27">
        <v>6.6779190889155959E-2</v>
      </c>
      <c r="DC27">
        <v>1</v>
      </c>
      <c r="DD27">
        <v>399.99226829268292</v>
      </c>
      <c r="DE27">
        <v>-2.132404181128501E-2</v>
      </c>
      <c r="DF27">
        <v>2.6282725839852979E-2</v>
      </c>
      <c r="DG27">
        <v>1</v>
      </c>
      <c r="DH27">
        <v>1799.9772499999999</v>
      </c>
      <c r="DI27">
        <v>-0.24292944477872</v>
      </c>
      <c r="DJ27">
        <v>9.0221602180384025E-2</v>
      </c>
      <c r="DK27">
        <v>-1</v>
      </c>
      <c r="DL27">
        <v>2</v>
      </c>
      <c r="DM27">
        <v>2</v>
      </c>
      <c r="DN27" t="s">
        <v>354</v>
      </c>
      <c r="DO27">
        <v>2.6971699999999998</v>
      </c>
      <c r="DP27">
        <v>2.66316</v>
      </c>
      <c r="DQ27">
        <v>9.4241099999999994E-2</v>
      </c>
      <c r="DR27">
        <v>9.4360399999999997E-2</v>
      </c>
      <c r="DS27">
        <v>7.9454399999999994E-2</v>
      </c>
      <c r="DT27">
        <v>7.3599200000000004E-2</v>
      </c>
      <c r="DU27">
        <v>27461.4</v>
      </c>
      <c r="DV27">
        <v>30975.5</v>
      </c>
      <c r="DW27">
        <v>28523.1</v>
      </c>
      <c r="DX27">
        <v>32786.1</v>
      </c>
      <c r="DY27">
        <v>36506.199999999997</v>
      </c>
      <c r="DZ27">
        <v>40933.699999999997</v>
      </c>
      <c r="EA27">
        <v>41865.5</v>
      </c>
      <c r="EB27">
        <v>47034.8</v>
      </c>
      <c r="EC27">
        <v>1.84182</v>
      </c>
      <c r="ED27">
        <v>2.25658</v>
      </c>
      <c r="EE27">
        <v>2.47583E-2</v>
      </c>
      <c r="EF27">
        <v>0</v>
      </c>
      <c r="EG27">
        <v>19.5672</v>
      </c>
      <c r="EH27">
        <v>999.9</v>
      </c>
      <c r="EI27">
        <v>59</v>
      </c>
      <c r="EJ27">
        <v>21.1</v>
      </c>
      <c r="EK27">
        <v>14.731999999999999</v>
      </c>
      <c r="EL27">
        <v>62.722900000000003</v>
      </c>
      <c r="EM27">
        <v>0.90544899999999995</v>
      </c>
      <c r="EN27">
        <v>1</v>
      </c>
      <c r="EO27">
        <v>-0.48297299999999999</v>
      </c>
      <c r="EP27">
        <v>2.15246</v>
      </c>
      <c r="EQ27">
        <v>20.2196</v>
      </c>
      <c r="ER27">
        <v>5.2280699999999998</v>
      </c>
      <c r="ES27">
        <v>12.0097</v>
      </c>
      <c r="ET27">
        <v>4.9898999999999996</v>
      </c>
      <c r="EU27">
        <v>3.3050000000000002</v>
      </c>
      <c r="EV27">
        <v>7847.2</v>
      </c>
      <c r="EW27">
        <v>9999</v>
      </c>
      <c r="EX27">
        <v>536.20000000000005</v>
      </c>
      <c r="EY27">
        <v>81.400000000000006</v>
      </c>
      <c r="EZ27">
        <v>1.85232</v>
      </c>
      <c r="FA27">
        <v>1.8614200000000001</v>
      </c>
      <c r="FB27">
        <v>1.8603499999999999</v>
      </c>
      <c r="FC27">
        <v>1.8563799999999999</v>
      </c>
      <c r="FD27">
        <v>1.86067</v>
      </c>
      <c r="FE27">
        <v>1.85704</v>
      </c>
      <c r="FF27">
        <v>1.85914</v>
      </c>
      <c r="FG27">
        <v>1.86199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-3.9169999999999998</v>
      </c>
      <c r="FV27">
        <v>-0.74050000000000005</v>
      </c>
      <c r="FW27">
        <v>-2.4899643887290321</v>
      </c>
      <c r="FX27">
        <v>-4.0117494158234393E-3</v>
      </c>
      <c r="FY27">
        <v>1.087516141204025E-6</v>
      </c>
      <c r="FZ27">
        <v>-8.657206703991749E-11</v>
      </c>
      <c r="GA27">
        <v>-0.74044285714285785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0.99243199999999998</v>
      </c>
      <c r="GL27">
        <v>2.3730500000000001</v>
      </c>
      <c r="GM27">
        <v>1.5942400000000001</v>
      </c>
      <c r="GN27">
        <v>2.3327599999999999</v>
      </c>
      <c r="GO27">
        <v>1.40015</v>
      </c>
      <c r="GP27">
        <v>2.3034699999999999</v>
      </c>
      <c r="GQ27">
        <v>23.9008</v>
      </c>
      <c r="GR27">
        <v>16.058299999999999</v>
      </c>
      <c r="GS27">
        <v>18</v>
      </c>
      <c r="GT27">
        <v>381.62200000000001</v>
      </c>
      <c r="GU27">
        <v>701.47900000000004</v>
      </c>
      <c r="GV27">
        <v>16.747800000000002</v>
      </c>
      <c r="GW27">
        <v>20.888300000000001</v>
      </c>
      <c r="GX27">
        <v>29.9999</v>
      </c>
      <c r="GY27">
        <v>20.808</v>
      </c>
      <c r="GZ27">
        <v>20.746500000000001</v>
      </c>
      <c r="HA27">
        <v>19.9299</v>
      </c>
      <c r="HB27">
        <v>0</v>
      </c>
      <c r="HC27">
        <v>-30</v>
      </c>
      <c r="HD27">
        <v>16.925599999999999</v>
      </c>
      <c r="HE27">
        <v>400</v>
      </c>
      <c r="HF27">
        <v>0</v>
      </c>
      <c r="HG27">
        <v>104.72499999999999</v>
      </c>
      <c r="HH27">
        <v>103.83</v>
      </c>
    </row>
    <row r="28" spans="1:216" x14ac:dyDescent="0.25">
      <c r="A28">
        <v>10</v>
      </c>
      <c r="B28">
        <v>1689984870.5</v>
      </c>
      <c r="C28">
        <v>709.90000009536743</v>
      </c>
      <c r="D28" t="s">
        <v>382</v>
      </c>
      <c r="E28" t="s">
        <v>383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409</v>
      </c>
      <c r="L28">
        <v>1689984870.5</v>
      </c>
      <c r="M28">
        <f t="shared" si="0"/>
        <v>8.6943261399277368E-4</v>
      </c>
      <c r="N28">
        <f t="shared" si="1"/>
        <v>0.86943261399277372</v>
      </c>
      <c r="O28">
        <f t="shared" si="2"/>
        <v>11.373067034437275</v>
      </c>
      <c r="P28">
        <f t="shared" si="3"/>
        <v>393.178</v>
      </c>
      <c r="Q28">
        <f t="shared" si="4"/>
        <v>140.68968542280311</v>
      </c>
      <c r="R28">
        <f t="shared" si="5"/>
        <v>14.157531165736394</v>
      </c>
      <c r="S28">
        <f t="shared" si="6"/>
        <v>39.5653012653598</v>
      </c>
      <c r="T28">
        <f t="shared" si="7"/>
        <v>7.4171980945879776E-2</v>
      </c>
      <c r="U28">
        <f t="shared" si="8"/>
        <v>4.1092969639463277</v>
      </c>
      <c r="V28">
        <f t="shared" si="9"/>
        <v>7.3436173592453843E-2</v>
      </c>
      <c r="W28">
        <f t="shared" si="10"/>
        <v>4.5963109391824061E-2</v>
      </c>
      <c r="X28">
        <f t="shared" si="11"/>
        <v>297.68444400000004</v>
      </c>
      <c r="Y28">
        <f t="shared" si="12"/>
        <v>21.150910437301473</v>
      </c>
      <c r="Z28">
        <f t="shared" si="13"/>
        <v>21.150910437301473</v>
      </c>
      <c r="AA28">
        <f t="shared" si="14"/>
        <v>2.5191733649643604</v>
      </c>
      <c r="AB28">
        <f t="shared" si="15"/>
        <v>57.435276876163876</v>
      </c>
      <c r="AC28">
        <f t="shared" si="16"/>
        <v>1.3506993174447499</v>
      </c>
      <c r="AD28">
        <f t="shared" si="17"/>
        <v>2.3516893987592171</v>
      </c>
      <c r="AE28">
        <f t="shared" si="18"/>
        <v>1.1684740475196105</v>
      </c>
      <c r="AF28">
        <f t="shared" si="19"/>
        <v>-38.341978277081317</v>
      </c>
      <c r="AG28">
        <f t="shared" si="20"/>
        <v>-247.24141868315647</v>
      </c>
      <c r="AH28">
        <f t="shared" si="21"/>
        <v>-12.170352177005951</v>
      </c>
      <c r="AI28">
        <f t="shared" si="22"/>
        <v>-6.9305137243702575E-2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54498.262007900368</v>
      </c>
      <c r="AO28">
        <f t="shared" si="26"/>
        <v>1799.89</v>
      </c>
      <c r="AP28">
        <f t="shared" si="27"/>
        <v>1517.3076000000001</v>
      </c>
      <c r="AQ28">
        <f t="shared" si="28"/>
        <v>0.84300018334453775</v>
      </c>
      <c r="AR28">
        <f t="shared" si="29"/>
        <v>0.16539035385495782</v>
      </c>
      <c r="AS28">
        <v>1689984870.5</v>
      </c>
      <c r="AT28">
        <v>393.178</v>
      </c>
      <c r="AU28">
        <v>400.04500000000002</v>
      </c>
      <c r="AV28">
        <v>13.422499999999999</v>
      </c>
      <c r="AW28">
        <v>12.919700000000001</v>
      </c>
      <c r="AX28">
        <v>397.03300000000002</v>
      </c>
      <c r="AY28">
        <v>14.1625</v>
      </c>
      <c r="AZ28">
        <v>400.221</v>
      </c>
      <c r="BA28">
        <v>100.58799999999999</v>
      </c>
      <c r="BB28">
        <v>4.1489100000000001E-2</v>
      </c>
      <c r="BC28">
        <v>20.0349</v>
      </c>
      <c r="BD28">
        <v>19.994599999999998</v>
      </c>
      <c r="BE28">
        <v>999.9</v>
      </c>
      <c r="BF28">
        <v>0</v>
      </c>
      <c r="BG28">
        <v>0</v>
      </c>
      <c r="BH28">
        <v>10008.799999999999</v>
      </c>
      <c r="BI28">
        <v>0</v>
      </c>
      <c r="BJ28">
        <v>29.65</v>
      </c>
      <c r="BK28">
        <v>-6.8673999999999999</v>
      </c>
      <c r="BL28">
        <v>398.52699999999999</v>
      </c>
      <c r="BM28">
        <v>405.28199999999998</v>
      </c>
      <c r="BN28">
        <v>0.50276900000000002</v>
      </c>
      <c r="BO28">
        <v>400.04500000000002</v>
      </c>
      <c r="BP28">
        <v>12.919700000000001</v>
      </c>
      <c r="BQ28">
        <v>1.3501399999999999</v>
      </c>
      <c r="BR28">
        <v>1.2995699999999999</v>
      </c>
      <c r="BS28">
        <v>11.369</v>
      </c>
      <c r="BT28">
        <v>10.793900000000001</v>
      </c>
      <c r="BU28">
        <v>1799.89</v>
      </c>
      <c r="BV28">
        <v>0.89999399999999996</v>
      </c>
      <c r="BW28">
        <v>0.100006</v>
      </c>
      <c r="BX28">
        <v>0</v>
      </c>
      <c r="BY28">
        <v>2.6109</v>
      </c>
      <c r="BZ28">
        <v>0</v>
      </c>
      <c r="CA28">
        <v>8182.8</v>
      </c>
      <c r="CB28">
        <v>14599.4</v>
      </c>
      <c r="CC28">
        <v>41.936999999999998</v>
      </c>
      <c r="CD28">
        <v>41.5</v>
      </c>
      <c r="CE28">
        <v>41.625</v>
      </c>
      <c r="CF28">
        <v>41</v>
      </c>
      <c r="CG28">
        <v>40.561999999999998</v>
      </c>
      <c r="CH28">
        <v>1619.89</v>
      </c>
      <c r="CI28">
        <v>180</v>
      </c>
      <c r="CJ28">
        <v>0</v>
      </c>
      <c r="CK28">
        <v>1689984885.0999999</v>
      </c>
      <c r="CL28">
        <v>0</v>
      </c>
      <c r="CM28">
        <v>1689984843.5</v>
      </c>
      <c r="CN28" t="s">
        <v>384</v>
      </c>
      <c r="CO28">
        <v>1689984841.5</v>
      </c>
      <c r="CP28">
        <v>1689984843.5</v>
      </c>
      <c r="CQ28">
        <v>38</v>
      </c>
      <c r="CR28">
        <v>6.2E-2</v>
      </c>
      <c r="CS28">
        <v>0</v>
      </c>
      <c r="CT28">
        <v>-3.8769999999999998</v>
      </c>
      <c r="CU28">
        <v>-0.74</v>
      </c>
      <c r="CV28">
        <v>400</v>
      </c>
      <c r="CW28">
        <v>13</v>
      </c>
      <c r="CX28">
        <v>0.26</v>
      </c>
      <c r="CY28">
        <v>0.23</v>
      </c>
      <c r="CZ28">
        <v>8.8455510417612171</v>
      </c>
      <c r="DA28">
        <v>0.51015361995165376</v>
      </c>
      <c r="DB28">
        <v>6.6390731323879612E-2</v>
      </c>
      <c r="DC28">
        <v>1</v>
      </c>
      <c r="DD28">
        <v>399.99114634146349</v>
      </c>
      <c r="DE28">
        <v>0.126397212543543</v>
      </c>
      <c r="DF28">
        <v>2.7855516575503479E-2</v>
      </c>
      <c r="DG28">
        <v>1</v>
      </c>
      <c r="DH28">
        <v>1799.9784999999999</v>
      </c>
      <c r="DI28">
        <v>-2.6442064213803979E-2</v>
      </c>
      <c r="DJ28">
        <v>9.0098557147149289E-2</v>
      </c>
      <c r="DK28">
        <v>-1</v>
      </c>
      <c r="DL28">
        <v>2</v>
      </c>
      <c r="DM28">
        <v>2</v>
      </c>
      <c r="DN28" t="s">
        <v>354</v>
      </c>
      <c r="DO28">
        <v>2.6975799999999999</v>
      </c>
      <c r="DP28">
        <v>2.6632199999999999</v>
      </c>
      <c r="DQ28">
        <v>9.4253400000000001E-2</v>
      </c>
      <c r="DR28">
        <v>9.4372600000000001E-2</v>
      </c>
      <c r="DS28">
        <v>7.9475500000000004E-2</v>
      </c>
      <c r="DT28">
        <v>7.3589199999999994E-2</v>
      </c>
      <c r="DU28">
        <v>27461.5</v>
      </c>
      <c r="DV28">
        <v>30976</v>
      </c>
      <c r="DW28">
        <v>28523.5</v>
      </c>
      <c r="DX28">
        <v>32786.9</v>
      </c>
      <c r="DY28">
        <v>36505.699999999997</v>
      </c>
      <c r="DZ28">
        <v>40934.9</v>
      </c>
      <c r="EA28">
        <v>41865.9</v>
      </c>
      <c r="EB28">
        <v>47035.6</v>
      </c>
      <c r="EC28">
        <v>1.8428199999999999</v>
      </c>
      <c r="ED28">
        <v>2.25658</v>
      </c>
      <c r="EE28">
        <v>2.5488400000000001E-2</v>
      </c>
      <c r="EF28">
        <v>0</v>
      </c>
      <c r="EG28">
        <v>19.572800000000001</v>
      </c>
      <c r="EH28">
        <v>999.9</v>
      </c>
      <c r="EI28">
        <v>59</v>
      </c>
      <c r="EJ28">
        <v>21.1</v>
      </c>
      <c r="EK28">
        <v>14.729200000000001</v>
      </c>
      <c r="EL28">
        <v>63.322899999999997</v>
      </c>
      <c r="EM28">
        <v>1.0697099999999999</v>
      </c>
      <c r="EN28">
        <v>1</v>
      </c>
      <c r="EO28">
        <v>-0.48489599999999999</v>
      </c>
      <c r="EP28">
        <v>2.3972199999999999</v>
      </c>
      <c r="EQ28">
        <v>20.2165</v>
      </c>
      <c r="ER28">
        <v>5.2277699999999996</v>
      </c>
      <c r="ES28">
        <v>12.009499999999999</v>
      </c>
      <c r="ET28">
        <v>4.9898999999999996</v>
      </c>
      <c r="EU28">
        <v>3.3050000000000002</v>
      </c>
      <c r="EV28">
        <v>7848.8</v>
      </c>
      <c r="EW28">
        <v>9999</v>
      </c>
      <c r="EX28">
        <v>536.20000000000005</v>
      </c>
      <c r="EY28">
        <v>81.400000000000006</v>
      </c>
      <c r="EZ28">
        <v>1.8523000000000001</v>
      </c>
      <c r="FA28">
        <v>1.8614200000000001</v>
      </c>
      <c r="FB28">
        <v>1.8603400000000001</v>
      </c>
      <c r="FC28">
        <v>1.85633</v>
      </c>
      <c r="FD28">
        <v>1.8606799999999999</v>
      </c>
      <c r="FE28">
        <v>1.857</v>
      </c>
      <c r="FF28">
        <v>1.8591299999999999</v>
      </c>
      <c r="FG28">
        <v>1.8620000000000001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-3.855</v>
      </c>
      <c r="FV28">
        <v>-0.74</v>
      </c>
      <c r="FW28">
        <v>-2.4281058278693921</v>
      </c>
      <c r="FX28">
        <v>-4.0117494158234393E-3</v>
      </c>
      <c r="FY28">
        <v>1.087516141204025E-6</v>
      </c>
      <c r="FZ28">
        <v>-8.657206703991749E-11</v>
      </c>
      <c r="GA28">
        <v>-0.73997619047618812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0.99243199999999998</v>
      </c>
      <c r="GL28">
        <v>2.3742700000000001</v>
      </c>
      <c r="GM28">
        <v>1.5942400000000001</v>
      </c>
      <c r="GN28">
        <v>2.3339799999999999</v>
      </c>
      <c r="GO28">
        <v>1.40015</v>
      </c>
      <c r="GP28">
        <v>2.2875999999999999</v>
      </c>
      <c r="GQ28">
        <v>23.860199999999999</v>
      </c>
      <c r="GR28">
        <v>16.040800000000001</v>
      </c>
      <c r="GS28">
        <v>18</v>
      </c>
      <c r="GT28">
        <v>381.87900000000002</v>
      </c>
      <c r="GU28">
        <v>700.95699999999999</v>
      </c>
      <c r="GV28">
        <v>16.798100000000002</v>
      </c>
      <c r="GW28">
        <v>20.863499999999998</v>
      </c>
      <c r="GX28">
        <v>30.0001</v>
      </c>
      <c r="GY28">
        <v>20.775300000000001</v>
      </c>
      <c r="GZ28">
        <v>20.711400000000001</v>
      </c>
      <c r="HA28">
        <v>19.93</v>
      </c>
      <c r="HB28">
        <v>0</v>
      </c>
      <c r="HC28">
        <v>-30</v>
      </c>
      <c r="HD28">
        <v>16.7804</v>
      </c>
      <c r="HE28">
        <v>400</v>
      </c>
      <c r="HF28">
        <v>0</v>
      </c>
      <c r="HG28">
        <v>104.726</v>
      </c>
      <c r="HH28">
        <v>103.83199999999999</v>
      </c>
    </row>
    <row r="29" spans="1:216" x14ac:dyDescent="0.25">
      <c r="A29">
        <v>11</v>
      </c>
      <c r="B29">
        <v>1689984953.5</v>
      </c>
      <c r="C29">
        <v>792.90000009536743</v>
      </c>
      <c r="D29" t="s">
        <v>385</v>
      </c>
      <c r="E29" t="s">
        <v>386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409</v>
      </c>
      <c r="L29">
        <v>1689984953.5</v>
      </c>
      <c r="M29">
        <f t="shared" si="0"/>
        <v>8.8737789796032866E-4</v>
      </c>
      <c r="N29">
        <f t="shared" si="1"/>
        <v>0.88737789796032862</v>
      </c>
      <c r="O29">
        <f t="shared" si="2"/>
        <v>13.779158022638645</v>
      </c>
      <c r="P29">
        <f t="shared" si="3"/>
        <v>466.71300000000002</v>
      </c>
      <c r="Q29">
        <f t="shared" si="4"/>
        <v>168.34944299867257</v>
      </c>
      <c r="R29">
        <f t="shared" si="5"/>
        <v>16.941538318710055</v>
      </c>
      <c r="S29">
        <f t="shared" si="6"/>
        <v>46.966809230265604</v>
      </c>
      <c r="T29">
        <f t="shared" si="7"/>
        <v>7.6068829563882542E-2</v>
      </c>
      <c r="U29">
        <f t="shared" si="8"/>
        <v>4.0945531749919306</v>
      </c>
      <c r="V29">
        <f t="shared" si="9"/>
        <v>7.5292362859201808E-2</v>
      </c>
      <c r="W29">
        <f t="shared" si="10"/>
        <v>4.7126828597391146E-2</v>
      </c>
      <c r="X29">
        <f t="shared" si="11"/>
        <v>297.70794599999999</v>
      </c>
      <c r="Y29">
        <f t="shared" si="12"/>
        <v>21.117443316040646</v>
      </c>
      <c r="Z29">
        <f t="shared" si="13"/>
        <v>21.117443316040646</v>
      </c>
      <c r="AA29">
        <f t="shared" si="14"/>
        <v>2.5140028580848757</v>
      </c>
      <c r="AB29">
        <f t="shared" si="15"/>
        <v>57.557992922470177</v>
      </c>
      <c r="AC29">
        <f t="shared" si="16"/>
        <v>1.3507386771148799</v>
      </c>
      <c r="AD29">
        <f t="shared" si="17"/>
        <v>2.3467438813134196</v>
      </c>
      <c r="AE29">
        <f t="shared" si="18"/>
        <v>1.1632641809699957</v>
      </c>
      <c r="AF29">
        <f t="shared" si="19"/>
        <v>-39.133365300050492</v>
      </c>
      <c r="AG29">
        <f t="shared" si="20"/>
        <v>-246.47196925813844</v>
      </c>
      <c r="AH29">
        <f t="shared" si="21"/>
        <v>-12.171966786720686</v>
      </c>
      <c r="AI29">
        <f t="shared" si="22"/>
        <v>-6.9355344909638461E-2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54241.36020379961</v>
      </c>
      <c r="AO29">
        <f t="shared" si="26"/>
        <v>1800.03</v>
      </c>
      <c r="AP29">
        <f t="shared" si="27"/>
        <v>1517.4258</v>
      </c>
      <c r="AQ29">
        <f t="shared" si="28"/>
        <v>0.84300028332861121</v>
      </c>
      <c r="AR29">
        <f t="shared" si="29"/>
        <v>0.16539054682421961</v>
      </c>
      <c r="AS29">
        <v>1689984953.5</v>
      </c>
      <c r="AT29">
        <v>466.71300000000002</v>
      </c>
      <c r="AU29">
        <v>475.03800000000001</v>
      </c>
      <c r="AV29">
        <v>13.4224</v>
      </c>
      <c r="AW29">
        <v>12.908899999999999</v>
      </c>
      <c r="AX29">
        <v>470.91500000000002</v>
      </c>
      <c r="AY29">
        <v>14.1623</v>
      </c>
      <c r="AZ29">
        <v>399.97</v>
      </c>
      <c r="BA29">
        <v>100.59099999999999</v>
      </c>
      <c r="BB29">
        <v>4.2171199999999999E-2</v>
      </c>
      <c r="BC29">
        <v>20.000900000000001</v>
      </c>
      <c r="BD29">
        <v>19.9863</v>
      </c>
      <c r="BE29">
        <v>999.9</v>
      </c>
      <c r="BF29">
        <v>0</v>
      </c>
      <c r="BG29">
        <v>0</v>
      </c>
      <c r="BH29">
        <v>9958.1200000000008</v>
      </c>
      <c r="BI29">
        <v>0</v>
      </c>
      <c r="BJ29">
        <v>30.561299999999999</v>
      </c>
      <c r="BK29">
        <v>-8.3250399999999996</v>
      </c>
      <c r="BL29">
        <v>473.06200000000001</v>
      </c>
      <c r="BM29">
        <v>481.25</v>
      </c>
      <c r="BN29">
        <v>0.51349999999999996</v>
      </c>
      <c r="BO29">
        <v>475.03800000000001</v>
      </c>
      <c r="BP29">
        <v>12.908899999999999</v>
      </c>
      <c r="BQ29">
        <v>1.3501799999999999</v>
      </c>
      <c r="BR29">
        <v>1.29853</v>
      </c>
      <c r="BS29">
        <v>11.369400000000001</v>
      </c>
      <c r="BT29">
        <v>10.7818</v>
      </c>
      <c r="BU29">
        <v>1800.03</v>
      </c>
      <c r="BV29">
        <v>0.89999200000000001</v>
      </c>
      <c r="BW29">
        <v>0.100008</v>
      </c>
      <c r="BX29">
        <v>0</v>
      </c>
      <c r="BY29">
        <v>2.4916999999999998</v>
      </c>
      <c r="BZ29">
        <v>0</v>
      </c>
      <c r="CA29">
        <v>8305.77</v>
      </c>
      <c r="CB29">
        <v>14600.6</v>
      </c>
      <c r="CC29">
        <v>40.061999999999998</v>
      </c>
      <c r="CD29">
        <v>39.75</v>
      </c>
      <c r="CE29">
        <v>40.311999999999998</v>
      </c>
      <c r="CF29">
        <v>37.811999999999998</v>
      </c>
      <c r="CG29">
        <v>38.5</v>
      </c>
      <c r="CH29">
        <v>1620.01</v>
      </c>
      <c r="CI29">
        <v>180.02</v>
      </c>
      <c r="CJ29">
        <v>0</v>
      </c>
      <c r="CK29">
        <v>1689984968.5</v>
      </c>
      <c r="CL29">
        <v>0</v>
      </c>
      <c r="CM29">
        <v>1689984926</v>
      </c>
      <c r="CN29" t="s">
        <v>387</v>
      </c>
      <c r="CO29">
        <v>1689984926</v>
      </c>
      <c r="CP29">
        <v>1689984925</v>
      </c>
      <c r="CQ29">
        <v>39</v>
      </c>
      <c r="CR29">
        <v>-0.11700000000000001</v>
      </c>
      <c r="CS29">
        <v>0</v>
      </c>
      <c r="CT29">
        <v>-4.2279999999999998</v>
      </c>
      <c r="CU29">
        <v>-0.74</v>
      </c>
      <c r="CV29">
        <v>475</v>
      </c>
      <c r="CW29">
        <v>13</v>
      </c>
      <c r="CX29">
        <v>0.16</v>
      </c>
      <c r="CY29">
        <v>0.11</v>
      </c>
      <c r="CZ29">
        <v>10.71463304070576</v>
      </c>
      <c r="DA29">
        <v>-0.49816732824554483</v>
      </c>
      <c r="DB29">
        <v>7.7683527895754473E-2</v>
      </c>
      <c r="DC29">
        <v>1</v>
      </c>
      <c r="DD29">
        <v>474.99207317073183</v>
      </c>
      <c r="DE29">
        <v>-0.13948432055603499</v>
      </c>
      <c r="DF29">
        <v>3.4722165721418223E-2</v>
      </c>
      <c r="DG29">
        <v>1</v>
      </c>
      <c r="DH29">
        <v>1800.010243902439</v>
      </c>
      <c r="DI29">
        <v>7.5252329521408604E-2</v>
      </c>
      <c r="DJ29">
        <v>0.10766904586940911</v>
      </c>
      <c r="DK29">
        <v>-1</v>
      </c>
      <c r="DL29">
        <v>2</v>
      </c>
      <c r="DM29">
        <v>2</v>
      </c>
      <c r="DN29" t="s">
        <v>354</v>
      </c>
      <c r="DO29">
        <v>2.69685</v>
      </c>
      <c r="DP29">
        <v>2.6634500000000001</v>
      </c>
      <c r="DQ29">
        <v>0.107087</v>
      </c>
      <c r="DR29">
        <v>0.10728</v>
      </c>
      <c r="DS29">
        <v>7.9481800000000005E-2</v>
      </c>
      <c r="DT29">
        <v>7.3550400000000002E-2</v>
      </c>
      <c r="DU29">
        <v>27073.7</v>
      </c>
      <c r="DV29">
        <v>30535.1</v>
      </c>
      <c r="DW29">
        <v>28524.799999999999</v>
      </c>
      <c r="DX29">
        <v>32787.5</v>
      </c>
      <c r="DY29">
        <v>36507.1</v>
      </c>
      <c r="DZ29">
        <v>40936.9</v>
      </c>
      <c r="EA29">
        <v>41867.699999999997</v>
      </c>
      <c r="EB29">
        <v>47035.9</v>
      </c>
      <c r="EC29">
        <v>1.8419700000000001</v>
      </c>
      <c r="ED29">
        <v>2.2574000000000001</v>
      </c>
      <c r="EE29">
        <v>1.8514699999999999E-2</v>
      </c>
      <c r="EF29">
        <v>0</v>
      </c>
      <c r="EG29">
        <v>19.6799</v>
      </c>
      <c r="EH29">
        <v>999.9</v>
      </c>
      <c r="EI29">
        <v>59</v>
      </c>
      <c r="EJ29">
        <v>21.1</v>
      </c>
      <c r="EK29">
        <v>14.729699999999999</v>
      </c>
      <c r="EL29">
        <v>63.362900000000003</v>
      </c>
      <c r="EM29">
        <v>1.3742000000000001</v>
      </c>
      <c r="EN29">
        <v>1</v>
      </c>
      <c r="EO29">
        <v>-0.486128</v>
      </c>
      <c r="EP29">
        <v>2.3335499999999998</v>
      </c>
      <c r="EQ29">
        <v>20.216000000000001</v>
      </c>
      <c r="ER29">
        <v>5.2274700000000003</v>
      </c>
      <c r="ES29">
        <v>12.0099</v>
      </c>
      <c r="ET29">
        <v>4.9897499999999999</v>
      </c>
      <c r="EU29">
        <v>3.3050000000000002</v>
      </c>
      <c r="EV29">
        <v>7850.7</v>
      </c>
      <c r="EW29">
        <v>9999</v>
      </c>
      <c r="EX29">
        <v>536.20000000000005</v>
      </c>
      <c r="EY29">
        <v>81.400000000000006</v>
      </c>
      <c r="EZ29">
        <v>1.8522700000000001</v>
      </c>
      <c r="FA29">
        <v>1.8614200000000001</v>
      </c>
      <c r="FB29">
        <v>1.86032</v>
      </c>
      <c r="FC29">
        <v>1.8562700000000001</v>
      </c>
      <c r="FD29">
        <v>1.86067</v>
      </c>
      <c r="FE29">
        <v>1.8569899999999999</v>
      </c>
      <c r="FF29">
        <v>1.8591299999999999</v>
      </c>
      <c r="FG29">
        <v>1.86202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-4.202</v>
      </c>
      <c r="FV29">
        <v>-0.7399</v>
      </c>
      <c r="FW29">
        <v>-2.545507996491136</v>
      </c>
      <c r="FX29">
        <v>-4.0117494158234393E-3</v>
      </c>
      <c r="FY29">
        <v>1.087516141204025E-6</v>
      </c>
      <c r="FZ29">
        <v>-8.657206703991749E-11</v>
      </c>
      <c r="GA29">
        <v>-0.73989000000000082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1.1389199999999999</v>
      </c>
      <c r="GL29">
        <v>2.3730500000000001</v>
      </c>
      <c r="GM29">
        <v>1.5942400000000001</v>
      </c>
      <c r="GN29">
        <v>2.3339799999999999</v>
      </c>
      <c r="GO29">
        <v>1.40015</v>
      </c>
      <c r="GP29">
        <v>2.2692899999999998</v>
      </c>
      <c r="GQ29">
        <v>23.84</v>
      </c>
      <c r="GR29">
        <v>16.014600000000002</v>
      </c>
      <c r="GS29">
        <v>18</v>
      </c>
      <c r="GT29">
        <v>381.28899999999999</v>
      </c>
      <c r="GU29">
        <v>701.35699999999997</v>
      </c>
      <c r="GV29">
        <v>16.751300000000001</v>
      </c>
      <c r="GW29">
        <v>20.8535</v>
      </c>
      <c r="GX29">
        <v>30.000299999999999</v>
      </c>
      <c r="GY29">
        <v>20.753399999999999</v>
      </c>
      <c r="GZ29">
        <v>20.687799999999999</v>
      </c>
      <c r="HA29">
        <v>22.838999999999999</v>
      </c>
      <c r="HB29">
        <v>0</v>
      </c>
      <c r="HC29">
        <v>-30</v>
      </c>
      <c r="HD29">
        <v>16.740600000000001</v>
      </c>
      <c r="HE29">
        <v>475</v>
      </c>
      <c r="HF29">
        <v>0</v>
      </c>
      <c r="HG29">
        <v>104.73</v>
      </c>
      <c r="HH29">
        <v>103.833</v>
      </c>
    </row>
    <row r="30" spans="1:216" x14ac:dyDescent="0.25">
      <c r="A30">
        <v>12</v>
      </c>
      <c r="B30">
        <v>1689985043.5</v>
      </c>
      <c r="C30">
        <v>882.90000009536743</v>
      </c>
      <c r="D30" t="s">
        <v>388</v>
      </c>
      <c r="E30" t="s">
        <v>389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409</v>
      </c>
      <c r="L30">
        <v>1689985043.5</v>
      </c>
      <c r="M30">
        <f t="shared" si="0"/>
        <v>8.8721252093264095E-4</v>
      </c>
      <c r="N30">
        <f t="shared" si="1"/>
        <v>0.88721252093264091</v>
      </c>
      <c r="O30">
        <f t="shared" si="2"/>
        <v>16.542778218505823</v>
      </c>
      <c r="P30">
        <f t="shared" si="3"/>
        <v>565.02499999999998</v>
      </c>
      <c r="Q30">
        <f t="shared" si="4"/>
        <v>207.53699415379143</v>
      </c>
      <c r="R30">
        <f t="shared" si="5"/>
        <v>20.884957328785173</v>
      </c>
      <c r="S30">
        <f t="shared" si="6"/>
        <v>56.859853168887497</v>
      </c>
      <c r="T30">
        <f t="shared" si="7"/>
        <v>7.6239404506737843E-2</v>
      </c>
      <c r="U30">
        <f t="shared" si="8"/>
        <v>4.1159294932479495</v>
      </c>
      <c r="V30">
        <f t="shared" si="9"/>
        <v>7.5463477051089745E-2</v>
      </c>
      <c r="W30">
        <f t="shared" si="10"/>
        <v>4.7233728907187265E-2</v>
      </c>
      <c r="X30">
        <f t="shared" si="11"/>
        <v>297.70954199999994</v>
      </c>
      <c r="Y30">
        <f t="shared" si="12"/>
        <v>21.10125841732971</v>
      </c>
      <c r="Z30">
        <f t="shared" si="13"/>
        <v>21.10125841732971</v>
      </c>
      <c r="AA30">
        <f t="shared" si="14"/>
        <v>2.511505705842064</v>
      </c>
      <c r="AB30">
        <f t="shared" si="15"/>
        <v>57.611182985203392</v>
      </c>
      <c r="AC30">
        <f t="shared" si="16"/>
        <v>1.351091347543</v>
      </c>
      <c r="AD30">
        <f t="shared" si="17"/>
        <v>2.345189384307572</v>
      </c>
      <c r="AE30">
        <f t="shared" si="18"/>
        <v>1.160414358299064</v>
      </c>
      <c r="AF30">
        <f t="shared" si="19"/>
        <v>-39.126072173129465</v>
      </c>
      <c r="AG30">
        <f t="shared" si="20"/>
        <v>-246.54163051131417</v>
      </c>
      <c r="AH30">
        <f t="shared" si="21"/>
        <v>-12.110509066901642</v>
      </c>
      <c r="AI30">
        <f t="shared" si="22"/>
        <v>-6.866975134531117E-2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54625.143018390423</v>
      </c>
      <c r="AO30">
        <f t="shared" si="26"/>
        <v>1800.04</v>
      </c>
      <c r="AP30">
        <f t="shared" si="27"/>
        <v>1517.4341999999999</v>
      </c>
      <c r="AQ30">
        <f t="shared" si="28"/>
        <v>0.84300026666074079</v>
      </c>
      <c r="AR30">
        <f t="shared" si="29"/>
        <v>0.16539051465522986</v>
      </c>
      <c r="AS30">
        <v>1689985043.5</v>
      </c>
      <c r="AT30">
        <v>565.02499999999998</v>
      </c>
      <c r="AU30">
        <v>575.024</v>
      </c>
      <c r="AV30">
        <v>13.426</v>
      </c>
      <c r="AW30">
        <v>12.9125</v>
      </c>
      <c r="AX30">
        <v>569.66399999999999</v>
      </c>
      <c r="AY30">
        <v>14.1683</v>
      </c>
      <c r="AZ30">
        <v>399.89400000000001</v>
      </c>
      <c r="BA30">
        <v>100.59099999999999</v>
      </c>
      <c r="BB30">
        <v>4.1455499999999999E-2</v>
      </c>
      <c r="BC30">
        <v>19.990200000000002</v>
      </c>
      <c r="BD30">
        <v>20.028700000000001</v>
      </c>
      <c r="BE30">
        <v>999.9</v>
      </c>
      <c r="BF30">
        <v>0</v>
      </c>
      <c r="BG30">
        <v>0</v>
      </c>
      <c r="BH30">
        <v>10031.200000000001</v>
      </c>
      <c r="BI30">
        <v>0</v>
      </c>
      <c r="BJ30">
        <v>31.613399999999999</v>
      </c>
      <c r="BK30">
        <v>-9.9994499999999995</v>
      </c>
      <c r="BL30">
        <v>572.71400000000006</v>
      </c>
      <c r="BM30">
        <v>582.54600000000005</v>
      </c>
      <c r="BN30">
        <v>0.51355600000000001</v>
      </c>
      <c r="BO30">
        <v>575.024</v>
      </c>
      <c r="BP30">
        <v>12.9125</v>
      </c>
      <c r="BQ30">
        <v>1.35053</v>
      </c>
      <c r="BR30">
        <v>1.29888</v>
      </c>
      <c r="BS30">
        <v>11.3733</v>
      </c>
      <c r="BT30">
        <v>10.7858</v>
      </c>
      <c r="BU30">
        <v>1800.04</v>
      </c>
      <c r="BV30">
        <v>0.89999099999999999</v>
      </c>
      <c r="BW30">
        <v>0.100009</v>
      </c>
      <c r="BX30">
        <v>0</v>
      </c>
      <c r="BY30">
        <v>2.4790999999999999</v>
      </c>
      <c r="BZ30">
        <v>0</v>
      </c>
      <c r="CA30">
        <v>8539.58</v>
      </c>
      <c r="CB30">
        <v>14600.7</v>
      </c>
      <c r="CC30">
        <v>38.375</v>
      </c>
      <c r="CD30">
        <v>38.625</v>
      </c>
      <c r="CE30">
        <v>38.811999999999998</v>
      </c>
      <c r="CF30">
        <v>36.375</v>
      </c>
      <c r="CG30">
        <v>37</v>
      </c>
      <c r="CH30">
        <v>1620.02</v>
      </c>
      <c r="CI30">
        <v>180.02</v>
      </c>
      <c r="CJ30">
        <v>0</v>
      </c>
      <c r="CK30">
        <v>1689985058.5</v>
      </c>
      <c r="CL30">
        <v>0</v>
      </c>
      <c r="CM30">
        <v>1689985016</v>
      </c>
      <c r="CN30" t="s">
        <v>390</v>
      </c>
      <c r="CO30">
        <v>1689985016</v>
      </c>
      <c r="CP30">
        <v>1689985007</v>
      </c>
      <c r="CQ30">
        <v>40</v>
      </c>
      <c r="CR30">
        <v>-0.14499999999999999</v>
      </c>
      <c r="CS30">
        <v>-2E-3</v>
      </c>
      <c r="CT30">
        <v>-4.6680000000000001</v>
      </c>
      <c r="CU30">
        <v>-0.74199999999999999</v>
      </c>
      <c r="CV30">
        <v>575</v>
      </c>
      <c r="CW30">
        <v>13</v>
      </c>
      <c r="CX30">
        <v>0.14000000000000001</v>
      </c>
      <c r="CY30">
        <v>0.22</v>
      </c>
      <c r="CZ30">
        <v>12.942912687394269</v>
      </c>
      <c r="DA30">
        <v>-4.0731134166018618E-2</v>
      </c>
      <c r="DB30">
        <v>4.5950489740924937E-2</v>
      </c>
      <c r="DC30">
        <v>1</v>
      </c>
      <c r="DD30">
        <v>575.00190243902432</v>
      </c>
      <c r="DE30">
        <v>-7.4445993031038077E-2</v>
      </c>
      <c r="DF30">
        <v>3.1078817881008351E-2</v>
      </c>
      <c r="DG30">
        <v>1</v>
      </c>
      <c r="DH30">
        <v>1800.036097560976</v>
      </c>
      <c r="DI30">
        <v>-0.2293553734806982</v>
      </c>
      <c r="DJ30">
        <v>0.1018099149127295</v>
      </c>
      <c r="DK30">
        <v>-1</v>
      </c>
      <c r="DL30">
        <v>2</v>
      </c>
      <c r="DM30">
        <v>2</v>
      </c>
      <c r="DN30" t="s">
        <v>354</v>
      </c>
      <c r="DO30">
        <v>2.69659</v>
      </c>
      <c r="DP30">
        <v>2.6633900000000001</v>
      </c>
      <c r="DQ30">
        <v>0.12278799999999999</v>
      </c>
      <c r="DR30">
        <v>0.12302200000000001</v>
      </c>
      <c r="DS30">
        <v>7.9504400000000003E-2</v>
      </c>
      <c r="DT30">
        <v>7.3563799999999999E-2</v>
      </c>
      <c r="DU30">
        <v>26596</v>
      </c>
      <c r="DV30">
        <v>29995.5</v>
      </c>
      <c r="DW30">
        <v>28522.9</v>
      </c>
      <c r="DX30">
        <v>32786.1</v>
      </c>
      <c r="DY30">
        <v>36504.199999999997</v>
      </c>
      <c r="DZ30">
        <v>40934.6</v>
      </c>
      <c r="EA30">
        <v>41865.4</v>
      </c>
      <c r="EB30">
        <v>47033.9</v>
      </c>
      <c r="EC30">
        <v>1.8422799999999999</v>
      </c>
      <c r="ED30">
        <v>2.2572299999999998</v>
      </c>
      <c r="EE30">
        <v>1.1324900000000001E-2</v>
      </c>
      <c r="EF30">
        <v>0</v>
      </c>
      <c r="EG30">
        <v>19.8414</v>
      </c>
      <c r="EH30">
        <v>999.9</v>
      </c>
      <c r="EI30">
        <v>59</v>
      </c>
      <c r="EJ30">
        <v>21.1</v>
      </c>
      <c r="EK30">
        <v>14.729799999999999</v>
      </c>
      <c r="EL30">
        <v>63.032899999999998</v>
      </c>
      <c r="EM30">
        <v>1.0456700000000001</v>
      </c>
      <c r="EN30">
        <v>1</v>
      </c>
      <c r="EO30">
        <v>-0.48421500000000001</v>
      </c>
      <c r="EP30">
        <v>2.2090000000000001</v>
      </c>
      <c r="EQ30">
        <v>20.217600000000001</v>
      </c>
      <c r="ER30">
        <v>5.2267200000000003</v>
      </c>
      <c r="ES30">
        <v>12.009399999999999</v>
      </c>
      <c r="ET30">
        <v>4.9898499999999997</v>
      </c>
      <c r="EU30">
        <v>3.3050000000000002</v>
      </c>
      <c r="EV30">
        <v>7852.7</v>
      </c>
      <c r="EW30">
        <v>9999</v>
      </c>
      <c r="EX30">
        <v>536.20000000000005</v>
      </c>
      <c r="EY30">
        <v>81.400000000000006</v>
      </c>
      <c r="EZ30">
        <v>1.8523000000000001</v>
      </c>
      <c r="FA30">
        <v>1.86141</v>
      </c>
      <c r="FB30">
        <v>1.86033</v>
      </c>
      <c r="FC30">
        <v>1.8563700000000001</v>
      </c>
      <c r="FD30">
        <v>1.86067</v>
      </c>
      <c r="FE30">
        <v>1.85701</v>
      </c>
      <c r="FF30">
        <v>1.8591299999999999</v>
      </c>
      <c r="FG30">
        <v>1.86198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-4.6390000000000002</v>
      </c>
      <c r="FV30">
        <v>-0.74229999999999996</v>
      </c>
      <c r="FW30">
        <v>-2.690590471186344</v>
      </c>
      <c r="FX30">
        <v>-4.0117494158234393E-3</v>
      </c>
      <c r="FY30">
        <v>1.087516141204025E-6</v>
      </c>
      <c r="FZ30">
        <v>-8.657206703991749E-11</v>
      </c>
      <c r="GA30">
        <v>-0.74224500000000226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0.6</v>
      </c>
      <c r="GK30">
        <v>1.3269</v>
      </c>
      <c r="GL30">
        <v>2.36206</v>
      </c>
      <c r="GM30">
        <v>1.5942400000000001</v>
      </c>
      <c r="GN30">
        <v>2.3327599999999999</v>
      </c>
      <c r="GO30">
        <v>1.40015</v>
      </c>
      <c r="GP30">
        <v>2.3156699999999999</v>
      </c>
      <c r="GQ30">
        <v>23.819700000000001</v>
      </c>
      <c r="GR30">
        <v>16.023299999999999</v>
      </c>
      <c r="GS30">
        <v>18</v>
      </c>
      <c r="GT30">
        <v>381.505</v>
      </c>
      <c r="GU30">
        <v>701.28300000000002</v>
      </c>
      <c r="GV30">
        <v>16.8401</v>
      </c>
      <c r="GW30">
        <v>20.875399999999999</v>
      </c>
      <c r="GX30">
        <v>30.000299999999999</v>
      </c>
      <c r="GY30">
        <v>20.7623</v>
      </c>
      <c r="GZ30">
        <v>20.6936</v>
      </c>
      <c r="HA30">
        <v>26.6282</v>
      </c>
      <c r="HB30">
        <v>0</v>
      </c>
      <c r="HC30">
        <v>-30</v>
      </c>
      <c r="HD30">
        <v>16.846900000000002</v>
      </c>
      <c r="HE30">
        <v>575</v>
      </c>
      <c r="HF30">
        <v>0</v>
      </c>
      <c r="HG30">
        <v>104.724</v>
      </c>
      <c r="HH30">
        <v>103.82899999999999</v>
      </c>
    </row>
    <row r="31" spans="1:216" x14ac:dyDescent="0.25">
      <c r="A31">
        <v>13</v>
      </c>
      <c r="B31">
        <v>1689985129</v>
      </c>
      <c r="C31">
        <v>968.40000009536743</v>
      </c>
      <c r="D31" t="s">
        <v>391</v>
      </c>
      <c r="E31" t="s">
        <v>392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409</v>
      </c>
      <c r="L31">
        <v>1689985129</v>
      </c>
      <c r="M31">
        <f t="shared" si="0"/>
        <v>8.9876051522430774E-4</v>
      </c>
      <c r="N31">
        <f t="shared" si="1"/>
        <v>0.89876051522430778</v>
      </c>
      <c r="O31">
        <f t="shared" si="2"/>
        <v>18.898592758096878</v>
      </c>
      <c r="P31">
        <f t="shared" si="3"/>
        <v>663.55600000000004</v>
      </c>
      <c r="Q31">
        <f t="shared" si="4"/>
        <v>260.50497711790769</v>
      </c>
      <c r="R31">
        <f t="shared" si="5"/>
        <v>26.214733751927696</v>
      </c>
      <c r="S31">
        <f t="shared" si="6"/>
        <v>66.773940605445603</v>
      </c>
      <c r="T31">
        <f t="shared" si="7"/>
        <v>7.7356572539461793E-2</v>
      </c>
      <c r="U31">
        <f t="shared" si="8"/>
        <v>4.1098522284691512</v>
      </c>
      <c r="V31">
        <f t="shared" si="9"/>
        <v>7.6556699119797081E-2</v>
      </c>
      <c r="W31">
        <f t="shared" si="10"/>
        <v>4.7919113019329787E-2</v>
      </c>
      <c r="X31">
        <f t="shared" si="11"/>
        <v>297.70142100000004</v>
      </c>
      <c r="Y31">
        <f t="shared" si="12"/>
        <v>21.10169794801957</v>
      </c>
      <c r="Z31">
        <f t="shared" si="13"/>
        <v>21.10169794801957</v>
      </c>
      <c r="AA31">
        <f t="shared" si="14"/>
        <v>2.5115734918994956</v>
      </c>
      <c r="AB31">
        <f t="shared" si="15"/>
        <v>57.683343407492934</v>
      </c>
      <c r="AC31">
        <f t="shared" si="16"/>
        <v>1.3528758047544001</v>
      </c>
      <c r="AD31">
        <f t="shared" si="17"/>
        <v>2.3453491507891071</v>
      </c>
      <c r="AE31">
        <f t="shared" si="18"/>
        <v>1.1586976871450956</v>
      </c>
      <c r="AF31">
        <f t="shared" si="19"/>
        <v>-39.635338721391975</v>
      </c>
      <c r="AG31">
        <f t="shared" si="20"/>
        <v>-246.03126569207188</v>
      </c>
      <c r="AH31">
        <f t="shared" si="21"/>
        <v>-12.103405131954908</v>
      </c>
      <c r="AI31">
        <f t="shared" si="22"/>
        <v>-6.8588545418720059E-2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54516.313400856539</v>
      </c>
      <c r="AO31">
        <f t="shared" si="26"/>
        <v>1800</v>
      </c>
      <c r="AP31">
        <f t="shared" si="27"/>
        <v>1517.3996999999999</v>
      </c>
      <c r="AQ31">
        <f t="shared" si="28"/>
        <v>0.84299983333333328</v>
      </c>
      <c r="AR31">
        <f t="shared" si="29"/>
        <v>0.16538967833333335</v>
      </c>
      <c r="AS31">
        <v>1689985129</v>
      </c>
      <c r="AT31">
        <v>663.55600000000004</v>
      </c>
      <c r="AU31">
        <v>674.98900000000003</v>
      </c>
      <c r="AV31">
        <v>13.444000000000001</v>
      </c>
      <c r="AW31">
        <v>12.923999999999999</v>
      </c>
      <c r="AX31">
        <v>668.58299999999997</v>
      </c>
      <c r="AY31">
        <v>14.186400000000001</v>
      </c>
      <c r="AZ31">
        <v>400.02800000000002</v>
      </c>
      <c r="BA31">
        <v>100.589</v>
      </c>
      <c r="BB31">
        <v>4.1452599999999999E-2</v>
      </c>
      <c r="BC31">
        <v>19.991299999999999</v>
      </c>
      <c r="BD31">
        <v>20.083300000000001</v>
      </c>
      <c r="BE31">
        <v>999.9</v>
      </c>
      <c r="BF31">
        <v>0</v>
      </c>
      <c r="BG31">
        <v>0</v>
      </c>
      <c r="BH31">
        <v>10010.6</v>
      </c>
      <c r="BI31">
        <v>0</v>
      </c>
      <c r="BJ31">
        <v>31.685400000000001</v>
      </c>
      <c r="BK31">
        <v>-11.433299999999999</v>
      </c>
      <c r="BL31">
        <v>672.59799999999996</v>
      </c>
      <c r="BM31">
        <v>683.827</v>
      </c>
      <c r="BN31">
        <v>0.520069</v>
      </c>
      <c r="BO31">
        <v>674.98900000000003</v>
      </c>
      <c r="BP31">
        <v>12.923999999999999</v>
      </c>
      <c r="BQ31">
        <v>1.35232</v>
      </c>
      <c r="BR31">
        <v>1.3000100000000001</v>
      </c>
      <c r="BS31">
        <v>11.3933</v>
      </c>
      <c r="BT31">
        <v>10.7989</v>
      </c>
      <c r="BU31">
        <v>1800</v>
      </c>
      <c r="BV31">
        <v>0.90000599999999997</v>
      </c>
      <c r="BW31">
        <v>9.9993600000000002E-2</v>
      </c>
      <c r="BX31">
        <v>0</v>
      </c>
      <c r="BY31">
        <v>2.4499</v>
      </c>
      <c r="BZ31">
        <v>0</v>
      </c>
      <c r="CA31">
        <v>8647.56</v>
      </c>
      <c r="CB31">
        <v>14600.3</v>
      </c>
      <c r="CC31">
        <v>37.311999999999998</v>
      </c>
      <c r="CD31">
        <v>38</v>
      </c>
      <c r="CE31">
        <v>37.936999999999998</v>
      </c>
      <c r="CF31">
        <v>35.875</v>
      </c>
      <c r="CG31">
        <v>36.25</v>
      </c>
      <c r="CH31">
        <v>1620.01</v>
      </c>
      <c r="CI31">
        <v>179.99</v>
      </c>
      <c r="CJ31">
        <v>0</v>
      </c>
      <c r="CK31">
        <v>1689985143.7</v>
      </c>
      <c r="CL31">
        <v>0</v>
      </c>
      <c r="CM31">
        <v>1689985102</v>
      </c>
      <c r="CN31" t="s">
        <v>393</v>
      </c>
      <c r="CO31">
        <v>1689985102</v>
      </c>
      <c r="CP31">
        <v>1689985096</v>
      </c>
      <c r="CQ31">
        <v>41</v>
      </c>
      <c r="CR31">
        <v>-0.115</v>
      </c>
      <c r="CS31">
        <v>0</v>
      </c>
      <c r="CT31">
        <v>-5.0579999999999998</v>
      </c>
      <c r="CU31">
        <v>-0.74199999999999999</v>
      </c>
      <c r="CV31">
        <v>675</v>
      </c>
      <c r="CW31">
        <v>13</v>
      </c>
      <c r="CX31">
        <v>0.3</v>
      </c>
      <c r="CY31">
        <v>0.15</v>
      </c>
      <c r="CZ31">
        <v>14.8033819450868</v>
      </c>
      <c r="DA31">
        <v>-0.1029109538550793</v>
      </c>
      <c r="DB31">
        <v>6.0209327571699667E-2</v>
      </c>
      <c r="DC31">
        <v>1</v>
      </c>
      <c r="DD31">
        <v>675.015175</v>
      </c>
      <c r="DE31">
        <v>-1.345215759826982E-2</v>
      </c>
      <c r="DF31">
        <v>2.7006376561835611E-2</v>
      </c>
      <c r="DG31">
        <v>1</v>
      </c>
      <c r="DH31">
        <v>1799.981707317073</v>
      </c>
      <c r="DI31">
        <v>-0.39755763283567808</v>
      </c>
      <c r="DJ31">
        <v>0.11358680872877221</v>
      </c>
      <c r="DK31">
        <v>-1</v>
      </c>
      <c r="DL31">
        <v>2</v>
      </c>
      <c r="DM31">
        <v>2</v>
      </c>
      <c r="DN31" t="s">
        <v>354</v>
      </c>
      <c r="DO31">
        <v>2.69692</v>
      </c>
      <c r="DP31">
        <v>2.6631900000000002</v>
      </c>
      <c r="DQ31">
        <v>0.13719100000000001</v>
      </c>
      <c r="DR31">
        <v>0.137431</v>
      </c>
      <c r="DS31">
        <v>7.9573000000000005E-2</v>
      </c>
      <c r="DT31">
        <v>7.36068E-2</v>
      </c>
      <c r="DU31">
        <v>26158.3</v>
      </c>
      <c r="DV31">
        <v>29500.9</v>
      </c>
      <c r="DW31">
        <v>28521.599999999999</v>
      </c>
      <c r="DX31">
        <v>32783.9</v>
      </c>
      <c r="DY31">
        <v>36500.199999999997</v>
      </c>
      <c r="DZ31">
        <v>40929.9</v>
      </c>
      <c r="EA31">
        <v>41863.800000000003</v>
      </c>
      <c r="EB31">
        <v>47030.6</v>
      </c>
      <c r="EC31">
        <v>1.84185</v>
      </c>
      <c r="ED31">
        <v>2.2568999999999999</v>
      </c>
      <c r="EE31">
        <v>6.3590699999999997E-3</v>
      </c>
      <c r="EF31">
        <v>0</v>
      </c>
      <c r="EG31">
        <v>19.978100000000001</v>
      </c>
      <c r="EH31">
        <v>999.9</v>
      </c>
      <c r="EI31">
        <v>59.1</v>
      </c>
      <c r="EJ31">
        <v>21.1</v>
      </c>
      <c r="EK31">
        <v>14.754899999999999</v>
      </c>
      <c r="EL31">
        <v>62.802900000000001</v>
      </c>
      <c r="EM31">
        <v>1.0496799999999999</v>
      </c>
      <c r="EN31">
        <v>1</v>
      </c>
      <c r="EO31">
        <v>-0.481159</v>
      </c>
      <c r="EP31">
        <v>2.1133799999999998</v>
      </c>
      <c r="EQ31">
        <v>20.220700000000001</v>
      </c>
      <c r="ER31">
        <v>5.2267200000000003</v>
      </c>
      <c r="ES31">
        <v>12.0097</v>
      </c>
      <c r="ET31">
        <v>4.9902499999999996</v>
      </c>
      <c r="EU31">
        <v>3.3050000000000002</v>
      </c>
      <c r="EV31">
        <v>7854.5</v>
      </c>
      <c r="EW31">
        <v>9999</v>
      </c>
      <c r="EX31">
        <v>536.20000000000005</v>
      </c>
      <c r="EY31">
        <v>81.5</v>
      </c>
      <c r="EZ31">
        <v>1.8523400000000001</v>
      </c>
      <c r="FA31">
        <v>1.8614200000000001</v>
      </c>
      <c r="FB31">
        <v>1.86033</v>
      </c>
      <c r="FC31">
        <v>1.85636</v>
      </c>
      <c r="FD31">
        <v>1.8606799999999999</v>
      </c>
      <c r="FE31">
        <v>1.85701</v>
      </c>
      <c r="FF31">
        <v>1.8591299999999999</v>
      </c>
      <c r="FG31">
        <v>1.8620000000000001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-5.0270000000000001</v>
      </c>
      <c r="FV31">
        <v>-0.74239999999999995</v>
      </c>
      <c r="FW31">
        <v>-2.8051598609400301</v>
      </c>
      <c r="FX31">
        <v>-4.0117494158234393E-3</v>
      </c>
      <c r="FY31">
        <v>1.087516141204025E-6</v>
      </c>
      <c r="FZ31">
        <v>-8.657206703991749E-11</v>
      </c>
      <c r="GA31">
        <v>-0.74236999999999753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0.6</v>
      </c>
      <c r="GK31">
        <v>1.5112300000000001</v>
      </c>
      <c r="GL31">
        <v>2.36084</v>
      </c>
      <c r="GM31">
        <v>1.5942400000000001</v>
      </c>
      <c r="GN31">
        <v>2.3339799999999999</v>
      </c>
      <c r="GO31">
        <v>1.40015</v>
      </c>
      <c r="GP31">
        <v>2.3071299999999999</v>
      </c>
      <c r="GQ31">
        <v>23.799399999999999</v>
      </c>
      <c r="GR31">
        <v>16.023299999999999</v>
      </c>
      <c r="GS31">
        <v>18</v>
      </c>
      <c r="GT31">
        <v>381.49299999999999</v>
      </c>
      <c r="GU31">
        <v>701.31899999999996</v>
      </c>
      <c r="GV31">
        <v>16.9895</v>
      </c>
      <c r="GW31">
        <v>20.915500000000002</v>
      </c>
      <c r="GX31">
        <v>30.000299999999999</v>
      </c>
      <c r="GY31">
        <v>20.789100000000001</v>
      </c>
      <c r="GZ31">
        <v>20.715900000000001</v>
      </c>
      <c r="HA31">
        <v>30.307300000000001</v>
      </c>
      <c r="HB31">
        <v>0</v>
      </c>
      <c r="HC31">
        <v>-30</v>
      </c>
      <c r="HD31">
        <v>16.991499999999998</v>
      </c>
      <c r="HE31">
        <v>675</v>
      </c>
      <c r="HF31">
        <v>0</v>
      </c>
      <c r="HG31">
        <v>104.72</v>
      </c>
      <c r="HH31">
        <v>103.822</v>
      </c>
    </row>
    <row r="32" spans="1:216" x14ac:dyDescent="0.25">
      <c r="A32">
        <v>14</v>
      </c>
      <c r="B32">
        <v>1689985223</v>
      </c>
      <c r="C32">
        <v>1062.400000095367</v>
      </c>
      <c r="D32" t="s">
        <v>394</v>
      </c>
      <c r="E32" t="s">
        <v>395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409</v>
      </c>
      <c r="L32">
        <v>1689985223</v>
      </c>
      <c r="M32">
        <f t="shared" si="0"/>
        <v>8.5304108156991848E-4</v>
      </c>
      <c r="N32">
        <f t="shared" si="1"/>
        <v>0.85304108156991854</v>
      </c>
      <c r="O32">
        <f t="shared" si="2"/>
        <v>21.546589621556642</v>
      </c>
      <c r="P32">
        <f t="shared" si="3"/>
        <v>786.97799999999995</v>
      </c>
      <c r="Q32">
        <f t="shared" si="4"/>
        <v>300.87171499906441</v>
      </c>
      <c r="R32">
        <f t="shared" si="5"/>
        <v>30.277290441122545</v>
      </c>
      <c r="S32">
        <f t="shared" si="6"/>
        <v>79.195086440238612</v>
      </c>
      <c r="T32">
        <f t="shared" si="7"/>
        <v>7.3061386184352151E-2</v>
      </c>
      <c r="U32">
        <f t="shared" si="8"/>
        <v>4.0952565007539068</v>
      </c>
      <c r="V32">
        <f t="shared" si="9"/>
        <v>7.2344912068577738E-2</v>
      </c>
      <c r="W32">
        <f t="shared" si="10"/>
        <v>4.5279356695107215E-2</v>
      </c>
      <c r="X32">
        <f t="shared" si="11"/>
        <v>297.72115199999996</v>
      </c>
      <c r="Y32">
        <f t="shared" si="12"/>
        <v>21.139046952670959</v>
      </c>
      <c r="Z32">
        <f t="shared" si="13"/>
        <v>21.139046952670959</v>
      </c>
      <c r="AA32">
        <f t="shared" si="14"/>
        <v>2.5173394500665038</v>
      </c>
      <c r="AB32">
        <f t="shared" si="15"/>
        <v>57.624783364650533</v>
      </c>
      <c r="AC32">
        <f t="shared" si="16"/>
        <v>1.35357947577996</v>
      </c>
      <c r="AD32">
        <f t="shared" si="17"/>
        <v>2.3489536910091058</v>
      </c>
      <c r="AE32">
        <f t="shared" si="18"/>
        <v>1.1637599742865439</v>
      </c>
      <c r="AF32">
        <f t="shared" si="19"/>
        <v>-37.619111697233407</v>
      </c>
      <c r="AG32">
        <f t="shared" si="20"/>
        <v>-247.92812311698901</v>
      </c>
      <c r="AH32">
        <f t="shared" si="21"/>
        <v>-12.244078641353475</v>
      </c>
      <c r="AI32">
        <f t="shared" si="22"/>
        <v>-7.0161455575942E-2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54251.080545147619</v>
      </c>
      <c r="AO32">
        <f t="shared" si="26"/>
        <v>1800.12</v>
      </c>
      <c r="AP32">
        <f t="shared" si="27"/>
        <v>1517.5007999999998</v>
      </c>
      <c r="AQ32">
        <f t="shared" si="28"/>
        <v>0.84299980001333241</v>
      </c>
      <c r="AR32">
        <f t="shared" si="29"/>
        <v>0.1653896140257316</v>
      </c>
      <c r="AS32">
        <v>1689985223</v>
      </c>
      <c r="AT32">
        <v>786.97799999999995</v>
      </c>
      <c r="AU32">
        <v>800.01199999999994</v>
      </c>
      <c r="AV32">
        <v>13.450799999999999</v>
      </c>
      <c r="AW32">
        <v>12.957100000000001</v>
      </c>
      <c r="AX32">
        <v>792.404</v>
      </c>
      <c r="AY32">
        <v>14.1921</v>
      </c>
      <c r="AZ32">
        <v>399.90199999999999</v>
      </c>
      <c r="BA32">
        <v>100.59</v>
      </c>
      <c r="BB32">
        <v>4.1893699999999999E-2</v>
      </c>
      <c r="BC32">
        <v>20.016100000000002</v>
      </c>
      <c r="BD32">
        <v>20.103400000000001</v>
      </c>
      <c r="BE32">
        <v>999.9</v>
      </c>
      <c r="BF32">
        <v>0</v>
      </c>
      <c r="BG32">
        <v>0</v>
      </c>
      <c r="BH32">
        <v>9960.6200000000008</v>
      </c>
      <c r="BI32">
        <v>0</v>
      </c>
      <c r="BJ32">
        <v>34.660600000000002</v>
      </c>
      <c r="BK32">
        <v>-13.0344</v>
      </c>
      <c r="BL32">
        <v>797.70799999999997</v>
      </c>
      <c r="BM32">
        <v>810.51400000000001</v>
      </c>
      <c r="BN32">
        <v>0.49368299999999998</v>
      </c>
      <c r="BO32">
        <v>800.01199999999994</v>
      </c>
      <c r="BP32">
        <v>12.957100000000001</v>
      </c>
      <c r="BQ32">
        <v>1.35301</v>
      </c>
      <c r="BR32">
        <v>1.30335</v>
      </c>
      <c r="BS32">
        <v>11.401</v>
      </c>
      <c r="BT32">
        <v>10.8376</v>
      </c>
      <c r="BU32">
        <v>1800.12</v>
      </c>
      <c r="BV32">
        <v>0.90000800000000003</v>
      </c>
      <c r="BW32">
        <v>9.9991999999999998E-2</v>
      </c>
      <c r="BX32">
        <v>0</v>
      </c>
      <c r="BY32">
        <v>3.0655999999999999</v>
      </c>
      <c r="BZ32">
        <v>0</v>
      </c>
      <c r="CA32">
        <v>8859.93</v>
      </c>
      <c r="CB32">
        <v>14601.3</v>
      </c>
      <c r="CC32">
        <v>39.061999999999998</v>
      </c>
      <c r="CD32">
        <v>39.811999999999998</v>
      </c>
      <c r="CE32">
        <v>39.311999999999998</v>
      </c>
      <c r="CF32">
        <v>38.25</v>
      </c>
      <c r="CG32">
        <v>37.936999999999998</v>
      </c>
      <c r="CH32">
        <v>1620.12</v>
      </c>
      <c r="CI32">
        <v>180</v>
      </c>
      <c r="CJ32">
        <v>0</v>
      </c>
      <c r="CK32">
        <v>1689985237.9000001</v>
      </c>
      <c r="CL32">
        <v>0</v>
      </c>
      <c r="CM32">
        <v>1689985195.5</v>
      </c>
      <c r="CN32" t="s">
        <v>396</v>
      </c>
      <c r="CO32">
        <v>1689985195.5</v>
      </c>
      <c r="CP32">
        <v>1689985180.5</v>
      </c>
      <c r="CQ32">
        <v>42</v>
      </c>
      <c r="CR32">
        <v>-8.2000000000000003E-2</v>
      </c>
      <c r="CS32">
        <v>1E-3</v>
      </c>
      <c r="CT32">
        <v>-5.4589999999999996</v>
      </c>
      <c r="CU32">
        <v>-0.74099999999999999</v>
      </c>
      <c r="CV32">
        <v>800</v>
      </c>
      <c r="CW32">
        <v>13</v>
      </c>
      <c r="CX32">
        <v>0.17</v>
      </c>
      <c r="CY32">
        <v>0.1</v>
      </c>
      <c r="CZ32">
        <v>16.833035808368209</v>
      </c>
      <c r="DA32">
        <v>0.29968768171194121</v>
      </c>
      <c r="DB32">
        <v>5.0928729538519478E-2</v>
      </c>
      <c r="DC32">
        <v>1</v>
      </c>
      <c r="DD32">
        <v>800.01130000000001</v>
      </c>
      <c r="DE32">
        <v>0.1516322701671988</v>
      </c>
      <c r="DF32">
        <v>2.31064925940772E-2</v>
      </c>
      <c r="DG32">
        <v>1</v>
      </c>
      <c r="DH32">
        <v>1799.9545000000001</v>
      </c>
      <c r="DI32">
        <v>7.9803384144624789E-2</v>
      </c>
      <c r="DJ32">
        <v>0.107330098294942</v>
      </c>
      <c r="DK32">
        <v>-1</v>
      </c>
      <c r="DL32">
        <v>2</v>
      </c>
      <c r="DM32">
        <v>2</v>
      </c>
      <c r="DN32" t="s">
        <v>354</v>
      </c>
      <c r="DO32">
        <v>2.6964600000000001</v>
      </c>
      <c r="DP32">
        <v>2.6631999999999998</v>
      </c>
      <c r="DQ32">
        <v>0.153752</v>
      </c>
      <c r="DR32">
        <v>0.15398400000000001</v>
      </c>
      <c r="DS32">
        <v>7.9586299999999999E-2</v>
      </c>
      <c r="DT32">
        <v>7.3737399999999995E-2</v>
      </c>
      <c r="DU32">
        <v>25653.8</v>
      </c>
      <c r="DV32">
        <v>28932.6</v>
      </c>
      <c r="DW32">
        <v>28518.6</v>
      </c>
      <c r="DX32">
        <v>32780.9</v>
      </c>
      <c r="DY32">
        <v>36494.9</v>
      </c>
      <c r="DZ32">
        <v>40920.9</v>
      </c>
      <c r="EA32">
        <v>41858.300000000003</v>
      </c>
      <c r="EB32">
        <v>47026.9</v>
      </c>
      <c r="EC32">
        <v>1.8408800000000001</v>
      </c>
      <c r="ED32">
        <v>2.2561</v>
      </c>
      <c r="EE32">
        <v>-2.90573E-3</v>
      </c>
      <c r="EF32">
        <v>0</v>
      </c>
      <c r="EG32">
        <v>20.151499999999999</v>
      </c>
      <c r="EH32">
        <v>999.9</v>
      </c>
      <c r="EI32">
        <v>59.2</v>
      </c>
      <c r="EJ32">
        <v>21.1</v>
      </c>
      <c r="EK32">
        <v>14.7799</v>
      </c>
      <c r="EL32">
        <v>63.302900000000001</v>
      </c>
      <c r="EM32">
        <v>0.9375</v>
      </c>
      <c r="EN32">
        <v>1</v>
      </c>
      <c r="EO32">
        <v>-0.47503600000000001</v>
      </c>
      <c r="EP32">
        <v>2.3925000000000001</v>
      </c>
      <c r="EQ32">
        <v>20.216999999999999</v>
      </c>
      <c r="ER32">
        <v>5.2267200000000003</v>
      </c>
      <c r="ES32">
        <v>12.0099</v>
      </c>
      <c r="ET32">
        <v>4.9898999999999996</v>
      </c>
      <c r="EU32">
        <v>3.3050000000000002</v>
      </c>
      <c r="EV32">
        <v>7856.5</v>
      </c>
      <c r="EW32">
        <v>9999</v>
      </c>
      <c r="EX32">
        <v>536.20000000000005</v>
      </c>
      <c r="EY32">
        <v>81.5</v>
      </c>
      <c r="EZ32">
        <v>1.8522799999999999</v>
      </c>
      <c r="FA32">
        <v>1.8614200000000001</v>
      </c>
      <c r="FB32">
        <v>1.86033</v>
      </c>
      <c r="FC32">
        <v>1.85632</v>
      </c>
      <c r="FD32">
        <v>1.86066</v>
      </c>
      <c r="FE32">
        <v>1.857</v>
      </c>
      <c r="FF32">
        <v>1.8591299999999999</v>
      </c>
      <c r="FG32">
        <v>1.8620000000000001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-5.4260000000000002</v>
      </c>
      <c r="FV32">
        <v>-0.74129999999999996</v>
      </c>
      <c r="FW32">
        <v>-2.887316642587173</v>
      </c>
      <c r="FX32">
        <v>-4.0117494158234393E-3</v>
      </c>
      <c r="FY32">
        <v>1.087516141204025E-6</v>
      </c>
      <c r="FZ32">
        <v>-8.657206703991749E-11</v>
      </c>
      <c r="GA32">
        <v>-0.74129500000000093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0.7</v>
      </c>
      <c r="GK32">
        <v>1.73584</v>
      </c>
      <c r="GL32">
        <v>2.3547400000000001</v>
      </c>
      <c r="GM32">
        <v>1.5942400000000001</v>
      </c>
      <c r="GN32">
        <v>2.3327599999999999</v>
      </c>
      <c r="GO32">
        <v>1.40015</v>
      </c>
      <c r="GP32">
        <v>2.3339799999999999</v>
      </c>
      <c r="GQ32">
        <v>23.819700000000001</v>
      </c>
      <c r="GR32">
        <v>16.014600000000002</v>
      </c>
      <c r="GS32">
        <v>18</v>
      </c>
      <c r="GT32">
        <v>381.42200000000003</v>
      </c>
      <c r="GU32">
        <v>701.39400000000001</v>
      </c>
      <c r="GV32">
        <v>16.734400000000001</v>
      </c>
      <c r="GW32">
        <v>20.976700000000001</v>
      </c>
      <c r="GX32">
        <v>30.000399999999999</v>
      </c>
      <c r="GY32">
        <v>20.845099999999999</v>
      </c>
      <c r="GZ32">
        <v>20.77</v>
      </c>
      <c r="HA32">
        <v>34.791800000000002</v>
      </c>
      <c r="HB32">
        <v>0</v>
      </c>
      <c r="HC32">
        <v>-30</v>
      </c>
      <c r="HD32">
        <v>16.724299999999999</v>
      </c>
      <c r="HE32">
        <v>800</v>
      </c>
      <c r="HF32">
        <v>0</v>
      </c>
      <c r="HG32">
        <v>104.70699999999999</v>
      </c>
      <c r="HH32">
        <v>103.813</v>
      </c>
    </row>
    <row r="33" spans="1:216" x14ac:dyDescent="0.25">
      <c r="A33">
        <v>15</v>
      </c>
      <c r="B33">
        <v>1689985326.5</v>
      </c>
      <c r="C33">
        <v>1165.900000095367</v>
      </c>
      <c r="D33" t="s">
        <v>397</v>
      </c>
      <c r="E33" t="s">
        <v>398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409</v>
      </c>
      <c r="L33">
        <v>1689985326.5</v>
      </c>
      <c r="M33">
        <f t="shared" si="0"/>
        <v>7.9781435832306815E-4</v>
      </c>
      <c r="N33">
        <f t="shared" si="1"/>
        <v>0.79781435832306813</v>
      </c>
      <c r="O33">
        <f t="shared" si="2"/>
        <v>24.736678464342226</v>
      </c>
      <c r="P33">
        <f t="shared" si="3"/>
        <v>985.05100000000004</v>
      </c>
      <c r="Q33">
        <f t="shared" si="4"/>
        <v>389.57598706874319</v>
      </c>
      <c r="R33">
        <f t="shared" si="5"/>
        <v>39.2025893710247</v>
      </c>
      <c r="S33">
        <f t="shared" si="6"/>
        <v>99.124563998609901</v>
      </c>
      <c r="T33">
        <f t="shared" si="7"/>
        <v>6.8476292468954023E-2</v>
      </c>
      <c r="U33">
        <f t="shared" si="8"/>
        <v>4.1171270588243578</v>
      </c>
      <c r="V33">
        <f t="shared" si="9"/>
        <v>6.7849818027754333E-2</v>
      </c>
      <c r="W33">
        <f t="shared" si="10"/>
        <v>4.2461944647662495E-2</v>
      </c>
      <c r="X33">
        <f t="shared" si="11"/>
        <v>297.694458</v>
      </c>
      <c r="Y33">
        <f t="shared" si="12"/>
        <v>21.140208358483758</v>
      </c>
      <c r="Z33">
        <f t="shared" si="13"/>
        <v>21.140208358483758</v>
      </c>
      <c r="AA33">
        <f t="shared" si="14"/>
        <v>2.5175189341613944</v>
      </c>
      <c r="AB33">
        <f t="shared" si="15"/>
        <v>57.785081682383819</v>
      </c>
      <c r="AC33">
        <f t="shared" si="16"/>
        <v>1.35705068338193</v>
      </c>
      <c r="AD33">
        <f t="shared" si="17"/>
        <v>2.3484446917302466</v>
      </c>
      <c r="AE33">
        <f t="shared" si="18"/>
        <v>1.1604682507794644</v>
      </c>
      <c r="AF33">
        <f t="shared" si="19"/>
        <v>-35.183613202047304</v>
      </c>
      <c r="AG33">
        <f t="shared" si="20"/>
        <v>-250.28683115554662</v>
      </c>
      <c r="AH33">
        <f t="shared" si="21"/>
        <v>-12.294757855886226</v>
      </c>
      <c r="AI33">
        <f t="shared" si="22"/>
        <v>-7.0744213480168128E-2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54642.297180446469</v>
      </c>
      <c r="AO33">
        <f t="shared" si="26"/>
        <v>1799.96</v>
      </c>
      <c r="AP33">
        <f t="shared" si="27"/>
        <v>1517.3657999999998</v>
      </c>
      <c r="AQ33">
        <f t="shared" si="28"/>
        <v>0.84299973332740719</v>
      </c>
      <c r="AR33">
        <f t="shared" si="29"/>
        <v>0.16538948532189604</v>
      </c>
      <c r="AS33">
        <v>1689985326.5</v>
      </c>
      <c r="AT33">
        <v>985.05100000000004</v>
      </c>
      <c r="AU33">
        <v>1000.01</v>
      </c>
      <c r="AV33">
        <v>13.4857</v>
      </c>
      <c r="AW33">
        <v>13.0244</v>
      </c>
      <c r="AX33">
        <v>990.83399999999995</v>
      </c>
      <c r="AY33">
        <v>14.223699999999999</v>
      </c>
      <c r="AZ33">
        <v>400.267</v>
      </c>
      <c r="BA33">
        <v>100.58799999999999</v>
      </c>
      <c r="BB33">
        <v>4.0864900000000003E-2</v>
      </c>
      <c r="BC33">
        <v>20.012599999999999</v>
      </c>
      <c r="BD33">
        <v>20.0684</v>
      </c>
      <c r="BE33">
        <v>999.9</v>
      </c>
      <c r="BF33">
        <v>0</v>
      </c>
      <c r="BG33">
        <v>0</v>
      </c>
      <c r="BH33">
        <v>10035.6</v>
      </c>
      <c r="BI33">
        <v>0</v>
      </c>
      <c r="BJ33">
        <v>37.524900000000002</v>
      </c>
      <c r="BK33">
        <v>-14.962300000000001</v>
      </c>
      <c r="BL33">
        <v>998.51700000000005</v>
      </c>
      <c r="BM33">
        <v>1013.21</v>
      </c>
      <c r="BN33">
        <v>0.46123799999999998</v>
      </c>
      <c r="BO33">
        <v>1000.01</v>
      </c>
      <c r="BP33">
        <v>13.0244</v>
      </c>
      <c r="BQ33">
        <v>1.35649</v>
      </c>
      <c r="BR33">
        <v>1.3101</v>
      </c>
      <c r="BS33">
        <v>11.4398</v>
      </c>
      <c r="BT33">
        <v>10.9152</v>
      </c>
      <c r="BU33">
        <v>1799.96</v>
      </c>
      <c r="BV33">
        <v>0.90000899999999995</v>
      </c>
      <c r="BW33">
        <v>9.9991099999999999E-2</v>
      </c>
      <c r="BX33">
        <v>0</v>
      </c>
      <c r="BY33">
        <v>2.3950999999999998</v>
      </c>
      <c r="BZ33">
        <v>0</v>
      </c>
      <c r="CA33">
        <v>9543.2199999999993</v>
      </c>
      <c r="CB33">
        <v>14600.1</v>
      </c>
      <c r="CC33">
        <v>40.625</v>
      </c>
      <c r="CD33">
        <v>41</v>
      </c>
      <c r="CE33">
        <v>40.625</v>
      </c>
      <c r="CF33">
        <v>40</v>
      </c>
      <c r="CG33">
        <v>39.375</v>
      </c>
      <c r="CH33">
        <v>1619.98</v>
      </c>
      <c r="CI33">
        <v>179.98</v>
      </c>
      <c r="CJ33">
        <v>0</v>
      </c>
      <c r="CK33">
        <v>1689985341.0999999</v>
      </c>
      <c r="CL33">
        <v>0</v>
      </c>
      <c r="CM33">
        <v>1689985299</v>
      </c>
      <c r="CN33" t="s">
        <v>399</v>
      </c>
      <c r="CO33">
        <v>1689985299</v>
      </c>
      <c r="CP33">
        <v>1689985280.5</v>
      </c>
      <c r="CQ33">
        <v>43</v>
      </c>
      <c r="CR33">
        <v>9.7000000000000003E-2</v>
      </c>
      <c r="CS33">
        <v>3.0000000000000001E-3</v>
      </c>
      <c r="CT33">
        <v>-5.8150000000000004</v>
      </c>
      <c r="CU33">
        <v>-0.73799999999999999</v>
      </c>
      <c r="CV33">
        <v>1000</v>
      </c>
      <c r="CW33">
        <v>13</v>
      </c>
      <c r="CX33">
        <v>0.15</v>
      </c>
      <c r="CY33">
        <v>0.13</v>
      </c>
      <c r="CZ33">
        <v>19.192579750514351</v>
      </c>
      <c r="DA33">
        <v>0.18903221068489309</v>
      </c>
      <c r="DB33">
        <v>5.4774577714781572E-2</v>
      </c>
      <c r="DC33">
        <v>1</v>
      </c>
      <c r="DD33">
        <v>1000.021756097561</v>
      </c>
      <c r="DE33">
        <v>-0.1086689895464473</v>
      </c>
      <c r="DF33">
        <v>3.0316042994093299E-2</v>
      </c>
      <c r="DG33">
        <v>1</v>
      </c>
      <c r="DH33">
        <v>1799.967073170732</v>
      </c>
      <c r="DI33">
        <v>0.12355669403001</v>
      </c>
      <c r="DJ33">
        <v>0.108093092273574</v>
      </c>
      <c r="DK33">
        <v>-1</v>
      </c>
      <c r="DL33">
        <v>2</v>
      </c>
      <c r="DM33">
        <v>2</v>
      </c>
      <c r="DN33" t="s">
        <v>354</v>
      </c>
      <c r="DO33">
        <v>2.6973400000000001</v>
      </c>
      <c r="DP33">
        <v>2.66283</v>
      </c>
      <c r="DQ33">
        <v>0.177672</v>
      </c>
      <c r="DR33">
        <v>0.17785000000000001</v>
      </c>
      <c r="DS33">
        <v>7.9694799999999996E-2</v>
      </c>
      <c r="DT33">
        <v>7.3999700000000002E-2</v>
      </c>
      <c r="DU33">
        <v>24924.7</v>
      </c>
      <c r="DV33">
        <v>28111.599999999999</v>
      </c>
      <c r="DW33">
        <v>28513.3</v>
      </c>
      <c r="DX33">
        <v>32774.400000000001</v>
      </c>
      <c r="DY33">
        <v>36483.800000000003</v>
      </c>
      <c r="DZ33">
        <v>40900.800000000003</v>
      </c>
      <c r="EA33">
        <v>41850.5</v>
      </c>
      <c r="EB33">
        <v>47017.2</v>
      </c>
      <c r="EC33">
        <v>1.84013</v>
      </c>
      <c r="ED33">
        <v>2.2538999999999998</v>
      </c>
      <c r="EE33">
        <v>-1.6421100000000001E-2</v>
      </c>
      <c r="EF33">
        <v>0</v>
      </c>
      <c r="EG33">
        <v>20.34</v>
      </c>
      <c r="EH33">
        <v>999.9</v>
      </c>
      <c r="EI33">
        <v>59.4</v>
      </c>
      <c r="EJ33">
        <v>21.1</v>
      </c>
      <c r="EK33">
        <v>14.8324</v>
      </c>
      <c r="EL33">
        <v>62.6629</v>
      </c>
      <c r="EM33">
        <v>0.65705100000000005</v>
      </c>
      <c r="EN33">
        <v>1</v>
      </c>
      <c r="EO33">
        <v>-0.46377299999999999</v>
      </c>
      <c r="EP33">
        <v>2.74505</v>
      </c>
      <c r="EQ33">
        <v>20.2119</v>
      </c>
      <c r="ER33">
        <v>5.2268699999999999</v>
      </c>
      <c r="ES33">
        <v>12.0099</v>
      </c>
      <c r="ET33">
        <v>4.9901999999999997</v>
      </c>
      <c r="EU33">
        <v>3.3050000000000002</v>
      </c>
      <c r="EV33">
        <v>7858.7</v>
      </c>
      <c r="EW33">
        <v>9999</v>
      </c>
      <c r="EX33">
        <v>536.20000000000005</v>
      </c>
      <c r="EY33">
        <v>81.5</v>
      </c>
      <c r="EZ33">
        <v>1.8522700000000001</v>
      </c>
      <c r="FA33">
        <v>1.86141</v>
      </c>
      <c r="FB33">
        <v>1.8603000000000001</v>
      </c>
      <c r="FC33">
        <v>1.8563000000000001</v>
      </c>
      <c r="FD33">
        <v>1.86066</v>
      </c>
      <c r="FE33">
        <v>1.8569899999999999</v>
      </c>
      <c r="FF33">
        <v>1.8591299999999999</v>
      </c>
      <c r="FG33">
        <v>1.8619699999999999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-5.7830000000000004</v>
      </c>
      <c r="FV33">
        <v>-0.73799999999999999</v>
      </c>
      <c r="FW33">
        <v>-2.7915905694757042</v>
      </c>
      <c r="FX33">
        <v>-4.0117494158234393E-3</v>
      </c>
      <c r="FY33">
        <v>1.087516141204025E-6</v>
      </c>
      <c r="FZ33">
        <v>-8.657206703991749E-11</v>
      </c>
      <c r="GA33">
        <v>-0.7380849999999981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0.8</v>
      </c>
      <c r="GK33">
        <v>2.0837400000000001</v>
      </c>
      <c r="GL33">
        <v>2.3571800000000001</v>
      </c>
      <c r="GM33">
        <v>1.5942400000000001</v>
      </c>
      <c r="GN33">
        <v>2.3339799999999999</v>
      </c>
      <c r="GO33">
        <v>1.40015</v>
      </c>
      <c r="GP33">
        <v>2.3132299999999999</v>
      </c>
      <c r="GQ33">
        <v>23.860199999999999</v>
      </c>
      <c r="GR33">
        <v>15.997</v>
      </c>
      <c r="GS33">
        <v>18</v>
      </c>
      <c r="GT33">
        <v>381.85199999999998</v>
      </c>
      <c r="GU33">
        <v>700.96500000000003</v>
      </c>
      <c r="GV33">
        <v>16.362300000000001</v>
      </c>
      <c r="GW33">
        <v>21.0977</v>
      </c>
      <c r="GX33">
        <v>30.000699999999998</v>
      </c>
      <c r="GY33">
        <v>20.953199999999999</v>
      </c>
      <c r="GZ33">
        <v>20.876300000000001</v>
      </c>
      <c r="HA33">
        <v>41.745699999999999</v>
      </c>
      <c r="HB33">
        <v>0</v>
      </c>
      <c r="HC33">
        <v>-30</v>
      </c>
      <c r="HD33">
        <v>16.357299999999999</v>
      </c>
      <c r="HE33">
        <v>1000</v>
      </c>
      <c r="HF33">
        <v>0</v>
      </c>
      <c r="HG33">
        <v>104.688</v>
      </c>
      <c r="HH33">
        <v>103.792</v>
      </c>
    </row>
    <row r="34" spans="1:216" x14ac:dyDescent="0.25">
      <c r="A34">
        <v>16</v>
      </c>
      <c r="B34">
        <v>1689985411.5</v>
      </c>
      <c r="C34">
        <v>1250.900000095367</v>
      </c>
      <c r="D34" t="s">
        <v>400</v>
      </c>
      <c r="E34" t="s">
        <v>401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409</v>
      </c>
      <c r="L34">
        <v>1689985411.5</v>
      </c>
      <c r="M34">
        <f t="shared" si="0"/>
        <v>7.7107474380624203E-4</v>
      </c>
      <c r="N34">
        <f t="shared" si="1"/>
        <v>0.77107474380624208</v>
      </c>
      <c r="O34">
        <f t="shared" si="2"/>
        <v>27.977842144939878</v>
      </c>
      <c r="P34">
        <f t="shared" si="3"/>
        <v>1382.96</v>
      </c>
      <c r="Q34">
        <f t="shared" si="4"/>
        <v>680.43396458128404</v>
      </c>
      <c r="R34">
        <f t="shared" si="5"/>
        <v>68.468643394499168</v>
      </c>
      <c r="S34">
        <f t="shared" si="6"/>
        <v>139.160300628328</v>
      </c>
      <c r="T34">
        <f t="shared" si="7"/>
        <v>6.603046146617926E-2</v>
      </c>
      <c r="U34">
        <f t="shared" si="8"/>
        <v>4.1202801886446698</v>
      </c>
      <c r="V34">
        <f t="shared" si="9"/>
        <v>6.5448176763629864E-2</v>
      </c>
      <c r="W34">
        <f t="shared" si="10"/>
        <v>4.095699828988679E-2</v>
      </c>
      <c r="X34">
        <f t="shared" si="11"/>
        <v>297.66152099999999</v>
      </c>
      <c r="Y34">
        <f t="shared" si="12"/>
        <v>21.183484671312748</v>
      </c>
      <c r="Z34">
        <f t="shared" si="13"/>
        <v>21.183484671312748</v>
      </c>
      <c r="AA34">
        <f t="shared" si="14"/>
        <v>2.5242148656057033</v>
      </c>
      <c r="AB34">
        <f t="shared" si="15"/>
        <v>57.838118175589905</v>
      </c>
      <c r="AC34">
        <f t="shared" si="16"/>
        <v>1.36159664192902</v>
      </c>
      <c r="AD34">
        <f t="shared" si="17"/>
        <v>2.3541510078100543</v>
      </c>
      <c r="AE34">
        <f t="shared" si="18"/>
        <v>1.1626182236766833</v>
      </c>
      <c r="AF34">
        <f t="shared" si="19"/>
        <v>-34.004396201855272</v>
      </c>
      <c r="AG34">
        <f t="shared" si="20"/>
        <v>-251.3839967762213</v>
      </c>
      <c r="AH34">
        <f t="shared" si="21"/>
        <v>-12.344404344816267</v>
      </c>
      <c r="AI34">
        <f t="shared" si="22"/>
        <v>-7.127632289285657E-2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54691.21102335077</v>
      </c>
      <c r="AO34">
        <f t="shared" si="26"/>
        <v>1799.75</v>
      </c>
      <c r="AP34">
        <f t="shared" si="27"/>
        <v>1517.1896999999999</v>
      </c>
      <c r="AQ34">
        <f t="shared" si="28"/>
        <v>0.84300025003472701</v>
      </c>
      <c r="AR34">
        <f t="shared" si="29"/>
        <v>0.16539048256702318</v>
      </c>
      <c r="AS34">
        <v>1689985411.5</v>
      </c>
      <c r="AT34">
        <v>1382.96</v>
      </c>
      <c r="AU34">
        <v>1399.99</v>
      </c>
      <c r="AV34">
        <v>13.5314</v>
      </c>
      <c r="AW34">
        <v>13.0854</v>
      </c>
      <c r="AX34">
        <v>1389.72</v>
      </c>
      <c r="AY34">
        <v>14.269600000000001</v>
      </c>
      <c r="AZ34">
        <v>400.10399999999998</v>
      </c>
      <c r="BA34">
        <v>100.583</v>
      </c>
      <c r="BB34">
        <v>4.1964300000000003E-2</v>
      </c>
      <c r="BC34">
        <v>20.0518</v>
      </c>
      <c r="BD34">
        <v>20.104600000000001</v>
      </c>
      <c r="BE34">
        <v>999.9</v>
      </c>
      <c r="BF34">
        <v>0</v>
      </c>
      <c r="BG34">
        <v>0</v>
      </c>
      <c r="BH34">
        <v>10046.9</v>
      </c>
      <c r="BI34">
        <v>0</v>
      </c>
      <c r="BJ34">
        <v>33.603900000000003</v>
      </c>
      <c r="BK34">
        <v>-17.037800000000001</v>
      </c>
      <c r="BL34">
        <v>1401.93</v>
      </c>
      <c r="BM34">
        <v>1418.56</v>
      </c>
      <c r="BN34">
        <v>0.44609500000000002</v>
      </c>
      <c r="BO34">
        <v>1399.99</v>
      </c>
      <c r="BP34">
        <v>13.0854</v>
      </c>
      <c r="BQ34">
        <v>1.36104</v>
      </c>
      <c r="BR34">
        <v>1.3161700000000001</v>
      </c>
      <c r="BS34">
        <v>11.490399999999999</v>
      </c>
      <c r="BT34">
        <v>10.9848</v>
      </c>
      <c r="BU34">
        <v>1799.75</v>
      </c>
      <c r="BV34">
        <v>0.89999399999999996</v>
      </c>
      <c r="BW34">
        <v>0.100006</v>
      </c>
      <c r="BX34">
        <v>0</v>
      </c>
      <c r="BY34">
        <v>2.5701000000000001</v>
      </c>
      <c r="BZ34">
        <v>0</v>
      </c>
      <c r="CA34">
        <v>9224.41</v>
      </c>
      <c r="CB34">
        <v>14598.3</v>
      </c>
      <c r="CC34">
        <v>41.75</v>
      </c>
      <c r="CD34">
        <v>41.686999999999998</v>
      </c>
      <c r="CE34">
        <v>41.561999999999998</v>
      </c>
      <c r="CF34">
        <v>41</v>
      </c>
      <c r="CG34">
        <v>40.436999999999998</v>
      </c>
      <c r="CH34">
        <v>1619.76</v>
      </c>
      <c r="CI34">
        <v>179.99</v>
      </c>
      <c r="CJ34">
        <v>0</v>
      </c>
      <c r="CK34">
        <v>1689985426.3</v>
      </c>
      <c r="CL34">
        <v>0</v>
      </c>
      <c r="CM34">
        <v>1689985384</v>
      </c>
      <c r="CN34" t="s">
        <v>402</v>
      </c>
      <c r="CO34">
        <v>1689985384</v>
      </c>
      <c r="CP34">
        <v>1689985383</v>
      </c>
      <c r="CQ34">
        <v>44</v>
      </c>
      <c r="CR34">
        <v>-0.26400000000000001</v>
      </c>
      <c r="CS34">
        <v>0</v>
      </c>
      <c r="CT34">
        <v>-6.79</v>
      </c>
      <c r="CU34">
        <v>-0.73799999999999999</v>
      </c>
      <c r="CV34">
        <v>1400</v>
      </c>
      <c r="CW34">
        <v>13</v>
      </c>
      <c r="CX34">
        <v>0.19</v>
      </c>
      <c r="CY34">
        <v>0.24</v>
      </c>
      <c r="CZ34">
        <v>21.85049416770573</v>
      </c>
      <c r="DA34">
        <v>-0.17336895750322609</v>
      </c>
      <c r="DB34">
        <v>0.10972676634504459</v>
      </c>
      <c r="DC34">
        <v>1</v>
      </c>
      <c r="DD34">
        <v>1400.0363414634151</v>
      </c>
      <c r="DE34">
        <v>7.9442508713117005E-2</v>
      </c>
      <c r="DF34">
        <v>6.8244756702380241E-2</v>
      </c>
      <c r="DG34">
        <v>1</v>
      </c>
      <c r="DH34">
        <v>1799.9865853658539</v>
      </c>
      <c r="DI34">
        <v>0.1589122115040211</v>
      </c>
      <c r="DJ34">
        <v>9.5779466104716077E-2</v>
      </c>
      <c r="DK34">
        <v>-1</v>
      </c>
      <c r="DL34">
        <v>2</v>
      </c>
      <c r="DM34">
        <v>2</v>
      </c>
      <c r="DN34" t="s">
        <v>354</v>
      </c>
      <c r="DO34">
        <v>2.6966600000000001</v>
      </c>
      <c r="DP34">
        <v>2.6640299999999999</v>
      </c>
      <c r="DQ34">
        <v>0.21894</v>
      </c>
      <c r="DR34">
        <v>0.218838</v>
      </c>
      <c r="DS34">
        <v>7.9860700000000007E-2</v>
      </c>
      <c r="DT34">
        <v>7.4233900000000005E-2</v>
      </c>
      <c r="DU34">
        <v>23672.7</v>
      </c>
      <c r="DV34">
        <v>26709</v>
      </c>
      <c r="DW34">
        <v>28509.1</v>
      </c>
      <c r="DX34">
        <v>32769.5</v>
      </c>
      <c r="DY34">
        <v>36471.599999999999</v>
      </c>
      <c r="DZ34">
        <v>40883.9</v>
      </c>
      <c r="EA34">
        <v>41844</v>
      </c>
      <c r="EB34">
        <v>47009.599999999999</v>
      </c>
      <c r="EC34">
        <v>1.83873</v>
      </c>
      <c r="ED34">
        <v>2.2534000000000001</v>
      </c>
      <c r="EE34">
        <v>-2.16067E-2</v>
      </c>
      <c r="EF34">
        <v>0</v>
      </c>
      <c r="EG34">
        <v>20.4619</v>
      </c>
      <c r="EH34">
        <v>999.9</v>
      </c>
      <c r="EI34">
        <v>59.6</v>
      </c>
      <c r="EJ34">
        <v>21.1</v>
      </c>
      <c r="EK34">
        <v>14.882099999999999</v>
      </c>
      <c r="EL34">
        <v>62.442900000000002</v>
      </c>
      <c r="EM34">
        <v>0.87339800000000001</v>
      </c>
      <c r="EN34">
        <v>1</v>
      </c>
      <c r="EO34">
        <v>-0.45337899999999998</v>
      </c>
      <c r="EP34">
        <v>3.0542600000000002</v>
      </c>
      <c r="EQ34">
        <v>20.206099999999999</v>
      </c>
      <c r="ER34">
        <v>5.22553</v>
      </c>
      <c r="ES34">
        <v>12.0099</v>
      </c>
      <c r="ET34">
        <v>4.9901</v>
      </c>
      <c r="EU34">
        <v>3.3050000000000002</v>
      </c>
      <c r="EV34">
        <v>7860.5</v>
      </c>
      <c r="EW34">
        <v>9999</v>
      </c>
      <c r="EX34">
        <v>536.20000000000005</v>
      </c>
      <c r="EY34">
        <v>81.5</v>
      </c>
      <c r="EZ34">
        <v>1.85232</v>
      </c>
      <c r="FA34">
        <v>1.8614200000000001</v>
      </c>
      <c r="FB34">
        <v>1.86033</v>
      </c>
      <c r="FC34">
        <v>1.85633</v>
      </c>
      <c r="FD34">
        <v>1.86069</v>
      </c>
      <c r="FE34">
        <v>1.8569899999999999</v>
      </c>
      <c r="FF34">
        <v>1.8591299999999999</v>
      </c>
      <c r="FG34">
        <v>1.8620000000000001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-6.76</v>
      </c>
      <c r="FV34">
        <v>-0.73819999999999997</v>
      </c>
      <c r="FW34">
        <v>-3.0571958031069211</v>
      </c>
      <c r="FX34">
        <v>-4.0117494158234393E-3</v>
      </c>
      <c r="FY34">
        <v>1.087516141204025E-6</v>
      </c>
      <c r="FZ34">
        <v>-8.657206703991749E-11</v>
      </c>
      <c r="GA34">
        <v>-0.73818499999999965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0.5</v>
      </c>
      <c r="GK34">
        <v>2.7441399999999998</v>
      </c>
      <c r="GL34">
        <v>2.3547400000000001</v>
      </c>
      <c r="GM34">
        <v>1.5942400000000001</v>
      </c>
      <c r="GN34">
        <v>2.3327599999999999</v>
      </c>
      <c r="GO34">
        <v>1.40015</v>
      </c>
      <c r="GP34">
        <v>2.2619600000000002</v>
      </c>
      <c r="GQ34">
        <v>23.9008</v>
      </c>
      <c r="GR34">
        <v>15.9795</v>
      </c>
      <c r="GS34">
        <v>18</v>
      </c>
      <c r="GT34">
        <v>381.93599999999998</v>
      </c>
      <c r="GU34">
        <v>701.98400000000004</v>
      </c>
      <c r="GV34">
        <v>16.3005</v>
      </c>
      <c r="GW34">
        <v>21.220600000000001</v>
      </c>
      <c r="GX34">
        <v>30.000900000000001</v>
      </c>
      <c r="GY34">
        <v>21.058900000000001</v>
      </c>
      <c r="GZ34">
        <v>20.975899999999999</v>
      </c>
      <c r="HA34">
        <v>54.972799999999999</v>
      </c>
      <c r="HB34">
        <v>0</v>
      </c>
      <c r="HC34">
        <v>-30</v>
      </c>
      <c r="HD34">
        <v>16.288599999999999</v>
      </c>
      <c r="HE34">
        <v>1400</v>
      </c>
      <c r="HF34">
        <v>0</v>
      </c>
      <c r="HG34">
        <v>104.672</v>
      </c>
      <c r="HH34">
        <v>103.776</v>
      </c>
    </row>
    <row r="35" spans="1:216" x14ac:dyDescent="0.25">
      <c r="A35">
        <v>17</v>
      </c>
      <c r="B35">
        <v>1689985496</v>
      </c>
      <c r="C35">
        <v>1335.400000095367</v>
      </c>
      <c r="D35" t="s">
        <v>403</v>
      </c>
      <c r="E35" t="s">
        <v>404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409</v>
      </c>
      <c r="L35">
        <v>1689985496</v>
      </c>
      <c r="M35">
        <f t="shared" si="0"/>
        <v>8.0188799462288507E-4</v>
      </c>
      <c r="N35">
        <f t="shared" si="1"/>
        <v>0.80188799462288507</v>
      </c>
      <c r="O35">
        <f t="shared" si="2"/>
        <v>29.964893688933159</v>
      </c>
      <c r="P35">
        <f t="shared" si="3"/>
        <v>1781.6</v>
      </c>
      <c r="Q35">
        <f t="shared" si="4"/>
        <v>1061.6264309746878</v>
      </c>
      <c r="R35">
        <f t="shared" si="5"/>
        <v>106.80844351343579</v>
      </c>
      <c r="S35">
        <f t="shared" si="6"/>
        <v>179.24376919368001</v>
      </c>
      <c r="T35">
        <f t="shared" si="7"/>
        <v>6.9683286917307852E-2</v>
      </c>
      <c r="U35">
        <f t="shared" si="8"/>
        <v>4.097672916345461</v>
      </c>
      <c r="V35">
        <f t="shared" si="9"/>
        <v>6.903159722138287E-2</v>
      </c>
      <c r="W35">
        <f t="shared" si="10"/>
        <v>4.3202791876844768E-2</v>
      </c>
      <c r="X35">
        <f t="shared" si="11"/>
        <v>297.70634999999993</v>
      </c>
      <c r="Y35">
        <f t="shared" si="12"/>
        <v>21.126797184839532</v>
      </c>
      <c r="Z35">
        <f t="shared" si="13"/>
        <v>21.126797184839532</v>
      </c>
      <c r="AA35">
        <f t="shared" si="14"/>
        <v>2.5154470485798517</v>
      </c>
      <c r="AB35">
        <f t="shared" si="15"/>
        <v>58.371803805546485</v>
      </c>
      <c r="AC35">
        <f t="shared" si="16"/>
        <v>1.3693193737279201</v>
      </c>
      <c r="AD35">
        <f t="shared" si="17"/>
        <v>2.3458575621365454</v>
      </c>
      <c r="AE35">
        <f t="shared" si="18"/>
        <v>1.1461276748519316</v>
      </c>
      <c r="AF35">
        <f t="shared" si="19"/>
        <v>-35.363260562869229</v>
      </c>
      <c r="AG35">
        <f t="shared" si="20"/>
        <v>-250.07373433749632</v>
      </c>
      <c r="AH35">
        <f t="shared" si="21"/>
        <v>-12.340643140264419</v>
      </c>
      <c r="AI35">
        <f t="shared" si="22"/>
        <v>-7.1288040630065552E-2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54297.647307180087</v>
      </c>
      <c r="AO35">
        <f t="shared" si="26"/>
        <v>1800.02</v>
      </c>
      <c r="AP35">
        <f t="shared" si="27"/>
        <v>1517.4173999999998</v>
      </c>
      <c r="AQ35">
        <f t="shared" si="28"/>
        <v>0.84300029999666659</v>
      </c>
      <c r="AR35">
        <f t="shared" si="29"/>
        <v>0.16539057899356671</v>
      </c>
      <c r="AS35">
        <v>1689985496</v>
      </c>
      <c r="AT35">
        <v>1781.6</v>
      </c>
      <c r="AU35">
        <v>1800.02</v>
      </c>
      <c r="AV35">
        <v>13.6104</v>
      </c>
      <c r="AW35">
        <v>13.1463</v>
      </c>
      <c r="AX35">
        <v>1788.89</v>
      </c>
      <c r="AY35">
        <v>14.347099999999999</v>
      </c>
      <c r="AZ35">
        <v>399.83300000000003</v>
      </c>
      <c r="BA35">
        <v>100.566</v>
      </c>
      <c r="BB35">
        <v>4.2312299999999997E-2</v>
      </c>
      <c r="BC35">
        <v>19.994800000000001</v>
      </c>
      <c r="BD35">
        <v>20.055700000000002</v>
      </c>
      <c r="BE35">
        <v>999.9</v>
      </c>
      <c r="BF35">
        <v>0</v>
      </c>
      <c r="BG35">
        <v>0</v>
      </c>
      <c r="BH35">
        <v>9971.25</v>
      </c>
      <c r="BI35">
        <v>0</v>
      </c>
      <c r="BJ35">
        <v>29.840299999999999</v>
      </c>
      <c r="BK35">
        <v>-18.415199999999999</v>
      </c>
      <c r="BL35">
        <v>1806.18</v>
      </c>
      <c r="BM35">
        <v>1823.99</v>
      </c>
      <c r="BN35">
        <v>0.46412500000000001</v>
      </c>
      <c r="BO35">
        <v>1800.02</v>
      </c>
      <c r="BP35">
        <v>13.1463</v>
      </c>
      <c r="BQ35">
        <v>1.3687499999999999</v>
      </c>
      <c r="BR35">
        <v>1.3220799999999999</v>
      </c>
      <c r="BS35">
        <v>11.575799999999999</v>
      </c>
      <c r="BT35">
        <v>11.052199999999999</v>
      </c>
      <c r="BU35">
        <v>1800.02</v>
      </c>
      <c r="BV35">
        <v>0.89999200000000001</v>
      </c>
      <c r="BW35">
        <v>0.100008</v>
      </c>
      <c r="BX35">
        <v>0</v>
      </c>
      <c r="BY35">
        <v>2.4249000000000001</v>
      </c>
      <c r="BZ35">
        <v>0</v>
      </c>
      <c r="CA35">
        <v>8847.34</v>
      </c>
      <c r="CB35">
        <v>14600.5</v>
      </c>
      <c r="CC35">
        <v>40.5</v>
      </c>
      <c r="CD35">
        <v>40.375</v>
      </c>
      <c r="CE35">
        <v>40.75</v>
      </c>
      <c r="CF35">
        <v>38.561999999999998</v>
      </c>
      <c r="CG35">
        <v>39</v>
      </c>
      <c r="CH35">
        <v>1620</v>
      </c>
      <c r="CI35">
        <v>180.02</v>
      </c>
      <c r="CJ35">
        <v>0</v>
      </c>
      <c r="CK35">
        <v>1689985510.9000001</v>
      </c>
      <c r="CL35">
        <v>0</v>
      </c>
      <c r="CM35">
        <v>1689985468</v>
      </c>
      <c r="CN35" t="s">
        <v>405</v>
      </c>
      <c r="CO35">
        <v>1689985468</v>
      </c>
      <c r="CP35">
        <v>1689985464.5</v>
      </c>
      <c r="CQ35">
        <v>45</v>
      </c>
      <c r="CR35">
        <v>-4.4999999999999998E-2</v>
      </c>
      <c r="CS35">
        <v>2E-3</v>
      </c>
      <c r="CT35">
        <v>-7.31</v>
      </c>
      <c r="CU35">
        <v>-0.73699999999999999</v>
      </c>
      <c r="CV35">
        <v>1800</v>
      </c>
      <c r="CW35">
        <v>13</v>
      </c>
      <c r="CX35">
        <v>0.1</v>
      </c>
      <c r="CY35">
        <v>0.21</v>
      </c>
      <c r="CZ35">
        <v>23.27717778437566</v>
      </c>
      <c r="DA35">
        <v>-0.55970007708937286</v>
      </c>
      <c r="DB35">
        <v>0.1675939605818996</v>
      </c>
      <c r="DC35">
        <v>1</v>
      </c>
      <c r="DD35">
        <v>1800.0587499999999</v>
      </c>
      <c r="DE35">
        <v>7.7560975606920879E-2</v>
      </c>
      <c r="DF35">
        <v>0.1013209627865989</v>
      </c>
      <c r="DG35">
        <v>1</v>
      </c>
      <c r="DH35">
        <v>1800.009756097561</v>
      </c>
      <c r="DI35">
        <v>-0.1182372764050187</v>
      </c>
      <c r="DJ35">
        <v>0.1097555555542175</v>
      </c>
      <c r="DK35">
        <v>-1</v>
      </c>
      <c r="DL35">
        <v>2</v>
      </c>
      <c r="DM35">
        <v>2</v>
      </c>
      <c r="DN35" t="s">
        <v>354</v>
      </c>
      <c r="DO35">
        <v>2.69563</v>
      </c>
      <c r="DP35">
        <v>2.66371</v>
      </c>
      <c r="DQ35">
        <v>0.25373499999999999</v>
      </c>
      <c r="DR35">
        <v>0.25339200000000001</v>
      </c>
      <c r="DS35">
        <v>8.0143000000000006E-2</v>
      </c>
      <c r="DT35">
        <v>7.4454099999999995E-2</v>
      </c>
      <c r="DU35">
        <v>22615.9</v>
      </c>
      <c r="DV35">
        <v>25525.4</v>
      </c>
      <c r="DW35">
        <v>28503</v>
      </c>
      <c r="DX35">
        <v>32762.7</v>
      </c>
      <c r="DY35">
        <v>36453.199999999997</v>
      </c>
      <c r="DZ35">
        <v>40865.199999999997</v>
      </c>
      <c r="EA35">
        <v>41835.699999999997</v>
      </c>
      <c r="EB35">
        <v>46999.4</v>
      </c>
      <c r="EC35">
        <v>1.8371299999999999</v>
      </c>
      <c r="ED35">
        <v>2.2526199999999998</v>
      </c>
      <c r="EE35">
        <v>-3.0301499999999999E-2</v>
      </c>
      <c r="EF35">
        <v>0</v>
      </c>
      <c r="EG35">
        <v>20.556699999999999</v>
      </c>
      <c r="EH35">
        <v>999.9</v>
      </c>
      <c r="EI35">
        <v>59.7</v>
      </c>
      <c r="EJ35">
        <v>21.1</v>
      </c>
      <c r="EK35">
        <v>14.908300000000001</v>
      </c>
      <c r="EL35">
        <v>63.062899999999999</v>
      </c>
      <c r="EM35">
        <v>0.63701600000000003</v>
      </c>
      <c r="EN35">
        <v>1</v>
      </c>
      <c r="EO35">
        <v>-0.442693</v>
      </c>
      <c r="EP35">
        <v>2.8690799999999999</v>
      </c>
      <c r="EQ35">
        <v>20.207899999999999</v>
      </c>
      <c r="ER35">
        <v>5.2268699999999999</v>
      </c>
      <c r="ES35">
        <v>12.0099</v>
      </c>
      <c r="ET35">
        <v>4.9893999999999998</v>
      </c>
      <c r="EU35">
        <v>3.3050000000000002</v>
      </c>
      <c r="EV35">
        <v>7862.3</v>
      </c>
      <c r="EW35">
        <v>9999</v>
      </c>
      <c r="EX35">
        <v>536.20000000000005</v>
      </c>
      <c r="EY35">
        <v>81.599999999999994</v>
      </c>
      <c r="EZ35">
        <v>1.8523000000000001</v>
      </c>
      <c r="FA35">
        <v>1.86141</v>
      </c>
      <c r="FB35">
        <v>1.8602700000000001</v>
      </c>
      <c r="FC35">
        <v>1.8563400000000001</v>
      </c>
      <c r="FD35">
        <v>1.86066</v>
      </c>
      <c r="FE35">
        <v>1.85701</v>
      </c>
      <c r="FF35">
        <v>1.8591299999999999</v>
      </c>
      <c r="FG35">
        <v>1.86199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-7.29</v>
      </c>
      <c r="FV35">
        <v>-0.73670000000000002</v>
      </c>
      <c r="FW35">
        <v>-3.1004402274071778</v>
      </c>
      <c r="FX35">
        <v>-4.0117494158234393E-3</v>
      </c>
      <c r="FY35">
        <v>1.087516141204025E-6</v>
      </c>
      <c r="FZ35">
        <v>-8.657206703991749E-11</v>
      </c>
      <c r="GA35">
        <v>-0.73667142857142842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0.5</v>
      </c>
      <c r="GK35">
        <v>3.3618199999999998</v>
      </c>
      <c r="GL35">
        <v>2.34741</v>
      </c>
      <c r="GM35">
        <v>1.5942400000000001</v>
      </c>
      <c r="GN35">
        <v>2.3339799999999999</v>
      </c>
      <c r="GO35">
        <v>1.40015</v>
      </c>
      <c r="GP35">
        <v>2.32178</v>
      </c>
      <c r="GQ35">
        <v>23.9617</v>
      </c>
      <c r="GR35">
        <v>15.9795</v>
      </c>
      <c r="GS35">
        <v>18</v>
      </c>
      <c r="GT35">
        <v>382.089</v>
      </c>
      <c r="GU35">
        <v>703.11300000000006</v>
      </c>
      <c r="GV35">
        <v>16.2745</v>
      </c>
      <c r="GW35">
        <v>21.363800000000001</v>
      </c>
      <c r="GX35">
        <v>30.001000000000001</v>
      </c>
      <c r="GY35">
        <v>21.187899999999999</v>
      </c>
      <c r="GZ35">
        <v>21.1</v>
      </c>
      <c r="HA35">
        <v>67.3262</v>
      </c>
      <c r="HB35">
        <v>0</v>
      </c>
      <c r="HC35">
        <v>-30</v>
      </c>
      <c r="HD35">
        <v>16.267499999999998</v>
      </c>
      <c r="HE35">
        <v>1800</v>
      </c>
      <c r="HF35">
        <v>0</v>
      </c>
      <c r="HG35">
        <v>104.65</v>
      </c>
      <c r="HH35">
        <v>103.754</v>
      </c>
    </row>
    <row r="36" spans="1:216" x14ac:dyDescent="0.25">
      <c r="A36">
        <v>18</v>
      </c>
      <c r="B36">
        <v>1689985594.5</v>
      </c>
      <c r="C36">
        <v>1433.900000095367</v>
      </c>
      <c r="D36" t="s">
        <v>406</v>
      </c>
      <c r="E36" t="s">
        <v>407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409</v>
      </c>
      <c r="L36">
        <v>1689985594.5</v>
      </c>
      <c r="M36">
        <f t="shared" si="0"/>
        <v>7.9774097846699679E-4</v>
      </c>
      <c r="N36">
        <f t="shared" si="1"/>
        <v>0.79774097846699676</v>
      </c>
      <c r="O36">
        <f t="shared" si="2"/>
        <v>9.2297900064763834</v>
      </c>
      <c r="P36">
        <f t="shared" si="3"/>
        <v>394.375</v>
      </c>
      <c r="Q36">
        <f t="shared" si="4"/>
        <v>175.69532934036724</v>
      </c>
      <c r="R36">
        <f t="shared" si="5"/>
        <v>17.676114657853343</v>
      </c>
      <c r="S36">
        <f t="shared" si="6"/>
        <v>39.676738956937498</v>
      </c>
      <c r="T36">
        <f t="shared" si="7"/>
        <v>6.975243025210888E-2</v>
      </c>
      <c r="U36">
        <f t="shared" si="8"/>
        <v>4.1140916361059734</v>
      </c>
      <c r="V36">
        <f t="shared" si="9"/>
        <v>6.9102032888965548E-2</v>
      </c>
      <c r="W36">
        <f t="shared" si="10"/>
        <v>4.3246700569426207E-2</v>
      </c>
      <c r="X36">
        <f t="shared" si="11"/>
        <v>297.70940099999996</v>
      </c>
      <c r="Y36">
        <f t="shared" si="12"/>
        <v>21.114494015068324</v>
      </c>
      <c r="Z36">
        <f t="shared" si="13"/>
        <v>21.114494015068324</v>
      </c>
      <c r="AA36">
        <f t="shared" si="14"/>
        <v>2.5135476513746373</v>
      </c>
      <c r="AB36">
        <f t="shared" si="15"/>
        <v>58.626638325769228</v>
      </c>
      <c r="AC36">
        <f t="shared" si="16"/>
        <v>1.3745481170790599</v>
      </c>
      <c r="AD36">
        <f t="shared" si="17"/>
        <v>2.344579454549554</v>
      </c>
      <c r="AE36">
        <f t="shared" si="18"/>
        <v>1.1389995342955774</v>
      </c>
      <c r="AF36">
        <f t="shared" si="19"/>
        <v>-35.180377150394555</v>
      </c>
      <c r="AG36">
        <f t="shared" si="20"/>
        <v>-250.29874054915149</v>
      </c>
      <c r="AH36">
        <f t="shared" si="21"/>
        <v>-12.301125981815716</v>
      </c>
      <c r="AI36">
        <f t="shared" si="22"/>
        <v>-7.0842681361824589E-2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54592.500643963642</v>
      </c>
      <c r="AO36">
        <f t="shared" si="26"/>
        <v>1800.05</v>
      </c>
      <c r="AP36">
        <f t="shared" si="27"/>
        <v>1517.4416999999999</v>
      </c>
      <c r="AQ36">
        <f t="shared" si="28"/>
        <v>0.84299975000694416</v>
      </c>
      <c r="AR36">
        <f t="shared" si="29"/>
        <v>0.16538951751340239</v>
      </c>
      <c r="AS36">
        <v>1689985594.5</v>
      </c>
      <c r="AT36">
        <v>394.375</v>
      </c>
      <c r="AU36">
        <v>399.97300000000001</v>
      </c>
      <c r="AV36">
        <v>13.662599999999999</v>
      </c>
      <c r="AW36">
        <v>13.2011</v>
      </c>
      <c r="AX36">
        <v>398.27600000000001</v>
      </c>
      <c r="AY36">
        <v>14.398999999999999</v>
      </c>
      <c r="AZ36">
        <v>399.98500000000001</v>
      </c>
      <c r="BA36">
        <v>100.565</v>
      </c>
      <c r="BB36">
        <v>4.1628100000000001E-2</v>
      </c>
      <c r="BC36">
        <v>19.986000000000001</v>
      </c>
      <c r="BD36">
        <v>20.077999999999999</v>
      </c>
      <c r="BE36">
        <v>999.9</v>
      </c>
      <c r="BF36">
        <v>0</v>
      </c>
      <c r="BG36">
        <v>0</v>
      </c>
      <c r="BH36">
        <v>10027.5</v>
      </c>
      <c r="BI36">
        <v>0</v>
      </c>
      <c r="BJ36">
        <v>27.659500000000001</v>
      </c>
      <c r="BK36">
        <v>-5.5982399999999997</v>
      </c>
      <c r="BL36">
        <v>399.83800000000002</v>
      </c>
      <c r="BM36">
        <v>405.32400000000001</v>
      </c>
      <c r="BN36">
        <v>0.461559</v>
      </c>
      <c r="BO36">
        <v>399.97300000000001</v>
      </c>
      <c r="BP36">
        <v>13.2011</v>
      </c>
      <c r="BQ36">
        <v>1.37398</v>
      </c>
      <c r="BR36">
        <v>1.3275600000000001</v>
      </c>
      <c r="BS36">
        <v>11.6335</v>
      </c>
      <c r="BT36">
        <v>11.114599999999999</v>
      </c>
      <c r="BU36">
        <v>1800.05</v>
      </c>
      <c r="BV36">
        <v>0.900007</v>
      </c>
      <c r="BW36">
        <v>9.9992899999999996E-2</v>
      </c>
      <c r="BX36">
        <v>0</v>
      </c>
      <c r="BY36">
        <v>2.3649</v>
      </c>
      <c r="BZ36">
        <v>0</v>
      </c>
      <c r="CA36">
        <v>8290.06</v>
      </c>
      <c r="CB36">
        <v>14600.8</v>
      </c>
      <c r="CC36">
        <v>38.75</v>
      </c>
      <c r="CD36">
        <v>39.125</v>
      </c>
      <c r="CE36">
        <v>39.186999999999998</v>
      </c>
      <c r="CF36">
        <v>36.936999999999998</v>
      </c>
      <c r="CG36">
        <v>37.311999999999998</v>
      </c>
      <c r="CH36">
        <v>1620.06</v>
      </c>
      <c r="CI36">
        <v>179.99</v>
      </c>
      <c r="CJ36">
        <v>0</v>
      </c>
      <c r="CK36">
        <v>1689985609.3</v>
      </c>
      <c r="CL36">
        <v>0</v>
      </c>
      <c r="CM36">
        <v>1689985557.5</v>
      </c>
      <c r="CN36" t="s">
        <v>408</v>
      </c>
      <c r="CO36">
        <v>1689985557.5</v>
      </c>
      <c r="CP36">
        <v>1689985555.5</v>
      </c>
      <c r="CQ36">
        <v>46</v>
      </c>
      <c r="CR36">
        <v>0.629</v>
      </c>
      <c r="CS36">
        <v>0</v>
      </c>
      <c r="CT36">
        <v>-3.9180000000000001</v>
      </c>
      <c r="CU36">
        <v>-0.73599999999999999</v>
      </c>
      <c r="CV36">
        <v>400</v>
      </c>
      <c r="CW36">
        <v>13</v>
      </c>
      <c r="CX36">
        <v>0.09</v>
      </c>
      <c r="CY36">
        <v>0.21</v>
      </c>
      <c r="CZ36">
        <v>6.9747454622389524</v>
      </c>
      <c r="DA36">
        <v>1.972034099177556</v>
      </c>
      <c r="DB36">
        <v>0.19573708813140869</v>
      </c>
      <c r="DC36">
        <v>1</v>
      </c>
      <c r="DD36">
        <v>399.98053658536588</v>
      </c>
      <c r="DE36">
        <v>3.1944250870796748E-2</v>
      </c>
      <c r="DF36">
        <v>1.8703198579943549E-2</v>
      </c>
      <c r="DG36">
        <v>1</v>
      </c>
      <c r="DH36">
        <v>1800.0007499999999</v>
      </c>
      <c r="DI36">
        <v>0.1132534456088988</v>
      </c>
      <c r="DJ36">
        <v>0.1177579615142953</v>
      </c>
      <c r="DK36">
        <v>-1</v>
      </c>
      <c r="DL36">
        <v>2</v>
      </c>
      <c r="DM36">
        <v>2</v>
      </c>
      <c r="DN36" t="s">
        <v>354</v>
      </c>
      <c r="DO36">
        <v>2.69584</v>
      </c>
      <c r="DP36">
        <v>2.6635200000000001</v>
      </c>
      <c r="DQ36">
        <v>9.4326199999999999E-2</v>
      </c>
      <c r="DR36">
        <v>9.4216800000000003E-2</v>
      </c>
      <c r="DS36">
        <v>8.0330399999999996E-2</v>
      </c>
      <c r="DT36">
        <v>7.4659500000000004E-2</v>
      </c>
      <c r="DU36">
        <v>27433</v>
      </c>
      <c r="DV36">
        <v>30951.7</v>
      </c>
      <c r="DW36">
        <v>28498.5</v>
      </c>
      <c r="DX36">
        <v>32758.3</v>
      </c>
      <c r="DY36">
        <v>36438.199999999997</v>
      </c>
      <c r="DZ36">
        <v>40850</v>
      </c>
      <c r="EA36">
        <v>41828.199999999997</v>
      </c>
      <c r="EB36">
        <v>46993.5</v>
      </c>
      <c r="EC36">
        <v>1.8364799999999999</v>
      </c>
      <c r="ED36">
        <v>2.2465000000000002</v>
      </c>
      <c r="EE36">
        <v>-2.5652299999999999E-2</v>
      </c>
      <c r="EF36">
        <v>0</v>
      </c>
      <c r="EG36">
        <v>20.502099999999999</v>
      </c>
      <c r="EH36">
        <v>999.9</v>
      </c>
      <c r="EI36">
        <v>59.9</v>
      </c>
      <c r="EJ36">
        <v>21.1</v>
      </c>
      <c r="EK36">
        <v>14.9579</v>
      </c>
      <c r="EL36">
        <v>62.832900000000002</v>
      </c>
      <c r="EM36">
        <v>1.12981</v>
      </c>
      <c r="EN36">
        <v>1</v>
      </c>
      <c r="EO36">
        <v>-0.43376500000000001</v>
      </c>
      <c r="EP36">
        <v>2.5743399999999999</v>
      </c>
      <c r="EQ36">
        <v>20.213000000000001</v>
      </c>
      <c r="ER36">
        <v>5.22837</v>
      </c>
      <c r="ES36">
        <v>12.0099</v>
      </c>
      <c r="ET36">
        <v>4.9897999999999998</v>
      </c>
      <c r="EU36">
        <v>3.3050000000000002</v>
      </c>
      <c r="EV36">
        <v>7864.4</v>
      </c>
      <c r="EW36">
        <v>9999</v>
      </c>
      <c r="EX36">
        <v>536.20000000000005</v>
      </c>
      <c r="EY36">
        <v>81.599999999999994</v>
      </c>
      <c r="EZ36">
        <v>1.85233</v>
      </c>
      <c r="FA36">
        <v>1.8614200000000001</v>
      </c>
      <c r="FB36">
        <v>1.86033</v>
      </c>
      <c r="FC36">
        <v>1.8563799999999999</v>
      </c>
      <c r="FD36">
        <v>1.86069</v>
      </c>
      <c r="FE36">
        <v>1.85704</v>
      </c>
      <c r="FF36">
        <v>1.8591299999999999</v>
      </c>
      <c r="FG36">
        <v>1.86202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-3.9009999999999998</v>
      </c>
      <c r="FV36">
        <v>-0.73640000000000005</v>
      </c>
      <c r="FW36">
        <v>-2.4708657371322649</v>
      </c>
      <c r="FX36">
        <v>-4.0117494158234393E-3</v>
      </c>
      <c r="FY36">
        <v>1.087516141204025E-6</v>
      </c>
      <c r="FZ36">
        <v>-8.657206703991749E-11</v>
      </c>
      <c r="GA36">
        <v>-0.73639500000000346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0.6</v>
      </c>
      <c r="GJ36">
        <v>0.7</v>
      </c>
      <c r="GK36">
        <v>0.99121099999999995</v>
      </c>
      <c r="GL36">
        <v>2.35107</v>
      </c>
      <c r="GM36">
        <v>1.5942400000000001</v>
      </c>
      <c r="GN36">
        <v>2.3339799999999999</v>
      </c>
      <c r="GO36">
        <v>1.40015</v>
      </c>
      <c r="GP36">
        <v>2.2790499999999998</v>
      </c>
      <c r="GQ36">
        <v>24.002300000000002</v>
      </c>
      <c r="GR36">
        <v>15.970800000000001</v>
      </c>
      <c r="GS36">
        <v>18</v>
      </c>
      <c r="GT36">
        <v>382.73399999999998</v>
      </c>
      <c r="GU36">
        <v>699.31500000000005</v>
      </c>
      <c r="GV36">
        <v>16.600899999999999</v>
      </c>
      <c r="GW36">
        <v>21.509399999999999</v>
      </c>
      <c r="GX36">
        <v>30.000399999999999</v>
      </c>
      <c r="GY36">
        <v>21.318899999999999</v>
      </c>
      <c r="GZ36">
        <v>21.221399999999999</v>
      </c>
      <c r="HA36">
        <v>19.903400000000001</v>
      </c>
      <c r="HB36">
        <v>0</v>
      </c>
      <c r="HC36">
        <v>-30</v>
      </c>
      <c r="HD36">
        <v>16.607099999999999</v>
      </c>
      <c r="HE36">
        <v>400</v>
      </c>
      <c r="HF36">
        <v>0</v>
      </c>
      <c r="HG36">
        <v>104.633</v>
      </c>
      <c r="HH36">
        <v>103.74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Julien LAMOUR</cp:lastModifiedBy>
  <dcterms:created xsi:type="dcterms:W3CDTF">2023-07-22T00:27:01Z</dcterms:created>
  <dcterms:modified xsi:type="dcterms:W3CDTF">2023-10-17T07:43:10Z</dcterms:modified>
</cp:coreProperties>
</file>