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27635BB9-65E4-264F-905A-B35E5BDF3DA0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 s="1"/>
  <c r="AD36" i="1"/>
  <c r="AC36" i="1"/>
  <c r="U36" i="1"/>
  <c r="AR35" i="1"/>
  <c r="AQ35" i="1"/>
  <c r="AO35" i="1"/>
  <c r="AP35" i="1" s="1"/>
  <c r="AN35" i="1"/>
  <c r="AL35" i="1"/>
  <c r="AD35" i="1"/>
  <c r="AC35" i="1"/>
  <c r="AB35" i="1"/>
  <c r="U35" i="1"/>
  <c r="AR34" i="1"/>
  <c r="AQ34" i="1"/>
  <c r="AO34" i="1"/>
  <c r="X34" i="1" s="1"/>
  <c r="AN34" i="1"/>
  <c r="AL34" i="1"/>
  <c r="N34" i="1" s="1"/>
  <c r="M34" i="1" s="1"/>
  <c r="AF34" i="1"/>
  <c r="AD34" i="1"/>
  <c r="AC34" i="1"/>
  <c r="AB34" i="1"/>
  <c r="U34" i="1"/>
  <c r="S34" i="1"/>
  <c r="P34" i="1"/>
  <c r="O34" i="1"/>
  <c r="AR33" i="1"/>
  <c r="AQ33" i="1"/>
  <c r="AP33" i="1"/>
  <c r="AO33" i="1"/>
  <c r="AN33" i="1"/>
  <c r="AL33" i="1" s="1"/>
  <c r="S33" i="1" s="1"/>
  <c r="AD33" i="1"/>
  <c r="AC33" i="1"/>
  <c r="AB33" i="1" s="1"/>
  <c r="X33" i="1"/>
  <c r="U33" i="1"/>
  <c r="AR32" i="1"/>
  <c r="AQ32" i="1"/>
  <c r="AO32" i="1"/>
  <c r="AP32" i="1" s="1"/>
  <c r="AN32" i="1"/>
  <c r="AL32" i="1" s="1"/>
  <c r="AD32" i="1"/>
  <c r="AC32" i="1"/>
  <c r="AB32" i="1" s="1"/>
  <c r="U32" i="1"/>
  <c r="AR31" i="1"/>
  <c r="AQ31" i="1"/>
  <c r="AO31" i="1"/>
  <c r="AN31" i="1"/>
  <c r="AL31" i="1"/>
  <c r="AD31" i="1"/>
  <c r="AC31" i="1"/>
  <c r="AB31" i="1"/>
  <c r="U31" i="1"/>
  <c r="AR30" i="1"/>
  <c r="X30" i="1" s="1"/>
  <c r="AQ30" i="1"/>
  <c r="AO30" i="1"/>
  <c r="AP30" i="1" s="1"/>
  <c r="AN30" i="1"/>
  <c r="AL30" i="1"/>
  <c r="N30" i="1" s="1"/>
  <c r="M30" i="1" s="1"/>
  <c r="AF30" i="1"/>
  <c r="AD30" i="1"/>
  <c r="AC30" i="1"/>
  <c r="AB30" i="1"/>
  <c r="U30" i="1"/>
  <c r="S30" i="1"/>
  <c r="P30" i="1"/>
  <c r="O30" i="1"/>
  <c r="AR29" i="1"/>
  <c r="AQ29" i="1"/>
  <c r="AP29" i="1"/>
  <c r="AO29" i="1"/>
  <c r="AN29" i="1"/>
  <c r="AL29" i="1" s="1"/>
  <c r="S29" i="1" s="1"/>
  <c r="AM29" i="1"/>
  <c r="AD29" i="1"/>
  <c r="AC29" i="1"/>
  <c r="AB29" i="1" s="1"/>
  <c r="X29" i="1"/>
  <c r="U29" i="1"/>
  <c r="O29" i="1"/>
  <c r="N29" i="1"/>
  <c r="M29" i="1"/>
  <c r="AR28" i="1"/>
  <c r="AQ28" i="1"/>
  <c r="AO28" i="1"/>
  <c r="AP28" i="1" s="1"/>
  <c r="AN28" i="1"/>
  <c r="AL28" i="1"/>
  <c r="P28" i="1" s="1"/>
  <c r="AD28" i="1"/>
  <c r="AC28" i="1"/>
  <c r="AB28" i="1"/>
  <c r="X28" i="1"/>
  <c r="U28" i="1"/>
  <c r="N28" i="1"/>
  <c r="M28" i="1" s="1"/>
  <c r="AR27" i="1"/>
  <c r="AQ27" i="1"/>
  <c r="AO27" i="1"/>
  <c r="AN27" i="1"/>
  <c r="AL27" i="1" s="1"/>
  <c r="AD27" i="1"/>
  <c r="AB27" i="1" s="1"/>
  <c r="AC27" i="1"/>
  <c r="U27" i="1"/>
  <c r="AR26" i="1"/>
  <c r="AQ26" i="1"/>
  <c r="AP26" i="1" s="1"/>
  <c r="AO26" i="1"/>
  <c r="AN26" i="1"/>
  <c r="AL26" i="1"/>
  <c r="P26" i="1" s="1"/>
  <c r="AD26" i="1"/>
  <c r="AC26" i="1"/>
  <c r="AB26" i="1"/>
  <c r="X26" i="1"/>
  <c r="U26" i="1"/>
  <c r="O26" i="1"/>
  <c r="AR25" i="1"/>
  <c r="AQ25" i="1"/>
  <c r="AO25" i="1"/>
  <c r="AP25" i="1" s="1"/>
  <c r="AN25" i="1"/>
  <c r="AL25" i="1" s="1"/>
  <c r="S25" i="1" s="1"/>
  <c r="AM25" i="1"/>
  <c r="AF25" i="1"/>
  <c r="AD25" i="1"/>
  <c r="AC25" i="1"/>
  <c r="AB25" i="1" s="1"/>
  <c r="U25" i="1"/>
  <c r="P25" i="1"/>
  <c r="O25" i="1"/>
  <c r="N25" i="1"/>
  <c r="M25" i="1"/>
  <c r="AR24" i="1"/>
  <c r="AQ24" i="1"/>
  <c r="AO24" i="1"/>
  <c r="AP24" i="1" s="1"/>
  <c r="AN24" i="1"/>
  <c r="AM24" i="1"/>
  <c r="AL24" i="1"/>
  <c r="P24" i="1" s="1"/>
  <c r="AF24" i="1"/>
  <c r="AD24" i="1"/>
  <c r="AC24" i="1"/>
  <c r="AB24" i="1" s="1"/>
  <c r="U24" i="1"/>
  <c r="S24" i="1"/>
  <c r="O24" i="1"/>
  <c r="N24" i="1"/>
  <c r="M24" i="1"/>
  <c r="AR23" i="1"/>
  <c r="AQ23" i="1"/>
  <c r="AO23" i="1"/>
  <c r="AP23" i="1" s="1"/>
  <c r="AN23" i="1"/>
  <c r="AL23" i="1"/>
  <c r="AM23" i="1" s="1"/>
  <c r="AD23" i="1"/>
  <c r="AC23" i="1"/>
  <c r="AB23" i="1"/>
  <c r="U23" i="1"/>
  <c r="N23" i="1"/>
  <c r="M23" i="1" s="1"/>
  <c r="AR22" i="1"/>
  <c r="AQ22" i="1"/>
  <c r="AO22" i="1"/>
  <c r="AP22" i="1" s="1"/>
  <c r="AN22" i="1"/>
  <c r="AL22" i="1"/>
  <c r="AD22" i="1"/>
  <c r="AC22" i="1"/>
  <c r="AB22" i="1"/>
  <c r="X22" i="1"/>
  <c r="U22" i="1"/>
  <c r="S22" i="1"/>
  <c r="P22" i="1"/>
  <c r="O22" i="1"/>
  <c r="AR21" i="1"/>
  <c r="AQ21" i="1"/>
  <c r="AP21" i="1"/>
  <c r="AO21" i="1"/>
  <c r="AN21" i="1"/>
  <c r="AL21" i="1" s="1"/>
  <c r="S21" i="1" s="1"/>
  <c r="AD21" i="1"/>
  <c r="AC21" i="1"/>
  <c r="X21" i="1"/>
  <c r="Y21" i="1" s="1"/>
  <c r="Z21" i="1" s="1"/>
  <c r="U21" i="1"/>
  <c r="N21" i="1"/>
  <c r="M21" i="1"/>
  <c r="AF21" i="1" s="1"/>
  <c r="AR20" i="1"/>
  <c r="AQ20" i="1"/>
  <c r="AP20" i="1"/>
  <c r="AO20" i="1"/>
  <c r="AN20" i="1"/>
  <c r="AL20" i="1"/>
  <c r="P20" i="1" s="1"/>
  <c r="AD20" i="1"/>
  <c r="AC20" i="1"/>
  <c r="AB20" i="1"/>
  <c r="X20" i="1"/>
  <c r="U20" i="1"/>
  <c r="N20" i="1"/>
  <c r="M20" i="1"/>
  <c r="AF20" i="1" s="1"/>
  <c r="AR19" i="1"/>
  <c r="AQ19" i="1"/>
  <c r="AO19" i="1"/>
  <c r="AP19" i="1" s="1"/>
  <c r="AN19" i="1"/>
  <c r="AM19" i="1"/>
  <c r="AL19" i="1"/>
  <c r="P19" i="1" s="1"/>
  <c r="AD19" i="1"/>
  <c r="AC19" i="1"/>
  <c r="AB19" i="1"/>
  <c r="U19" i="1"/>
  <c r="O19" i="1"/>
  <c r="N19" i="1"/>
  <c r="M19" i="1" s="1"/>
  <c r="AA21" i="1" l="1"/>
  <c r="AE21" i="1" s="1"/>
  <c r="AH21" i="1"/>
  <c r="AG21" i="1"/>
  <c r="AI21" i="1" s="1"/>
  <c r="P27" i="1"/>
  <c r="O27" i="1"/>
  <c r="S27" i="1"/>
  <c r="AM27" i="1"/>
  <c r="N27" i="1"/>
  <c r="M27" i="1" s="1"/>
  <c r="Y30" i="1"/>
  <c r="Z30" i="1" s="1"/>
  <c r="AF19" i="1"/>
  <c r="AF28" i="1"/>
  <c r="Y34" i="1"/>
  <c r="Z34" i="1" s="1"/>
  <c r="AF23" i="1"/>
  <c r="P32" i="1"/>
  <c r="O32" i="1"/>
  <c r="S32" i="1"/>
  <c r="N32" i="1"/>
  <c r="M32" i="1" s="1"/>
  <c r="AM32" i="1"/>
  <c r="Y29" i="1"/>
  <c r="Z29" i="1" s="1"/>
  <c r="P31" i="1"/>
  <c r="O31" i="1"/>
  <c r="N31" i="1"/>
  <c r="M31" i="1" s="1"/>
  <c r="AM31" i="1"/>
  <c r="O33" i="1"/>
  <c r="P33" i="1"/>
  <c r="O20" i="1"/>
  <c r="AM20" i="1"/>
  <c r="O21" i="1"/>
  <c r="AM21" i="1"/>
  <c r="X24" i="1"/>
  <c r="X25" i="1"/>
  <c r="AP31" i="1"/>
  <c r="AM33" i="1"/>
  <c r="P35" i="1"/>
  <c r="O35" i="1"/>
  <c r="N35" i="1"/>
  <c r="M35" i="1" s="1"/>
  <c r="AM35" i="1"/>
  <c r="S35" i="1"/>
  <c r="AB36" i="1"/>
  <c r="S19" i="1"/>
  <c r="S20" i="1"/>
  <c r="AB21" i="1"/>
  <c r="N22" i="1"/>
  <c r="M22" i="1" s="1"/>
  <c r="AM22" i="1"/>
  <c r="O28" i="1"/>
  <c r="AM28" i="1"/>
  <c r="P29" i="1"/>
  <c r="AF29" i="1"/>
  <c r="V30" i="1"/>
  <c r="T30" i="1" s="1"/>
  <c r="W30" i="1" s="1"/>
  <c r="Q30" i="1" s="1"/>
  <c r="R30" i="1" s="1"/>
  <c r="S31" i="1"/>
  <c r="AP34" i="1"/>
  <c r="P36" i="1"/>
  <c r="O36" i="1"/>
  <c r="AM36" i="1"/>
  <c r="S36" i="1"/>
  <c r="Y20" i="1"/>
  <c r="Z20" i="1" s="1"/>
  <c r="V20" i="1" s="1"/>
  <c r="T20" i="1" s="1"/>
  <c r="W20" i="1" s="1"/>
  <c r="Q20" i="1" s="1"/>
  <c r="R20" i="1" s="1"/>
  <c r="N26" i="1"/>
  <c r="M26" i="1" s="1"/>
  <c r="AM26" i="1"/>
  <c r="Y28" i="1"/>
  <c r="Z28" i="1" s="1"/>
  <c r="AG28" i="1" s="1"/>
  <c r="AG29" i="1"/>
  <c r="S28" i="1"/>
  <c r="P21" i="1"/>
  <c r="P23" i="1"/>
  <c r="O23" i="1"/>
  <c r="S26" i="1"/>
  <c r="S23" i="1"/>
  <c r="V21" i="1"/>
  <c r="T21" i="1" s="1"/>
  <c r="W21" i="1" s="1"/>
  <c r="Q21" i="1" s="1"/>
  <c r="R21" i="1" s="1"/>
  <c r="AP27" i="1"/>
  <c r="N33" i="1"/>
  <c r="M33" i="1" s="1"/>
  <c r="N36" i="1"/>
  <c r="M36" i="1" s="1"/>
  <c r="X32" i="1"/>
  <c r="X36" i="1"/>
  <c r="AM30" i="1"/>
  <c r="AM34" i="1"/>
  <c r="X19" i="1"/>
  <c r="X23" i="1"/>
  <c r="X27" i="1"/>
  <c r="X31" i="1"/>
  <c r="X35" i="1"/>
  <c r="Y31" i="1" l="1"/>
  <c r="Z31" i="1" s="1"/>
  <c r="V31" i="1" s="1"/>
  <c r="T31" i="1" s="1"/>
  <c r="W31" i="1" s="1"/>
  <c r="Q31" i="1" s="1"/>
  <c r="R31" i="1" s="1"/>
  <c r="Y24" i="1"/>
  <c r="Z24" i="1" s="1"/>
  <c r="AF26" i="1"/>
  <c r="AA34" i="1"/>
  <c r="AE34" i="1" s="1"/>
  <c r="AG34" i="1"/>
  <c r="AH34" i="1"/>
  <c r="AI34" i="1" s="1"/>
  <c r="AH28" i="1"/>
  <c r="AI28" i="1" s="1"/>
  <c r="AA28" i="1"/>
  <c r="AE28" i="1" s="1"/>
  <c r="Y27" i="1"/>
  <c r="Z27" i="1" s="1"/>
  <c r="AF35" i="1"/>
  <c r="AF36" i="1"/>
  <c r="V36" i="1"/>
  <c r="T36" i="1" s="1"/>
  <c r="W36" i="1" s="1"/>
  <c r="Q36" i="1" s="1"/>
  <c r="R36" i="1" s="1"/>
  <c r="Y25" i="1"/>
  <c r="Z25" i="1" s="1"/>
  <c r="AF33" i="1"/>
  <c r="AF22" i="1"/>
  <c r="Y23" i="1"/>
  <c r="Z23" i="1" s="1"/>
  <c r="Y22" i="1"/>
  <c r="Z22" i="1" s="1"/>
  <c r="V22" i="1" s="1"/>
  <c r="T22" i="1" s="1"/>
  <c r="W22" i="1" s="1"/>
  <c r="Q22" i="1" s="1"/>
  <c r="R22" i="1" s="1"/>
  <c r="Y19" i="1"/>
  <c r="Z19" i="1" s="1"/>
  <c r="AH20" i="1"/>
  <c r="AA20" i="1"/>
  <c r="AE20" i="1" s="1"/>
  <c r="AF31" i="1"/>
  <c r="Y33" i="1"/>
  <c r="Z33" i="1" s="1"/>
  <c r="AA30" i="1"/>
  <c r="AE30" i="1" s="1"/>
  <c r="AH30" i="1"/>
  <c r="AI30" i="1" s="1"/>
  <c r="AG30" i="1"/>
  <c r="Y36" i="1"/>
  <c r="Z36" i="1" s="1"/>
  <c r="V34" i="1"/>
  <c r="T34" i="1" s="1"/>
  <c r="W34" i="1" s="1"/>
  <c r="Q34" i="1" s="1"/>
  <c r="R34" i="1" s="1"/>
  <c r="AF32" i="1"/>
  <c r="V32" i="1"/>
  <c r="T32" i="1" s="1"/>
  <c r="W32" i="1" s="1"/>
  <c r="Q32" i="1" s="1"/>
  <c r="R32" i="1" s="1"/>
  <c r="Y35" i="1"/>
  <c r="Z35" i="1" s="1"/>
  <c r="Y32" i="1"/>
  <c r="Z32" i="1" s="1"/>
  <c r="AG20" i="1"/>
  <c r="Y26" i="1"/>
  <c r="Z26" i="1" s="1"/>
  <c r="AA29" i="1"/>
  <c r="AE29" i="1" s="1"/>
  <c r="AH29" i="1"/>
  <c r="AI29" i="1" s="1"/>
  <c r="V28" i="1"/>
  <c r="T28" i="1" s="1"/>
  <c r="W28" i="1" s="1"/>
  <c r="Q28" i="1" s="1"/>
  <c r="R28" i="1" s="1"/>
  <c r="AF27" i="1"/>
  <c r="V29" i="1"/>
  <c r="T29" i="1" s="1"/>
  <c r="W29" i="1" s="1"/>
  <c r="Q29" i="1" s="1"/>
  <c r="R29" i="1" s="1"/>
  <c r="AA25" i="1" l="1"/>
  <c r="AE25" i="1" s="1"/>
  <c r="AG25" i="1"/>
  <c r="AH25" i="1"/>
  <c r="AI25" i="1" s="1"/>
  <c r="V25" i="1"/>
  <c r="T25" i="1" s="1"/>
  <c r="W25" i="1" s="1"/>
  <c r="Q25" i="1" s="1"/>
  <c r="R25" i="1" s="1"/>
  <c r="AA33" i="1"/>
  <c r="AE33" i="1" s="1"/>
  <c r="AH33" i="1"/>
  <c r="AG33" i="1"/>
  <c r="AA35" i="1"/>
  <c r="AE35" i="1" s="1"/>
  <c r="AH35" i="1"/>
  <c r="AG35" i="1"/>
  <c r="AH23" i="1"/>
  <c r="AA23" i="1"/>
  <c r="AE23" i="1" s="1"/>
  <c r="V23" i="1"/>
  <c r="T23" i="1" s="1"/>
  <c r="W23" i="1" s="1"/>
  <c r="Q23" i="1" s="1"/>
  <c r="R23" i="1" s="1"/>
  <c r="AG23" i="1"/>
  <c r="AA26" i="1"/>
  <c r="AE26" i="1" s="1"/>
  <c r="AH26" i="1"/>
  <c r="AI26" i="1" s="1"/>
  <c r="AG26" i="1"/>
  <c r="V35" i="1"/>
  <c r="T35" i="1" s="1"/>
  <c r="W35" i="1" s="1"/>
  <c r="Q35" i="1" s="1"/>
  <c r="R35" i="1" s="1"/>
  <c r="AH24" i="1"/>
  <c r="AA24" i="1"/>
  <c r="AE24" i="1" s="1"/>
  <c r="V24" i="1"/>
  <c r="T24" i="1" s="1"/>
  <c r="W24" i="1" s="1"/>
  <c r="Q24" i="1" s="1"/>
  <c r="R24" i="1" s="1"/>
  <c r="AG24" i="1"/>
  <c r="AA22" i="1"/>
  <c r="AE22" i="1" s="1"/>
  <c r="AG22" i="1"/>
  <c r="AH22" i="1"/>
  <c r="AH31" i="1"/>
  <c r="AG31" i="1"/>
  <c r="AA31" i="1"/>
  <c r="AE31" i="1" s="1"/>
  <c r="AH36" i="1"/>
  <c r="AA36" i="1"/>
  <c r="AE36" i="1" s="1"/>
  <c r="AG36" i="1"/>
  <c r="AI20" i="1"/>
  <c r="AA27" i="1"/>
  <c r="AE27" i="1" s="1"/>
  <c r="AH27" i="1"/>
  <c r="AG27" i="1"/>
  <c r="V26" i="1"/>
  <c r="T26" i="1" s="1"/>
  <c r="W26" i="1" s="1"/>
  <c r="Q26" i="1" s="1"/>
  <c r="R26" i="1" s="1"/>
  <c r="V27" i="1"/>
  <c r="T27" i="1" s="1"/>
  <c r="W27" i="1" s="1"/>
  <c r="Q27" i="1" s="1"/>
  <c r="R27" i="1" s="1"/>
  <c r="AH32" i="1"/>
  <c r="AA32" i="1"/>
  <c r="AE32" i="1" s="1"/>
  <c r="AG32" i="1"/>
  <c r="AA19" i="1"/>
  <c r="AE19" i="1" s="1"/>
  <c r="AH19" i="1"/>
  <c r="AG19" i="1"/>
  <c r="V19" i="1"/>
  <c r="T19" i="1" s="1"/>
  <c r="W19" i="1" s="1"/>
  <c r="Q19" i="1" s="1"/>
  <c r="R19" i="1" s="1"/>
  <c r="V33" i="1"/>
  <c r="T33" i="1" s="1"/>
  <c r="W33" i="1" s="1"/>
  <c r="Q33" i="1" s="1"/>
  <c r="R33" i="1" s="1"/>
  <c r="AI32" i="1" l="1"/>
  <c r="AI36" i="1"/>
  <c r="AI33" i="1"/>
  <c r="AI24" i="1"/>
  <c r="AI23" i="1"/>
  <c r="AI19" i="1"/>
  <c r="AI27" i="1"/>
  <c r="AI31" i="1"/>
  <c r="AI22" i="1"/>
  <c r="AI35" i="1"/>
</calcChain>
</file>

<file path=xl/sharedStrings.xml><?xml version="1.0" encoding="utf-8"?>
<sst xmlns="http://schemas.openxmlformats.org/spreadsheetml/2006/main" count="980" uniqueCount="406">
  <si>
    <t>File opened</t>
  </si>
  <si>
    <t>2023-07-22 10:58:22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</si>
  <si>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</si>
  <si>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</si>
  <si>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</si>
  <si>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</si>
  <si>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</si>
  <si>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</si>
  <si>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</si>
  <si>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</si>
  <si>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</si>
  <si>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</si>
  <si>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</si>
  <si>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{"co2aspan2b": "0.289966", "tbzero": "-0.243059", "h2oaspanconc2": "0", "co2aspanconc1": "2473", "h2obzero": "1.0566", "h2obspan1": "1.00489", "co2aspan2": "-0.0349502", "oxygen": "21", "h2obspanconc1": "11.65", "h2oaspan2": "0", "co2aspan1": "1.00226", "h2oaspan2b": "0.0685964", "co2bspan1": "1.0021", "co2aspan2a": "0.292292", "co2bspanconc1": "2473", "h2oaspanconc1": "11.65", "h2obspanconc2": "0", "ssa_ref": "34842.2", "flowbzero": "0.38674", "ssb_ref": "37125.5", "co2bzero": "0.928369", "flowmeterzero": "0.996167", "chamberpressurezero": "2.68235", "h2obspan2b": "0.0690967", "co2bspanconc2": "301.4", "tazero": "-0.14134", "h2oazero": "1.04545", "h2oaspan1": "1.00591", "co2bspan2": "-0.0342144", "h2oaspan2a": "0.0681933", "co2bspan2a": "0.293064", "h2obspan2": "0", "flowazero": "0.29744", "co2azero": "0.925242", "co2aspanconc2": "301.4", "h2obspan2a": "0.0687607", "co2bspan2b": "0.29074"}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</si>
  <si>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</si>
  <si>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</si>
  <si>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</si>
  <si>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</si>
  <si>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</si>
  <si>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</si>
  <si>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</si>
  <si>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</si>
  <si>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</si>
  <si>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</si>
  <si>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</si>
  <si>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</si>
  <si>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</si>
  <si>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10:58:22</t>
  </si>
  <si>
    <t>Stability Definition:	Qin (LeafQ): Per=20	A (GasEx): Std&lt;0.2 Per=20	CO2_r (Meas): Std&lt;0.75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</si>
  <si>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</si>
  <si>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</si>
  <si>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</si>
  <si>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</si>
  <si>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</si>
  <si>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</si>
  <si>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</si>
  <si>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</si>
  <si>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</si>
  <si>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</si>
  <si>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</si>
  <si>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</si>
  <si>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</si>
  <si>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</si>
  <si>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</si>
  <si>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</si>
  <si>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</si>
  <si>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</si>
  <si>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</si>
  <si>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</si>
  <si>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</si>
  <si>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</si>
  <si>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</si>
  <si>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</si>
  <si>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</si>
  <si>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</si>
  <si>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</si>
  <si>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</si>
  <si>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</si>
  <si>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</si>
  <si>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</si>
  <si>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</si>
  <si>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</si>
  <si>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</si>
  <si>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</si>
  <si>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</si>
  <si>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</si>
  <si>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</si>
  <si>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</si>
  <si>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</si>
  <si>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</si>
  <si>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</si>
  <si>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</si>
  <si>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</si>
  <si>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</si>
  <si>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</si>
  <si>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</si>
  <si>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</si>
  <si>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</si>
  <si>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</si>
  <si>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</si>
  <si>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</si>
  <si>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</si>
  <si>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</si>
  <si>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</si>
  <si>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</si>
  <si>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</si>
  <si>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</si>
  <si>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11.4116 93.1025 383.952 624.467 854.337 1076.03 1262.74 1363.28</t>
  </si>
  <si>
    <t>Fs_true</t>
  </si>
  <si>
    <t>-0.0298392 101.154 402.619 601.684 802.019 1001.11 1202.09 1401.06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</si>
  <si>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</si>
  <si>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</si>
  <si>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</si>
  <si>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</si>
  <si>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</si>
  <si>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</si>
  <si>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</si>
  <si>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</si>
  <si>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</si>
  <si>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</si>
  <si>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</si>
  <si>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</si>
  <si>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</si>
  <si>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</si>
  <si>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</si>
  <si>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</si>
  <si>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</si>
  <si>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</si>
  <si>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</si>
  <si>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</si>
  <si>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</si>
  <si>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</si>
  <si>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</si>
  <si>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</si>
  <si>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</si>
  <si>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</si>
  <si>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</si>
  <si>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</si>
  <si>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</si>
  <si>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</si>
  <si>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</si>
  <si>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</si>
  <si>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</si>
  <si>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</si>
  <si>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</si>
  <si>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</si>
  <si>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</si>
  <si>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</si>
  <si>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</si>
  <si>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</si>
  <si>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</si>
  <si>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</si>
  <si>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</si>
  <si>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</si>
  <si>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</si>
  <si>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</si>
  <si>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</si>
  <si>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</si>
  <si>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</si>
  <si>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</si>
  <si>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</si>
  <si>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</si>
  <si>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</si>
  <si>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</si>
  <si>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</si>
  <si>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</si>
  <si>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</si>
  <si>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</si>
  <si>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</si>
  <si>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</si>
  <si>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</si>
  <si>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</si>
  <si>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</si>
  <si>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</si>
  <si>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</si>
  <si>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</si>
  <si>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</si>
  <si>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</si>
  <si>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</si>
  <si>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</si>
  <si>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</si>
  <si>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</si>
  <si>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</si>
  <si>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</si>
  <si>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</si>
  <si>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</si>
  <si>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</si>
  <si>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</si>
  <si>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</si>
  <si>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</si>
  <si>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</si>
  <si>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</si>
  <si>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</si>
  <si>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</si>
  <si>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</si>
  <si>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</si>
  <si>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</si>
  <si>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</si>
  <si>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</si>
  <si>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</si>
  <si>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</si>
  <si>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</si>
  <si>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</si>
  <si>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</si>
  <si>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</si>
  <si>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</si>
  <si>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</si>
  <si>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</si>
  <si>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</si>
  <si>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</si>
  <si>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</si>
  <si>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</si>
  <si>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</si>
  <si>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</si>
  <si>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</si>
  <si>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</si>
  <si>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</si>
  <si>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</si>
  <si>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</si>
  <si>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</si>
  <si>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</si>
  <si>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</si>
  <si>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</si>
  <si>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</si>
  <si>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</si>
  <si>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</si>
  <si>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</si>
  <si>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</si>
  <si>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</si>
  <si>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</si>
  <si>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</si>
  <si>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</si>
  <si>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</si>
  <si>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</si>
  <si>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</si>
  <si>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</si>
  <si>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</si>
  <si>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</si>
  <si>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</si>
  <si>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</si>
  <si>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</si>
  <si>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</si>
  <si>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</si>
  <si>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</si>
  <si>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</si>
  <si>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</si>
  <si>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</si>
  <si>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</si>
  <si>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</si>
  <si>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</si>
  <si>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</si>
  <si>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</si>
  <si>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</si>
  <si>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</si>
  <si>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</si>
  <si>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</si>
  <si>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</si>
  <si>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</si>
  <si>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</si>
  <si>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</si>
  <si>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</si>
  <si>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</si>
  <si>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</si>
  <si>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</si>
  <si>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</si>
  <si>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</si>
  <si>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</si>
  <si>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</si>
  <si>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</si>
  <si>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</si>
  <si>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</si>
  <si>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</si>
  <si>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</si>
  <si>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</si>
  <si>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</si>
  <si>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</si>
  <si>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</si>
  <si>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</si>
  <si>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</si>
  <si>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</si>
  <si>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</si>
  <si>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</si>
  <si>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</si>
  <si>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</si>
  <si>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</si>
  <si>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</si>
  <si>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</si>
  <si>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</si>
  <si>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</si>
  <si>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</si>
  <si>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</si>
  <si>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</si>
  <si>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</si>
  <si>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</si>
  <si>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</si>
  <si>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</si>
  <si>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</si>
  <si>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</si>
  <si>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</si>
  <si>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</si>
  <si>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</si>
  <si>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</si>
  <si>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</si>
  <si>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</si>
  <si>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</si>
  <si>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</si>
  <si>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</si>
  <si>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</si>
  <si>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</si>
  <si>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</si>
  <si>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</si>
  <si>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</si>
  <si>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</si>
  <si>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</si>
  <si>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</si>
  <si>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</si>
  <si>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</si>
  <si>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</si>
  <si>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</si>
  <si>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</si>
  <si>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</si>
  <si>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</si>
  <si>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</si>
  <si>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</si>
  <si>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</si>
  <si>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</si>
  <si>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</si>
  <si>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</si>
  <si>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</si>
  <si>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</si>
  <si>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</si>
  <si>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</si>
  <si>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</si>
  <si>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</si>
  <si>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</si>
  <si>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</si>
  <si>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</si>
  <si>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</si>
  <si>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</si>
  <si>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</si>
  <si>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</si>
  <si>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</si>
  <si>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</si>
  <si>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</si>
  <si>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</si>
  <si>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</si>
  <si>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</si>
  <si>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</si>
  <si>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</si>
  <si>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</si>
  <si>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</si>
  <si>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</si>
  <si>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</si>
  <si>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</si>
  <si>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</si>
  <si>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</si>
  <si>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</si>
  <si>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</si>
  <si>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</si>
  <si>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</si>
  <si>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</si>
  <si>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</si>
  <si>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20230722 11:41:23</t>
  </si>
  <si>
    <t>11:41:23</t>
  </si>
  <si>
    <t>none</t>
  </si>
  <si>
    <t>Lindsey</t>
  </si>
  <si>
    <t>20230722</t>
  </si>
  <si>
    <t>kse</t>
  </si>
  <si>
    <t>SARI4</t>
  </si>
  <si>
    <t>BNL21882</t>
  </si>
  <si>
    <t>11:40:54</t>
  </si>
  <si>
    <t>2/2</t>
  </si>
  <si>
    <t>00000000</t>
  </si>
  <si>
    <t>iiiiiiii</t>
  </si>
  <si>
    <t>off</t>
  </si>
  <si>
    <t>20230722 11:43:03</t>
  </si>
  <si>
    <t>11:43:03</t>
  </si>
  <si>
    <t>11:42:34</t>
  </si>
  <si>
    <t>20230722 11:44:33</t>
  </si>
  <si>
    <t>11:44:33</t>
  </si>
  <si>
    <t>11:44:04</t>
  </si>
  <si>
    <t>20230722 11:46:12</t>
  </si>
  <si>
    <t>11:46:12</t>
  </si>
  <si>
    <t>11:45:43</t>
  </si>
  <si>
    <t>20230722 11:47:49</t>
  </si>
  <si>
    <t>11:47:49</t>
  </si>
  <si>
    <t>11:47:19</t>
  </si>
  <si>
    <t>20230722 11:49:26</t>
  </si>
  <si>
    <t>11:49:26</t>
  </si>
  <si>
    <t>11:48:59</t>
  </si>
  <si>
    <t>20230722 11:50:44</t>
  </si>
  <si>
    <t>11:50:44</t>
  </si>
  <si>
    <t>11:50:33</t>
  </si>
  <si>
    <t>20230722 11:52:21</t>
  </si>
  <si>
    <t>11:52:21</t>
  </si>
  <si>
    <t>11:51:51</t>
  </si>
  <si>
    <t>20230722 11:53:52</t>
  </si>
  <si>
    <t>11:53:52</t>
  </si>
  <si>
    <t>11:53:24</t>
  </si>
  <si>
    <t>20230722 11:55:25</t>
  </si>
  <si>
    <t>11:55:25</t>
  </si>
  <si>
    <t>11:54:55</t>
  </si>
  <si>
    <t>20230722 11:57:02</t>
  </si>
  <si>
    <t>11:57:02</t>
  </si>
  <si>
    <t>11:56:33</t>
  </si>
  <si>
    <t>20230722 11:58:33</t>
  </si>
  <si>
    <t>11:58:33</t>
  </si>
  <si>
    <t>11:58:04</t>
  </si>
  <si>
    <t>20230722 12:00:17</t>
  </si>
  <si>
    <t>12:00:17</t>
  </si>
  <si>
    <t>11:59:48</t>
  </si>
  <si>
    <t>20230722 12:01:47</t>
  </si>
  <si>
    <t>12:01:47</t>
  </si>
  <si>
    <t>12:01:17</t>
  </si>
  <si>
    <t>20230722 12:03:39</t>
  </si>
  <si>
    <t>12:03:39</t>
  </si>
  <si>
    <t>12:03:01</t>
  </si>
  <si>
    <t>20230722 12:05:36</t>
  </si>
  <si>
    <t>12:05:36</t>
  </si>
  <si>
    <t>12:05:02</t>
  </si>
  <si>
    <t>20230722 12:07:14</t>
  </si>
  <si>
    <t>12:07:14</t>
  </si>
  <si>
    <t>12:06:38</t>
  </si>
  <si>
    <t>20230722 12:09:09</t>
  </si>
  <si>
    <t>12:09:09</t>
  </si>
  <si>
    <t>12:08:38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</si>
</sst>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/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6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340</v>
      </c>
      <c r="EY18" t="s">
        <v>339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1690054883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1690054883</v>
      </c>
      <c r="M19">
        <f t="shared" ref="M19:M36" si="0">(N19)/1000</f>
        <v>2.2411937185018893E-3</v>
      </c>
      <c r="N19">
        <f t="shared" ref="N19:N36" si="1">1000*AZ19*AL19*(AV19-AW19)/(100*$B$7*(1000-AL19*AV19))</f>
        <v>2.2411937185018895</v>
      </c>
      <c r="O19">
        <f t="shared" ref="O19:O36" si="2">AZ19*AL19*(AU19-AT19*(1000-AL19*AW19)/(1000-AL19*AV19))/(100*$B$7)</f>
        <v>21.230003099003262</v>
      </c>
      <c r="P19">
        <f t="shared" ref="P19:P36" si="3">AT19 - IF(AL19&gt;1, O19*$B$7*100/(AN19*BH19), 0)</f>
        <v>377.904</v>
      </c>
      <c r="Q19">
        <f t="shared" ref="Q19:Q36" si="4">((W19-M19/2)*P19-O19)/(W19+M19/2)</f>
        <v>242.83452489227537</v>
      </c>
      <c r="R19">
        <f t="shared" ref="R19:R36" si="5">Q19*(BA19+BB19)/1000</f>
        <v>24.23966806451612</v>
      </c>
      <c r="S19">
        <f t="shared" ref="S19:S36" si="6">(AT19 - IF(AL19&gt;1, O19*$B$7*100/(AN19*BH19), 0))*(BA19+BB19)/1000</f>
        <v>37.722261792537601</v>
      </c>
      <c r="T19">
        <f t="shared" ref="T19:T36" si="7">2/((1/V19-1/U19)+SIGN(V19)*SQRT((1/V19-1/U19)*(1/V19-1/U19) + 4*$C$7/(($C$7+1)*($C$7+1))*(2*1/V19*1/U19-1/U19*1/U19)))</f>
        <v>0.27114229060634976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2.9241897122876055</v>
      </c>
      <c r="V19">
        <f t="shared" ref="V19:V36" si="9">M19*(1000-(1000*0.61365*EXP(17.502*Z19/(240.97+Z19))/(BA19+BB19)+AV19)/2)/(1000*0.61365*EXP(17.502*Z19/(240.97+Z19))/(BA19+BB19)-AV19)</f>
        <v>0.25790912953687711</v>
      </c>
      <c r="W19">
        <f t="shared" ref="W19:W36" si="10">1/(($C$7+1)/(T19/1.6)+1/(U19/1.37)) + $C$7/(($C$7+1)/(T19/1.6) + $C$7/(U19/1.37))</f>
        <v>0.162328318244569</v>
      </c>
      <c r="X19">
        <f t="shared" ref="X19:X36" si="11">(AO19*AR19)</f>
        <v>297.68546099999998</v>
      </c>
      <c r="Y19">
        <f t="shared" ref="Y19:Y36" si="12">(BC19+(X19+2*0.95*0.0000000567*(((BC19+$B$9)+273)^4-(BC19+273)^4)-44100*M19)/(1.84*29.3*U19+8*0.95*0.0000000567*(BC19+273)^3))</f>
        <v>22.340189165190139</v>
      </c>
      <c r="Z19">
        <f t="shared" ref="Z19:Z36" si="13">($C$9*BD19+$D$9*BE19+$E$9*Y19)</f>
        <v>21.008800000000001</v>
      </c>
      <c r="AA19">
        <f t="shared" ref="AA19:AA36" si="14">0.61365*EXP(17.502*Z19/(240.97+Z19))</f>
        <v>2.4972819912091304</v>
      </c>
      <c r="AB19">
        <f t="shared" ref="AB19:AB36" si="15">(AC19/AD19*100)</f>
        <v>65.373163259213698</v>
      </c>
      <c r="AC19">
        <f t="shared" ref="AC19:AC36" si="16">AV19*(BA19+BB19)/1000</f>
        <v>1.6478734250024001</v>
      </c>
      <c r="AD19">
        <f t="shared" ref="AD19:AD36" si="17">0.61365*EXP(17.502*BC19/(240.97+BC19))</f>
        <v>2.5207185071775591</v>
      </c>
      <c r="AE19">
        <f t="shared" ref="AE19:AE36" si="18">(AA19-AV19*(BA19+BB19)/1000)</f>
        <v>0.84940856620673033</v>
      </c>
      <c r="AF19">
        <f t="shared" ref="AF19:AF36" si="19">(-M19*44100)</f>
        <v>-98.836642985933324</v>
      </c>
      <c r="AG19">
        <f t="shared" ref="AG19:AG36" si="20">2*29.3*U19*0.92*(BC19-Z19)</f>
        <v>23.978400088442118</v>
      </c>
      <c r="AH19">
        <f t="shared" ref="AH19:AH36" si="21">2*0.95*0.0000000567*(((BC19+$B$9)+273)^4-(Z19+273)^4)</f>
        <v>1.6670316697909586</v>
      </c>
      <c r="AI19">
        <f t="shared" ref="AI19:AI36" si="22">X19+AH19+AF19+AG19</f>
        <v>224.49424977229972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53762.732696872983</v>
      </c>
      <c r="AO19">
        <f t="shared" ref="AO19:AO36" si="26">$B$13*BI19+$C$13*BJ19+$F$13*BU19*(1-BX19)</f>
        <v>1799.9</v>
      </c>
      <c r="AP19">
        <f t="shared" ref="AP19:AP36" si="27">AO19*AQ19</f>
        <v>1517.3157000000001</v>
      </c>
      <c r="AQ19">
        <f t="shared" ref="AQ19:AQ36" si="28">($B$13*$D$11+$C$13*$D$11+$F$13*((CH19+BZ19)/MAX(CH19+BZ19+CI19, 0.1)*$I$11+CI19/MAX(CH19+BZ19+CI19, 0.1)*$J$11))/($B$13+$C$13+$F$13)</f>
        <v>0.84299999999999997</v>
      </c>
      <c r="AR19">
        <f t="shared" ref="AR19:AR36" si="29">($B$13*$K$11+$C$13*$K$11+$F$13*((CH19+BZ19)/MAX(CH19+BZ19+CI19, 0.1)*$P$11+CI19/MAX(CH19+BZ19+CI19, 0.1)*$Q$11))/($B$13+$C$13+$F$13)</f>
        <v>0.16538999999999998</v>
      </c>
      <c r="AS19">
        <v>1690054883</v>
      </c>
      <c r="AT19">
        <v>377.904</v>
      </c>
      <c r="AU19">
        <v>399.97500000000002</v>
      </c>
      <c r="AV19">
        <v>16.508500000000002</v>
      </c>
      <c r="AW19">
        <v>14.3049</v>
      </c>
      <c r="AX19">
        <v>383.94200000000001</v>
      </c>
      <c r="AY19">
        <v>16.667200000000001</v>
      </c>
      <c r="AZ19">
        <v>600.16200000000003</v>
      </c>
      <c r="BA19">
        <v>99.719700000000003</v>
      </c>
      <c r="BB19">
        <v>9.9994399999999997E-2</v>
      </c>
      <c r="BC19">
        <v>21.160900000000002</v>
      </c>
      <c r="BD19">
        <v>21.008800000000001</v>
      </c>
      <c r="BE19">
        <v>999.9</v>
      </c>
      <c r="BF19">
        <v>0</v>
      </c>
      <c r="BG19">
        <v>0</v>
      </c>
      <c r="BH19">
        <v>9997.5</v>
      </c>
      <c r="BI19">
        <v>0</v>
      </c>
      <c r="BJ19">
        <v>6.2966100000000003</v>
      </c>
      <c r="BK19">
        <v>-22.071200000000001</v>
      </c>
      <c r="BL19">
        <v>384.24700000000001</v>
      </c>
      <c r="BM19">
        <v>405.78</v>
      </c>
      <c r="BN19">
        <v>2.2035800000000001</v>
      </c>
      <c r="BO19">
        <v>399.97500000000002</v>
      </c>
      <c r="BP19">
        <v>14.3049</v>
      </c>
      <c r="BQ19">
        <v>1.64622</v>
      </c>
      <c r="BR19">
        <v>1.42648</v>
      </c>
      <c r="BS19">
        <v>14.398400000000001</v>
      </c>
      <c r="BT19">
        <v>12.2021</v>
      </c>
      <c r="BU19">
        <v>1799.9</v>
      </c>
      <c r="BV19">
        <v>0.89999799999999996</v>
      </c>
      <c r="BW19">
        <v>0.10000199999999999</v>
      </c>
      <c r="BX19">
        <v>0</v>
      </c>
      <c r="BY19">
        <v>2.5501999999999998</v>
      </c>
      <c r="BZ19">
        <v>0</v>
      </c>
      <c r="CA19">
        <v>11804.4</v>
      </c>
      <c r="CB19">
        <v>17198.7</v>
      </c>
      <c r="CC19">
        <v>38.686999999999998</v>
      </c>
      <c r="CD19">
        <v>40.561999999999998</v>
      </c>
      <c r="CE19">
        <v>39.936999999999998</v>
      </c>
      <c r="CF19">
        <v>38.561999999999998</v>
      </c>
      <c r="CG19">
        <v>37.936999999999998</v>
      </c>
      <c r="CH19">
        <v>1619.91</v>
      </c>
      <c r="CI19">
        <v>179.99</v>
      </c>
      <c r="CJ19">
        <v>0</v>
      </c>
      <c r="CK19">
        <v>1690054888.0999999</v>
      </c>
      <c r="CL19">
        <v>0</v>
      </c>
      <c r="CM19">
        <v>1690054854</v>
      </c>
      <c r="CN19" t="s">
        <v>350</v>
      </c>
      <c r="CO19">
        <v>1690054854</v>
      </c>
      <c r="CP19">
        <v>1690054842</v>
      </c>
      <c r="CQ19">
        <v>5</v>
      </c>
      <c r="CR19">
        <v>3.7999999999999999E-2</v>
      </c>
      <c r="CS19">
        <v>0</v>
      </c>
      <c r="CT19">
        <v>-6.04</v>
      </c>
      <c r="CU19">
        <v>-0.159</v>
      </c>
      <c r="CV19">
        <v>400</v>
      </c>
      <c r="CW19">
        <v>14</v>
      </c>
      <c r="CX19">
        <v>0.21</v>
      </c>
      <c r="CY19">
        <v>0.03</v>
      </c>
      <c r="CZ19">
        <v>21.2204918900857</v>
      </c>
      <c r="DA19">
        <v>0.67231936069691101</v>
      </c>
      <c r="DB19">
        <v>7.8851468580774201E-2</v>
      </c>
      <c r="DC19">
        <v>1</v>
      </c>
      <c r="DD19">
        <v>400.01904999999999</v>
      </c>
      <c r="DE19">
        <v>0.29688721804448598</v>
      </c>
      <c r="DF19">
        <v>3.5632113324922499E-2</v>
      </c>
      <c r="DG19">
        <v>1</v>
      </c>
      <c r="DH19">
        <v>1800.00285714286</v>
      </c>
      <c r="DI19">
        <v>-0.45886087154303501</v>
      </c>
      <c r="DJ19">
        <v>0.14253296551498901</v>
      </c>
      <c r="DK19">
        <v>-1</v>
      </c>
      <c r="DL19">
        <v>2</v>
      </c>
      <c r="DM19">
        <v>2</v>
      </c>
      <c r="DN19" t="s">
        <v>351</v>
      </c>
      <c r="DO19">
        <v>3.16154</v>
      </c>
      <c r="DP19">
        <v>2.8317899999999998</v>
      </c>
      <c r="DQ19">
        <v>9.2054399999999995E-2</v>
      </c>
      <c r="DR19">
        <v>9.5293600000000006E-2</v>
      </c>
      <c r="DS19">
        <v>9.3222200000000005E-2</v>
      </c>
      <c r="DT19">
        <v>8.3643200000000001E-2</v>
      </c>
      <c r="DU19">
        <v>29082.2</v>
      </c>
      <c r="DV19">
        <v>30122.2</v>
      </c>
      <c r="DW19">
        <v>29735</v>
      </c>
      <c r="DX19">
        <v>31016.1</v>
      </c>
      <c r="DY19">
        <v>35283.5</v>
      </c>
      <c r="DZ19">
        <v>37164.5</v>
      </c>
      <c r="EA19">
        <v>40781.4</v>
      </c>
      <c r="EB19">
        <v>42930.6</v>
      </c>
      <c r="EC19">
        <v>2.33405</v>
      </c>
      <c r="ED19">
        <v>2.0223499999999999</v>
      </c>
      <c r="EE19">
        <v>0.11709700000000001</v>
      </c>
      <c r="EF19">
        <v>0</v>
      </c>
      <c r="EG19">
        <v>19.0717</v>
      </c>
      <c r="EH19">
        <v>999.9</v>
      </c>
      <c r="EI19">
        <v>61.542999999999999</v>
      </c>
      <c r="EJ19">
        <v>19.827999999999999</v>
      </c>
      <c r="EK19">
        <v>14.330299999999999</v>
      </c>
      <c r="EL19">
        <v>61.639099999999999</v>
      </c>
      <c r="EM19">
        <v>25.745200000000001</v>
      </c>
      <c r="EN19">
        <v>1</v>
      </c>
      <c r="EO19">
        <v>-0.59506099999999995</v>
      </c>
      <c r="EP19">
        <v>0.80549000000000004</v>
      </c>
      <c r="EQ19">
        <v>20.285599999999999</v>
      </c>
      <c r="ER19">
        <v>5.2454400000000003</v>
      </c>
      <c r="ES19">
        <v>11.824299999999999</v>
      </c>
      <c r="ET19">
        <v>4.9833499999999997</v>
      </c>
      <c r="EU19">
        <v>3.2989999999999999</v>
      </c>
      <c r="EV19">
        <v>9999</v>
      </c>
      <c r="EW19">
        <v>213.4</v>
      </c>
      <c r="EX19">
        <v>85.2</v>
      </c>
      <c r="EY19">
        <v>5835.8</v>
      </c>
      <c r="EZ19">
        <v>1.87317</v>
      </c>
      <c r="FA19">
        <v>1.8788100000000001</v>
      </c>
      <c r="FB19">
        <v>1.87913</v>
      </c>
      <c r="FC19">
        <v>1.8797299999999999</v>
      </c>
      <c r="FD19">
        <v>1.87744</v>
      </c>
      <c r="FE19">
        <v>1.8766799999999999</v>
      </c>
      <c r="FF19">
        <v>1.8769800000000001</v>
      </c>
      <c r="FG19">
        <v>1.8748499999999999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-6.0380000000000003</v>
      </c>
      <c r="FV19">
        <v>-0.15870000000000001</v>
      </c>
      <c r="FW19">
        <v>-6.0411589878198404</v>
      </c>
      <c r="FX19">
        <v>1.4527828764109799E-4</v>
      </c>
      <c r="FY19">
        <v>-4.3579519040863002E-7</v>
      </c>
      <c r="FZ19">
        <v>2.0799061152897499E-10</v>
      </c>
      <c r="GA19">
        <v>-0.15867999999999999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0.5</v>
      </c>
      <c r="GJ19">
        <v>0.7</v>
      </c>
      <c r="GK19">
        <v>1.0376000000000001</v>
      </c>
      <c r="GL19">
        <v>2.50244</v>
      </c>
      <c r="GM19">
        <v>1.54541</v>
      </c>
      <c r="GN19">
        <v>2.3071299999999999</v>
      </c>
      <c r="GO19">
        <v>1.5979000000000001</v>
      </c>
      <c r="GP19">
        <v>2.4243199999999998</v>
      </c>
      <c r="GQ19">
        <v>23.718299999999999</v>
      </c>
      <c r="GR19">
        <v>15.3316</v>
      </c>
      <c r="GS19">
        <v>18</v>
      </c>
      <c r="GT19">
        <v>631.46</v>
      </c>
      <c r="GU19">
        <v>409.101</v>
      </c>
      <c r="GV19">
        <v>18.9239</v>
      </c>
      <c r="GW19">
        <v>18.875800000000002</v>
      </c>
      <c r="GX19">
        <v>30.000499999999999</v>
      </c>
      <c r="GY19">
        <v>18.754899999999999</v>
      </c>
      <c r="GZ19">
        <v>18.7012</v>
      </c>
      <c r="HA19">
        <v>20.8184</v>
      </c>
      <c r="HB19">
        <v>0</v>
      </c>
      <c r="HC19">
        <v>-30</v>
      </c>
      <c r="HD19">
        <v>18.9148</v>
      </c>
      <c r="HE19">
        <v>400</v>
      </c>
      <c r="HF19">
        <v>0</v>
      </c>
      <c r="HG19">
        <v>101.194</v>
      </c>
      <c r="HH19">
        <v>99.590199999999996</v>
      </c>
    </row>
    <row r="20" spans="1:216" x14ac:dyDescent="0.2">
      <c r="A20">
        <v>2</v>
      </c>
      <c r="B20">
        <v>1690054983</v>
      </c>
      <c r="C20">
        <v>100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1690054983</v>
      </c>
      <c r="M20">
        <f t="shared" si="0"/>
        <v>2.2270734224984386E-3</v>
      </c>
      <c r="N20">
        <f t="shared" si="1"/>
        <v>2.2270734224984388</v>
      </c>
      <c r="O20">
        <f t="shared" si="2"/>
        <v>15.543455689292701</v>
      </c>
      <c r="P20">
        <f t="shared" si="3"/>
        <v>283.75099999999998</v>
      </c>
      <c r="Q20">
        <f t="shared" si="4"/>
        <v>184.90969647718509</v>
      </c>
      <c r="R20">
        <f t="shared" si="5"/>
        <v>18.458482215960494</v>
      </c>
      <c r="S20">
        <f t="shared" si="6"/>
        <v>28.325246793681501</v>
      </c>
      <c r="T20">
        <f t="shared" si="7"/>
        <v>0.27149885170046267</v>
      </c>
      <c r="U20">
        <f t="shared" si="8"/>
        <v>2.9257987089009116</v>
      </c>
      <c r="V20">
        <f t="shared" si="9"/>
        <v>0.25823869164661017</v>
      </c>
      <c r="W20">
        <f t="shared" si="10"/>
        <v>0.16253657132548258</v>
      </c>
      <c r="X20">
        <f t="shared" si="11"/>
        <v>297.67588499999999</v>
      </c>
      <c r="Y20">
        <f t="shared" si="12"/>
        <v>22.319535720247277</v>
      </c>
      <c r="Z20">
        <f t="shared" si="13"/>
        <v>20.990400000000001</v>
      </c>
      <c r="AA20">
        <f t="shared" si="14"/>
        <v>2.4944597849161085</v>
      </c>
      <c r="AB20">
        <f t="shared" si="15"/>
        <v>65.610169089155718</v>
      </c>
      <c r="AC20">
        <f t="shared" si="16"/>
        <v>1.6514434145827501</v>
      </c>
      <c r="AD20">
        <f t="shared" si="17"/>
        <v>2.5170540443793894</v>
      </c>
      <c r="AE20">
        <f t="shared" si="18"/>
        <v>0.84301637033335841</v>
      </c>
      <c r="AF20">
        <f t="shared" si="19"/>
        <v>-98.213937932181139</v>
      </c>
      <c r="AG20">
        <f t="shared" si="20"/>
        <v>23.155594887158077</v>
      </c>
      <c r="AH20">
        <f t="shared" si="21"/>
        <v>1.6085976464420413</v>
      </c>
      <c r="AI20">
        <f t="shared" si="22"/>
        <v>224.22613960141899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53814.528609940928</v>
      </c>
      <c r="AO20">
        <f t="shared" si="26"/>
        <v>1799.84</v>
      </c>
      <c r="AP20">
        <f t="shared" si="27"/>
        <v>1517.2652999999998</v>
      </c>
      <c r="AQ20">
        <f t="shared" si="28"/>
        <v>0.84300010000888959</v>
      </c>
      <c r="AR20">
        <f t="shared" si="29"/>
        <v>0.16539019301715707</v>
      </c>
      <c r="AS20">
        <v>1690054983</v>
      </c>
      <c r="AT20">
        <v>283.75099999999998</v>
      </c>
      <c r="AU20">
        <v>299.92099999999999</v>
      </c>
      <c r="AV20">
        <v>16.543500000000002</v>
      </c>
      <c r="AW20">
        <v>14.353999999999999</v>
      </c>
      <c r="AX20">
        <v>289.226</v>
      </c>
      <c r="AY20">
        <v>16.6983</v>
      </c>
      <c r="AZ20">
        <v>600.20000000000005</v>
      </c>
      <c r="BA20">
        <v>99.724500000000006</v>
      </c>
      <c r="BB20">
        <v>9.9806500000000006E-2</v>
      </c>
      <c r="BC20">
        <v>21.1372</v>
      </c>
      <c r="BD20">
        <v>20.990400000000001</v>
      </c>
      <c r="BE20">
        <v>999.9</v>
      </c>
      <c r="BF20">
        <v>0</v>
      </c>
      <c r="BG20">
        <v>0</v>
      </c>
      <c r="BH20">
        <v>10006.200000000001</v>
      </c>
      <c r="BI20">
        <v>0</v>
      </c>
      <c r="BJ20">
        <v>6.8006000000000002</v>
      </c>
      <c r="BK20">
        <v>-16.169599999999999</v>
      </c>
      <c r="BL20">
        <v>288.524</v>
      </c>
      <c r="BM20">
        <v>304.28800000000001</v>
      </c>
      <c r="BN20">
        <v>2.1895500000000001</v>
      </c>
      <c r="BO20">
        <v>299.92099999999999</v>
      </c>
      <c r="BP20">
        <v>14.353999999999999</v>
      </c>
      <c r="BQ20">
        <v>1.6497900000000001</v>
      </c>
      <c r="BR20">
        <v>1.43144</v>
      </c>
      <c r="BS20">
        <v>14.431900000000001</v>
      </c>
      <c r="BT20">
        <v>12.254899999999999</v>
      </c>
      <c r="BU20">
        <v>1799.84</v>
      </c>
      <c r="BV20">
        <v>0.89999799999999996</v>
      </c>
      <c r="BW20">
        <v>0.10000199999999999</v>
      </c>
      <c r="BX20">
        <v>0</v>
      </c>
      <c r="BY20">
        <v>2.0861000000000001</v>
      </c>
      <c r="BZ20">
        <v>0</v>
      </c>
      <c r="CA20">
        <v>11529.3</v>
      </c>
      <c r="CB20">
        <v>17198</v>
      </c>
      <c r="CC20">
        <v>38.75</v>
      </c>
      <c r="CD20">
        <v>40.561999999999998</v>
      </c>
      <c r="CE20">
        <v>40.061999999999998</v>
      </c>
      <c r="CF20">
        <v>38.625</v>
      </c>
      <c r="CG20">
        <v>38</v>
      </c>
      <c r="CH20">
        <v>1619.85</v>
      </c>
      <c r="CI20">
        <v>179.99</v>
      </c>
      <c r="CJ20">
        <v>0</v>
      </c>
      <c r="CK20">
        <v>1690054987.7</v>
      </c>
      <c r="CL20">
        <v>0</v>
      </c>
      <c r="CM20">
        <v>1690054954</v>
      </c>
      <c r="CN20" t="s">
        <v>357</v>
      </c>
      <c r="CO20">
        <v>1690054947</v>
      </c>
      <c r="CP20">
        <v>1690054954</v>
      </c>
      <c r="CQ20">
        <v>6</v>
      </c>
      <c r="CR20">
        <v>0.55600000000000005</v>
      </c>
      <c r="CS20">
        <v>4.0000000000000001E-3</v>
      </c>
      <c r="CT20">
        <v>-5.476</v>
      </c>
      <c r="CU20">
        <v>-0.155</v>
      </c>
      <c r="CV20">
        <v>300</v>
      </c>
      <c r="CW20">
        <v>14</v>
      </c>
      <c r="CX20">
        <v>0.03</v>
      </c>
      <c r="CY20">
        <v>0.04</v>
      </c>
      <c r="CZ20">
        <v>15.601807180660099</v>
      </c>
      <c r="DA20">
        <v>0.35218889754222898</v>
      </c>
      <c r="DB20">
        <v>7.9483169612090204E-2</v>
      </c>
      <c r="DC20">
        <v>1</v>
      </c>
      <c r="DD20">
        <v>300.00914999999998</v>
      </c>
      <c r="DE20">
        <v>-2.2962406014968101E-2</v>
      </c>
      <c r="DF20">
        <v>2.2280653042492101E-2</v>
      </c>
      <c r="DG20">
        <v>1</v>
      </c>
      <c r="DH20">
        <v>1799.9839999999999</v>
      </c>
      <c r="DI20">
        <v>-0.603989563760433</v>
      </c>
      <c r="DJ20">
        <v>0.15054567413255901</v>
      </c>
      <c r="DK20">
        <v>-1</v>
      </c>
      <c r="DL20">
        <v>2</v>
      </c>
      <c r="DM20">
        <v>2</v>
      </c>
      <c r="DN20" t="s">
        <v>351</v>
      </c>
      <c r="DO20">
        <v>3.1615600000000001</v>
      </c>
      <c r="DP20">
        <v>2.83168</v>
      </c>
      <c r="DQ20">
        <v>7.3597999999999997E-2</v>
      </c>
      <c r="DR20">
        <v>7.6067499999999996E-2</v>
      </c>
      <c r="DS20">
        <v>9.3335899999999999E-2</v>
      </c>
      <c r="DT20">
        <v>8.3841899999999997E-2</v>
      </c>
      <c r="DU20">
        <v>29667.8</v>
      </c>
      <c r="DV20">
        <v>30758</v>
      </c>
      <c r="DW20">
        <v>29729.5</v>
      </c>
      <c r="DX20">
        <v>31012.1</v>
      </c>
      <c r="DY20">
        <v>35271.5</v>
      </c>
      <c r="DZ20">
        <v>37149.9</v>
      </c>
      <c r="EA20">
        <v>40774.699999999997</v>
      </c>
      <c r="EB20">
        <v>42925.4</v>
      </c>
      <c r="EC20">
        <v>2.3328500000000001</v>
      </c>
      <c r="ED20">
        <v>2.0205500000000001</v>
      </c>
      <c r="EE20">
        <v>0.114068</v>
      </c>
      <c r="EF20">
        <v>0</v>
      </c>
      <c r="EG20">
        <v>19.1035</v>
      </c>
      <c r="EH20">
        <v>999.9</v>
      </c>
      <c r="EI20">
        <v>61.616</v>
      </c>
      <c r="EJ20">
        <v>19.878</v>
      </c>
      <c r="EK20">
        <v>14.388299999999999</v>
      </c>
      <c r="EL20">
        <v>61.359200000000001</v>
      </c>
      <c r="EM20">
        <v>25.821300000000001</v>
      </c>
      <c r="EN20">
        <v>1</v>
      </c>
      <c r="EO20">
        <v>-0.58935999999999999</v>
      </c>
      <c r="EP20">
        <v>0.89684900000000001</v>
      </c>
      <c r="EQ20">
        <v>20.285399999999999</v>
      </c>
      <c r="ER20">
        <v>5.2430500000000002</v>
      </c>
      <c r="ES20">
        <v>11.824299999999999</v>
      </c>
      <c r="ET20">
        <v>4.9833999999999996</v>
      </c>
      <c r="EU20">
        <v>3.2989999999999999</v>
      </c>
      <c r="EV20">
        <v>9999</v>
      </c>
      <c r="EW20">
        <v>213.4</v>
      </c>
      <c r="EX20">
        <v>85.2</v>
      </c>
      <c r="EY20">
        <v>5837.8</v>
      </c>
      <c r="EZ20">
        <v>1.87317</v>
      </c>
      <c r="FA20">
        <v>1.8788100000000001</v>
      </c>
      <c r="FB20">
        <v>1.8791199999999999</v>
      </c>
      <c r="FC20">
        <v>1.8797299999999999</v>
      </c>
      <c r="FD20">
        <v>1.87744</v>
      </c>
      <c r="FE20">
        <v>1.8766799999999999</v>
      </c>
      <c r="FF20">
        <v>1.87697</v>
      </c>
      <c r="FG20">
        <v>1.8748499999999999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-5.4749999999999996</v>
      </c>
      <c r="FV20">
        <v>-0.15479999999999999</v>
      </c>
      <c r="FW20">
        <v>-5.4852503195758997</v>
      </c>
      <c r="FX20">
        <v>1.4527828764109799E-4</v>
      </c>
      <c r="FY20">
        <v>-4.3579519040863002E-7</v>
      </c>
      <c r="FZ20">
        <v>2.0799061152897499E-10</v>
      </c>
      <c r="GA20">
        <v>-0.15482727272727501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0.6</v>
      </c>
      <c r="GJ20">
        <v>0.5</v>
      </c>
      <c r="GK20">
        <v>0.82885699999999995</v>
      </c>
      <c r="GL20">
        <v>2.5134300000000001</v>
      </c>
      <c r="GM20">
        <v>1.54541</v>
      </c>
      <c r="GN20">
        <v>2.3059099999999999</v>
      </c>
      <c r="GO20">
        <v>1.5979000000000001</v>
      </c>
      <c r="GP20">
        <v>2.2314500000000002</v>
      </c>
      <c r="GQ20">
        <v>23.799399999999999</v>
      </c>
      <c r="GR20">
        <v>15.2966</v>
      </c>
      <c r="GS20">
        <v>18</v>
      </c>
      <c r="GT20">
        <v>631.70699999999999</v>
      </c>
      <c r="GU20">
        <v>408.82</v>
      </c>
      <c r="GV20">
        <v>18.828900000000001</v>
      </c>
      <c r="GW20">
        <v>18.962199999999999</v>
      </c>
      <c r="GX20">
        <v>30.000399999999999</v>
      </c>
      <c r="GY20">
        <v>18.837900000000001</v>
      </c>
      <c r="GZ20">
        <v>18.783999999999999</v>
      </c>
      <c r="HA20">
        <v>16.635100000000001</v>
      </c>
      <c r="HB20">
        <v>0</v>
      </c>
      <c r="HC20">
        <v>-30</v>
      </c>
      <c r="HD20">
        <v>18.8245</v>
      </c>
      <c r="HE20">
        <v>300</v>
      </c>
      <c r="HF20">
        <v>0</v>
      </c>
      <c r="HG20">
        <v>101.176</v>
      </c>
      <c r="HH20">
        <v>99.577799999999996</v>
      </c>
    </row>
    <row r="21" spans="1:216" x14ac:dyDescent="0.2">
      <c r="A21">
        <v>3</v>
      </c>
      <c r="B21">
        <v>1690055073</v>
      </c>
      <c r="C21">
        <v>190</v>
      </c>
      <c r="D21" t="s">
        <v>358</v>
      </c>
      <c r="E21" t="s">
        <v>359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1690055073</v>
      </c>
      <c r="M21">
        <f t="shared" si="0"/>
        <v>2.1974671423492039E-3</v>
      </c>
      <c r="N21">
        <f t="shared" si="1"/>
        <v>2.197467142349204</v>
      </c>
      <c r="O21">
        <f t="shared" si="2"/>
        <v>12.465266070584654</v>
      </c>
      <c r="P21">
        <f t="shared" si="3"/>
        <v>237.02500000000001</v>
      </c>
      <c r="Q21">
        <f t="shared" si="4"/>
        <v>156.73703994015705</v>
      </c>
      <c r="R21">
        <f t="shared" si="5"/>
        <v>15.646639331601815</v>
      </c>
      <c r="S21">
        <f t="shared" si="6"/>
        <v>23.661571565910002</v>
      </c>
      <c r="T21">
        <f t="shared" si="7"/>
        <v>0.26820092534290757</v>
      </c>
      <c r="U21">
        <f t="shared" si="8"/>
        <v>2.9264120112441452</v>
      </c>
      <c r="V21">
        <f t="shared" si="9"/>
        <v>0.25525527344186183</v>
      </c>
      <c r="W21">
        <f t="shared" si="10"/>
        <v>0.16064557666314594</v>
      </c>
      <c r="X21">
        <f t="shared" si="11"/>
        <v>297.67051799999996</v>
      </c>
      <c r="Y21">
        <f t="shared" si="12"/>
        <v>22.314619818064823</v>
      </c>
      <c r="Z21">
        <f t="shared" si="13"/>
        <v>20.998999999999999</v>
      </c>
      <c r="AA21">
        <f t="shared" si="14"/>
        <v>2.4957785117402325</v>
      </c>
      <c r="AB21">
        <f t="shared" si="15"/>
        <v>65.771268884183627</v>
      </c>
      <c r="AC21">
        <f t="shared" si="16"/>
        <v>1.6542385926324001</v>
      </c>
      <c r="AD21">
        <f t="shared" si="17"/>
        <v>2.5151386322580191</v>
      </c>
      <c r="AE21">
        <f t="shared" si="18"/>
        <v>0.84153991910783232</v>
      </c>
      <c r="AF21">
        <f t="shared" si="19"/>
        <v>-96.908300977599893</v>
      </c>
      <c r="AG21">
        <f t="shared" si="20"/>
        <v>19.847305523254722</v>
      </c>
      <c r="AH21">
        <f t="shared" si="21"/>
        <v>1.3784581615338816</v>
      </c>
      <c r="AI21">
        <f t="shared" si="22"/>
        <v>221.98798070718871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53834.920753128405</v>
      </c>
      <c r="AO21">
        <f t="shared" si="26"/>
        <v>1799.81</v>
      </c>
      <c r="AP21">
        <f t="shared" si="27"/>
        <v>1517.2397999999998</v>
      </c>
      <c r="AQ21">
        <f t="shared" si="28"/>
        <v>0.84299998333157378</v>
      </c>
      <c r="AR21">
        <f t="shared" si="29"/>
        <v>0.16538996782993759</v>
      </c>
      <c r="AS21">
        <v>1690055073</v>
      </c>
      <c r="AT21">
        <v>237.02500000000001</v>
      </c>
      <c r="AU21">
        <v>250.00899999999999</v>
      </c>
      <c r="AV21">
        <v>16.571000000000002</v>
      </c>
      <c r="AW21">
        <v>14.410299999999999</v>
      </c>
      <c r="AX21">
        <v>242.10300000000001</v>
      </c>
      <c r="AY21">
        <v>16.729199999999999</v>
      </c>
      <c r="AZ21">
        <v>600.09799999999996</v>
      </c>
      <c r="BA21">
        <v>99.727500000000006</v>
      </c>
      <c r="BB21">
        <v>9.9824399999999994E-2</v>
      </c>
      <c r="BC21">
        <v>21.1248</v>
      </c>
      <c r="BD21">
        <v>20.998999999999999</v>
      </c>
      <c r="BE21">
        <v>999.9</v>
      </c>
      <c r="BF21">
        <v>0</v>
      </c>
      <c r="BG21">
        <v>0</v>
      </c>
      <c r="BH21">
        <v>10009.4</v>
      </c>
      <c r="BI21">
        <v>0</v>
      </c>
      <c r="BJ21">
        <v>7.4077700000000002</v>
      </c>
      <c r="BK21">
        <v>-12.9832</v>
      </c>
      <c r="BL21">
        <v>241.01900000000001</v>
      </c>
      <c r="BM21">
        <v>253.66399999999999</v>
      </c>
      <c r="BN21">
        <v>2.1606900000000002</v>
      </c>
      <c r="BO21">
        <v>250.00899999999999</v>
      </c>
      <c r="BP21">
        <v>14.410299999999999</v>
      </c>
      <c r="BQ21">
        <v>1.6525799999999999</v>
      </c>
      <c r="BR21">
        <v>1.4371</v>
      </c>
      <c r="BS21">
        <v>14.4581</v>
      </c>
      <c r="BT21">
        <v>12.3149</v>
      </c>
      <c r="BU21">
        <v>1799.81</v>
      </c>
      <c r="BV21">
        <v>0.89999799999999996</v>
      </c>
      <c r="BW21">
        <v>0.10000199999999999</v>
      </c>
      <c r="BX21">
        <v>0</v>
      </c>
      <c r="BY21">
        <v>2.5461</v>
      </c>
      <c r="BZ21">
        <v>0</v>
      </c>
      <c r="CA21">
        <v>11414</v>
      </c>
      <c r="CB21">
        <v>17197.8</v>
      </c>
      <c r="CC21">
        <v>38.75</v>
      </c>
      <c r="CD21">
        <v>40.625</v>
      </c>
      <c r="CE21">
        <v>40.061999999999998</v>
      </c>
      <c r="CF21">
        <v>38.625</v>
      </c>
      <c r="CG21">
        <v>38.061999999999998</v>
      </c>
      <c r="CH21">
        <v>1619.83</v>
      </c>
      <c r="CI21">
        <v>179.98</v>
      </c>
      <c r="CJ21">
        <v>0</v>
      </c>
      <c r="CK21">
        <v>1690055077.7</v>
      </c>
      <c r="CL21">
        <v>0</v>
      </c>
      <c r="CM21">
        <v>1690055044</v>
      </c>
      <c r="CN21" t="s">
        <v>360</v>
      </c>
      <c r="CO21">
        <v>1690055039</v>
      </c>
      <c r="CP21">
        <v>1690055044</v>
      </c>
      <c r="CQ21">
        <v>7</v>
      </c>
      <c r="CR21">
        <v>0.39500000000000002</v>
      </c>
      <c r="CS21">
        <v>-3.0000000000000001E-3</v>
      </c>
      <c r="CT21">
        <v>-5.0780000000000003</v>
      </c>
      <c r="CU21">
        <v>-0.158</v>
      </c>
      <c r="CV21">
        <v>250</v>
      </c>
      <c r="CW21">
        <v>14</v>
      </c>
      <c r="CX21">
        <v>0.16</v>
      </c>
      <c r="CY21">
        <v>0.03</v>
      </c>
      <c r="CZ21">
        <v>12.461587597321</v>
      </c>
      <c r="DA21">
        <v>0.13765723077352099</v>
      </c>
      <c r="DB21">
        <v>5.3811656279622103E-2</v>
      </c>
      <c r="DC21">
        <v>1</v>
      </c>
      <c r="DD21">
        <v>249.97014999999999</v>
      </c>
      <c r="DE21">
        <v>1.4661654135252399E-2</v>
      </c>
      <c r="DF21">
        <v>1.62581518014807E-2</v>
      </c>
      <c r="DG21">
        <v>1</v>
      </c>
      <c r="DH21">
        <v>1800.0166666666701</v>
      </c>
      <c r="DI21">
        <v>0.135028594977817</v>
      </c>
      <c r="DJ21">
        <v>0.16199157336505801</v>
      </c>
      <c r="DK21">
        <v>-1</v>
      </c>
      <c r="DL21">
        <v>2</v>
      </c>
      <c r="DM21">
        <v>2</v>
      </c>
      <c r="DN21" t="s">
        <v>351</v>
      </c>
      <c r="DO21">
        <v>3.16127</v>
      </c>
      <c r="DP21">
        <v>2.8317199999999998</v>
      </c>
      <c r="DQ21">
        <v>6.3509099999999999E-2</v>
      </c>
      <c r="DR21">
        <v>6.5489500000000006E-2</v>
      </c>
      <c r="DS21">
        <v>9.3448799999999999E-2</v>
      </c>
      <c r="DT21">
        <v>8.40722E-2</v>
      </c>
      <c r="DU21">
        <v>29989.200000000001</v>
      </c>
      <c r="DV21">
        <v>31106.1</v>
      </c>
      <c r="DW21">
        <v>29727.9</v>
      </c>
      <c r="DX21">
        <v>31008.1</v>
      </c>
      <c r="DY21">
        <v>35265</v>
      </c>
      <c r="DZ21">
        <v>37135.5</v>
      </c>
      <c r="EA21">
        <v>40773.4</v>
      </c>
      <c r="EB21">
        <v>42921</v>
      </c>
      <c r="EC21">
        <v>2.3319999999999999</v>
      </c>
      <c r="ED21">
        <v>2.01892</v>
      </c>
      <c r="EE21">
        <v>0.112925</v>
      </c>
      <c r="EF21">
        <v>0</v>
      </c>
      <c r="EG21">
        <v>19.1311</v>
      </c>
      <c r="EH21">
        <v>999.9</v>
      </c>
      <c r="EI21">
        <v>61.701999999999998</v>
      </c>
      <c r="EJ21">
        <v>19.928999999999998</v>
      </c>
      <c r="EK21">
        <v>14.454499999999999</v>
      </c>
      <c r="EL21">
        <v>61.5092</v>
      </c>
      <c r="EM21">
        <v>25.793299999999999</v>
      </c>
      <c r="EN21">
        <v>1</v>
      </c>
      <c r="EO21">
        <v>-0.58489800000000003</v>
      </c>
      <c r="EP21">
        <v>0.85135899999999998</v>
      </c>
      <c r="EQ21">
        <v>20.285399999999999</v>
      </c>
      <c r="ER21">
        <v>5.2439499999999999</v>
      </c>
      <c r="ES21">
        <v>11.824299999999999</v>
      </c>
      <c r="ET21">
        <v>4.9832000000000001</v>
      </c>
      <c r="EU21">
        <v>3.2989999999999999</v>
      </c>
      <c r="EV21">
        <v>9999</v>
      </c>
      <c r="EW21">
        <v>213.4</v>
      </c>
      <c r="EX21">
        <v>85.2</v>
      </c>
      <c r="EY21">
        <v>5839.6</v>
      </c>
      <c r="EZ21">
        <v>1.87317</v>
      </c>
      <c r="FA21">
        <v>1.8788100000000001</v>
      </c>
      <c r="FB21">
        <v>1.87913</v>
      </c>
      <c r="FC21">
        <v>1.8797299999999999</v>
      </c>
      <c r="FD21">
        <v>1.87744</v>
      </c>
      <c r="FE21">
        <v>1.8766799999999999</v>
      </c>
      <c r="FF21">
        <v>1.8769800000000001</v>
      </c>
      <c r="FG21">
        <v>1.8748499999999999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-5.0780000000000003</v>
      </c>
      <c r="FV21">
        <v>-0.15820000000000001</v>
      </c>
      <c r="FW21">
        <v>-5.0897543685768198</v>
      </c>
      <c r="FX21">
        <v>1.4527828764109799E-4</v>
      </c>
      <c r="FY21">
        <v>-4.3579519040863002E-7</v>
      </c>
      <c r="FZ21">
        <v>2.0799061152897499E-10</v>
      </c>
      <c r="GA21">
        <v>-0.15824545454545599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0.6</v>
      </c>
      <c r="GJ21">
        <v>0.5</v>
      </c>
      <c r="GK21">
        <v>0.72143599999999997</v>
      </c>
      <c r="GL21">
        <v>2.51953</v>
      </c>
      <c r="GM21">
        <v>1.54541</v>
      </c>
      <c r="GN21">
        <v>2.3046899999999999</v>
      </c>
      <c r="GO21">
        <v>1.5979000000000001</v>
      </c>
      <c r="GP21">
        <v>2.2680699999999998</v>
      </c>
      <c r="GQ21">
        <v>23.860199999999999</v>
      </c>
      <c r="GR21">
        <v>15.287800000000001</v>
      </c>
      <c r="GS21">
        <v>18</v>
      </c>
      <c r="GT21">
        <v>632.072</v>
      </c>
      <c r="GU21">
        <v>408.55900000000003</v>
      </c>
      <c r="GV21">
        <v>18.7714</v>
      </c>
      <c r="GW21">
        <v>19.037800000000001</v>
      </c>
      <c r="GX21">
        <v>30.000599999999999</v>
      </c>
      <c r="GY21">
        <v>18.911200000000001</v>
      </c>
      <c r="GZ21">
        <v>18.858000000000001</v>
      </c>
      <c r="HA21">
        <v>14.4849</v>
      </c>
      <c r="HB21">
        <v>0</v>
      </c>
      <c r="HC21">
        <v>-30</v>
      </c>
      <c r="HD21">
        <v>18.788799999999998</v>
      </c>
      <c r="HE21">
        <v>250</v>
      </c>
      <c r="HF21">
        <v>0</v>
      </c>
      <c r="HG21">
        <v>101.172</v>
      </c>
      <c r="HH21">
        <v>99.566500000000005</v>
      </c>
    </row>
    <row r="22" spans="1:216" x14ac:dyDescent="0.2">
      <c r="A22">
        <v>4</v>
      </c>
      <c r="B22">
        <v>1690055172</v>
      </c>
      <c r="C22">
        <v>289</v>
      </c>
      <c r="D22" t="s">
        <v>361</v>
      </c>
      <c r="E22" t="s">
        <v>362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1690055172</v>
      </c>
      <c r="M22">
        <f t="shared" si="0"/>
        <v>2.1882601897369003E-3</v>
      </c>
      <c r="N22">
        <f t="shared" si="1"/>
        <v>2.1882601897369001</v>
      </c>
      <c r="O22">
        <f t="shared" si="2"/>
        <v>8.0153757142915847</v>
      </c>
      <c r="P22">
        <f t="shared" si="3"/>
        <v>166.626</v>
      </c>
      <c r="Q22">
        <f t="shared" si="4"/>
        <v>114.80568598988552</v>
      </c>
      <c r="R22">
        <f t="shared" si="5"/>
        <v>11.460695160715272</v>
      </c>
      <c r="S22">
        <f t="shared" si="6"/>
        <v>16.633756206269997</v>
      </c>
      <c r="T22">
        <f t="shared" si="7"/>
        <v>0.2681698568385053</v>
      </c>
      <c r="U22">
        <f t="shared" si="8"/>
        <v>2.922339864285973</v>
      </c>
      <c r="V22">
        <f t="shared" si="9"/>
        <v>0.25521002762492728</v>
      </c>
      <c r="W22">
        <f t="shared" si="10"/>
        <v>0.16061845148136517</v>
      </c>
      <c r="X22">
        <f t="shared" si="11"/>
        <v>297.72869400000002</v>
      </c>
      <c r="Y22">
        <f t="shared" si="12"/>
        <v>22.312129975844162</v>
      </c>
      <c r="Z22">
        <f t="shared" si="13"/>
        <v>21.002300000000002</v>
      </c>
      <c r="AA22">
        <f t="shared" si="14"/>
        <v>2.4962846968904286</v>
      </c>
      <c r="AB22">
        <f t="shared" si="15"/>
        <v>65.954102333993958</v>
      </c>
      <c r="AC22">
        <f t="shared" si="16"/>
        <v>1.6581446913289999</v>
      </c>
      <c r="AD22">
        <f t="shared" si="17"/>
        <v>2.5140887869750621</v>
      </c>
      <c r="AE22">
        <f t="shared" si="18"/>
        <v>0.83814000556142876</v>
      </c>
      <c r="AF22">
        <f t="shared" si="19"/>
        <v>-96.502274367397305</v>
      </c>
      <c r="AG22">
        <f t="shared" si="20"/>
        <v>18.228440908523186</v>
      </c>
      <c r="AH22">
        <f t="shared" si="21"/>
        <v>1.2677643941840122</v>
      </c>
      <c r="AI22">
        <f t="shared" si="22"/>
        <v>220.72262493530988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53716.297854091928</v>
      </c>
      <c r="AO22">
        <f t="shared" si="26"/>
        <v>1800.16</v>
      </c>
      <c r="AP22">
        <f t="shared" si="27"/>
        <v>1517.5350000000001</v>
      </c>
      <c r="AQ22">
        <f t="shared" si="28"/>
        <v>0.84300006666074123</v>
      </c>
      <c r="AR22">
        <f t="shared" si="29"/>
        <v>0.16539012865523064</v>
      </c>
      <c r="AS22">
        <v>1690055172</v>
      </c>
      <c r="AT22">
        <v>166.626</v>
      </c>
      <c r="AU22">
        <v>175.00399999999999</v>
      </c>
      <c r="AV22">
        <v>16.610199999999999</v>
      </c>
      <c r="AW22">
        <v>14.4588</v>
      </c>
      <c r="AX22">
        <v>171.31299999999999</v>
      </c>
      <c r="AY22">
        <v>16.767199999999999</v>
      </c>
      <c r="AZ22">
        <v>600.14300000000003</v>
      </c>
      <c r="BA22">
        <v>99.726699999999994</v>
      </c>
      <c r="BB22">
        <v>0.10019500000000001</v>
      </c>
      <c r="BC22">
        <v>21.117999999999999</v>
      </c>
      <c r="BD22">
        <v>21.002300000000002</v>
      </c>
      <c r="BE22">
        <v>999.9</v>
      </c>
      <c r="BF22">
        <v>0</v>
      </c>
      <c r="BG22">
        <v>0</v>
      </c>
      <c r="BH22">
        <v>9986.25</v>
      </c>
      <c r="BI22">
        <v>0</v>
      </c>
      <c r="BJ22">
        <v>7.4077700000000002</v>
      </c>
      <c r="BK22">
        <v>-8.3782200000000007</v>
      </c>
      <c r="BL22">
        <v>169.44</v>
      </c>
      <c r="BM22">
        <v>177.572</v>
      </c>
      <c r="BN22">
        <v>2.1513399999999998</v>
      </c>
      <c r="BO22">
        <v>175.00399999999999</v>
      </c>
      <c r="BP22">
        <v>14.4588</v>
      </c>
      <c r="BQ22">
        <v>1.65648</v>
      </c>
      <c r="BR22">
        <v>1.4419299999999999</v>
      </c>
      <c r="BS22">
        <v>14.4945</v>
      </c>
      <c r="BT22">
        <v>12.3659</v>
      </c>
      <c r="BU22">
        <v>1800.16</v>
      </c>
      <c r="BV22">
        <v>0.89999600000000002</v>
      </c>
      <c r="BW22">
        <v>0.100004</v>
      </c>
      <c r="BX22">
        <v>0</v>
      </c>
      <c r="BY22">
        <v>2.391</v>
      </c>
      <c r="BZ22">
        <v>0</v>
      </c>
      <c r="CA22">
        <v>11366.1</v>
      </c>
      <c r="CB22">
        <v>17201.2</v>
      </c>
      <c r="CC22">
        <v>38.811999999999998</v>
      </c>
      <c r="CD22">
        <v>40.686999999999998</v>
      </c>
      <c r="CE22">
        <v>40</v>
      </c>
      <c r="CF22">
        <v>38.686999999999998</v>
      </c>
      <c r="CG22">
        <v>38.125</v>
      </c>
      <c r="CH22">
        <v>1620.14</v>
      </c>
      <c r="CI22">
        <v>180.02</v>
      </c>
      <c r="CJ22">
        <v>0</v>
      </c>
      <c r="CK22">
        <v>1690055176.7</v>
      </c>
      <c r="CL22">
        <v>0</v>
      </c>
      <c r="CM22">
        <v>1690055143</v>
      </c>
      <c r="CN22" t="s">
        <v>363</v>
      </c>
      <c r="CO22">
        <v>1690055132</v>
      </c>
      <c r="CP22">
        <v>1690055143</v>
      </c>
      <c r="CQ22">
        <v>8</v>
      </c>
      <c r="CR22">
        <v>0.38900000000000001</v>
      </c>
      <c r="CS22">
        <v>1E-3</v>
      </c>
      <c r="CT22">
        <v>-4.6870000000000003</v>
      </c>
      <c r="CU22">
        <v>-0.157</v>
      </c>
      <c r="CV22">
        <v>175</v>
      </c>
      <c r="CW22">
        <v>14</v>
      </c>
      <c r="CX22">
        <v>0.17</v>
      </c>
      <c r="CY22">
        <v>0.03</v>
      </c>
      <c r="CZ22">
        <v>7.9989037177677904</v>
      </c>
      <c r="DA22">
        <v>-0.106994877999476</v>
      </c>
      <c r="DB22">
        <v>2.0975441857365901E-2</v>
      </c>
      <c r="DC22">
        <v>1</v>
      </c>
      <c r="DD22">
        <v>174.99680952380999</v>
      </c>
      <c r="DE22">
        <v>7.0051948051643706E-2</v>
      </c>
      <c r="DF22">
        <v>1.5320757931078E-2</v>
      </c>
      <c r="DG22">
        <v>1</v>
      </c>
      <c r="DH22">
        <v>1800.0454999999999</v>
      </c>
      <c r="DI22">
        <v>0.134111867169945</v>
      </c>
      <c r="DJ22">
        <v>0.16038936997202399</v>
      </c>
      <c r="DK22">
        <v>-1</v>
      </c>
      <c r="DL22">
        <v>2</v>
      </c>
      <c r="DM22">
        <v>2</v>
      </c>
      <c r="DN22" t="s">
        <v>351</v>
      </c>
      <c r="DO22">
        <v>3.1613199999999999</v>
      </c>
      <c r="DP22">
        <v>2.8319000000000001</v>
      </c>
      <c r="DQ22">
        <v>4.7006100000000002E-2</v>
      </c>
      <c r="DR22">
        <v>4.8099799999999998E-2</v>
      </c>
      <c r="DS22">
        <v>9.3589099999999995E-2</v>
      </c>
      <c r="DT22">
        <v>8.42672E-2</v>
      </c>
      <c r="DU22">
        <v>30515.7</v>
      </c>
      <c r="DV22">
        <v>31681.5</v>
      </c>
      <c r="DW22">
        <v>29725.599999999999</v>
      </c>
      <c r="DX22">
        <v>31004.5</v>
      </c>
      <c r="DY22">
        <v>35256.199999999997</v>
      </c>
      <c r="DZ22">
        <v>37121.199999999997</v>
      </c>
      <c r="EA22">
        <v>40771.5</v>
      </c>
      <c r="EB22">
        <v>42915.8</v>
      </c>
      <c r="EC22">
        <v>2.3309500000000001</v>
      </c>
      <c r="ED22">
        <v>2.01715</v>
      </c>
      <c r="EE22">
        <v>0.114318</v>
      </c>
      <c r="EF22">
        <v>0</v>
      </c>
      <c r="EG22">
        <v>19.1112</v>
      </c>
      <c r="EH22">
        <v>999.9</v>
      </c>
      <c r="EI22">
        <v>61.762999999999998</v>
      </c>
      <c r="EJ22">
        <v>19.969000000000001</v>
      </c>
      <c r="EK22">
        <v>14.507300000000001</v>
      </c>
      <c r="EL22">
        <v>61.5092</v>
      </c>
      <c r="EM22">
        <v>25.116199999999999</v>
      </c>
      <c r="EN22">
        <v>1</v>
      </c>
      <c r="EO22">
        <v>-0.58157999999999999</v>
      </c>
      <c r="EP22">
        <v>0.90898999999999996</v>
      </c>
      <c r="EQ22">
        <v>20.286200000000001</v>
      </c>
      <c r="ER22">
        <v>5.2443900000000001</v>
      </c>
      <c r="ES22">
        <v>11.824299999999999</v>
      </c>
      <c r="ET22">
        <v>4.9832000000000001</v>
      </c>
      <c r="EU22">
        <v>3.2989999999999999</v>
      </c>
      <c r="EV22">
        <v>9999</v>
      </c>
      <c r="EW22">
        <v>213.4</v>
      </c>
      <c r="EX22">
        <v>85.3</v>
      </c>
      <c r="EY22">
        <v>5841.6</v>
      </c>
      <c r="EZ22">
        <v>1.8731800000000001</v>
      </c>
      <c r="FA22">
        <v>1.8788100000000001</v>
      </c>
      <c r="FB22">
        <v>1.8791500000000001</v>
      </c>
      <c r="FC22">
        <v>1.87974</v>
      </c>
      <c r="FD22">
        <v>1.87744</v>
      </c>
      <c r="FE22">
        <v>1.8766799999999999</v>
      </c>
      <c r="FF22">
        <v>1.8769899999999999</v>
      </c>
      <c r="FG22">
        <v>1.8748499999999999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-4.6870000000000003</v>
      </c>
      <c r="FV22">
        <v>-0.157</v>
      </c>
      <c r="FW22">
        <v>-4.7001487341098098</v>
      </c>
      <c r="FX22">
        <v>1.4527828764109799E-4</v>
      </c>
      <c r="FY22">
        <v>-4.3579519040863002E-7</v>
      </c>
      <c r="FZ22">
        <v>2.0799061152897499E-10</v>
      </c>
      <c r="GA22">
        <v>-0.15699000000000199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0.7</v>
      </c>
      <c r="GJ22">
        <v>0.5</v>
      </c>
      <c r="GK22">
        <v>0.55542000000000002</v>
      </c>
      <c r="GL22">
        <v>2.52197</v>
      </c>
      <c r="GM22">
        <v>1.54541</v>
      </c>
      <c r="GN22">
        <v>2.3046899999999999</v>
      </c>
      <c r="GO22">
        <v>1.5979000000000001</v>
      </c>
      <c r="GP22">
        <v>2.34497</v>
      </c>
      <c r="GQ22">
        <v>23.9008</v>
      </c>
      <c r="GR22">
        <v>15.2791</v>
      </c>
      <c r="GS22">
        <v>18</v>
      </c>
      <c r="GT22">
        <v>632.18799999999999</v>
      </c>
      <c r="GU22">
        <v>408.12900000000002</v>
      </c>
      <c r="GV22">
        <v>18.834199999999999</v>
      </c>
      <c r="GW22">
        <v>19.101500000000001</v>
      </c>
      <c r="GX22">
        <v>30.0001</v>
      </c>
      <c r="GY22">
        <v>18.976600000000001</v>
      </c>
      <c r="GZ22">
        <v>18.922599999999999</v>
      </c>
      <c r="HA22">
        <v>11.1762</v>
      </c>
      <c r="HB22">
        <v>0</v>
      </c>
      <c r="HC22">
        <v>-30</v>
      </c>
      <c r="HD22">
        <v>18.8338</v>
      </c>
      <c r="HE22">
        <v>175</v>
      </c>
      <c r="HF22">
        <v>0</v>
      </c>
      <c r="HG22">
        <v>101.166</v>
      </c>
      <c r="HH22">
        <v>99.554599999999994</v>
      </c>
    </row>
    <row r="23" spans="1:216" x14ac:dyDescent="0.2">
      <c r="A23">
        <v>5</v>
      </c>
      <c r="B23">
        <v>1690055269</v>
      </c>
      <c r="C23">
        <v>386</v>
      </c>
      <c r="D23" t="s">
        <v>364</v>
      </c>
      <c r="E23" t="s">
        <v>365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1690055269</v>
      </c>
      <c r="M23">
        <f t="shared" si="0"/>
        <v>2.1675837340807357E-3</v>
      </c>
      <c r="N23">
        <f t="shared" si="1"/>
        <v>2.1675837340807358</v>
      </c>
      <c r="O23">
        <f t="shared" si="2"/>
        <v>4.8563653831306848</v>
      </c>
      <c r="P23">
        <f t="shared" si="3"/>
        <v>119.866</v>
      </c>
      <c r="Q23">
        <f t="shared" si="4"/>
        <v>88.068985948794079</v>
      </c>
      <c r="R23">
        <f t="shared" si="5"/>
        <v>8.7915342557287524</v>
      </c>
      <c r="S23">
        <f t="shared" si="6"/>
        <v>11.965688417371998</v>
      </c>
      <c r="T23">
        <f t="shared" si="7"/>
        <v>0.26677306184063621</v>
      </c>
      <c r="U23">
        <f t="shared" si="8"/>
        <v>2.9228678275537416</v>
      </c>
      <c r="V23">
        <f t="shared" si="9"/>
        <v>0.25394661465225071</v>
      </c>
      <c r="W23">
        <f t="shared" si="10"/>
        <v>0.15981763638533883</v>
      </c>
      <c r="X23">
        <f t="shared" si="11"/>
        <v>297.67588499999999</v>
      </c>
      <c r="Y23">
        <f t="shared" si="12"/>
        <v>22.316025908274533</v>
      </c>
      <c r="Z23">
        <f t="shared" si="13"/>
        <v>21.0031</v>
      </c>
      <c r="AA23">
        <f t="shared" si="14"/>
        <v>2.496407421981103</v>
      </c>
      <c r="AB23">
        <f t="shared" si="15"/>
        <v>66.114902269944082</v>
      </c>
      <c r="AC23">
        <f t="shared" si="16"/>
        <v>1.6620852917457998</v>
      </c>
      <c r="AD23">
        <f t="shared" si="17"/>
        <v>2.5139344303340003</v>
      </c>
      <c r="AE23">
        <f t="shared" si="18"/>
        <v>0.83432213023530322</v>
      </c>
      <c r="AF23">
        <f t="shared" si="19"/>
        <v>-95.590442672960449</v>
      </c>
      <c r="AG23">
        <f t="shared" si="20"/>
        <v>17.948094371343064</v>
      </c>
      <c r="AH23">
        <f t="shared" si="21"/>
        <v>1.2480399050127677</v>
      </c>
      <c r="AI23">
        <f t="shared" si="22"/>
        <v>221.28157660339539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53731.987030553209</v>
      </c>
      <c r="AO23">
        <f t="shared" si="26"/>
        <v>1799.84</v>
      </c>
      <c r="AP23">
        <f t="shared" si="27"/>
        <v>1517.2652999999998</v>
      </c>
      <c r="AQ23">
        <f t="shared" si="28"/>
        <v>0.84300010000888959</v>
      </c>
      <c r="AR23">
        <f t="shared" si="29"/>
        <v>0.16539019301715707</v>
      </c>
      <c r="AS23">
        <v>1690055269</v>
      </c>
      <c r="AT23">
        <v>119.866</v>
      </c>
      <c r="AU23">
        <v>124.98099999999999</v>
      </c>
      <c r="AV23">
        <v>16.649899999999999</v>
      </c>
      <c r="AW23">
        <v>14.5189</v>
      </c>
      <c r="AX23">
        <v>124.24299999999999</v>
      </c>
      <c r="AY23">
        <v>16.808499999999999</v>
      </c>
      <c r="AZ23">
        <v>600.13900000000001</v>
      </c>
      <c r="BA23">
        <v>99.725499999999997</v>
      </c>
      <c r="BB23">
        <v>0.10004200000000001</v>
      </c>
      <c r="BC23">
        <v>21.117000000000001</v>
      </c>
      <c r="BD23">
        <v>21.0031</v>
      </c>
      <c r="BE23">
        <v>999.9</v>
      </c>
      <c r="BF23">
        <v>0</v>
      </c>
      <c r="BG23">
        <v>0</v>
      </c>
      <c r="BH23">
        <v>9989.3799999999992</v>
      </c>
      <c r="BI23">
        <v>0</v>
      </c>
      <c r="BJ23">
        <v>6.8376400000000004</v>
      </c>
      <c r="BK23">
        <v>-5.1143299999999998</v>
      </c>
      <c r="BL23">
        <v>121.896</v>
      </c>
      <c r="BM23">
        <v>126.822</v>
      </c>
      <c r="BN23">
        <v>2.1309900000000002</v>
      </c>
      <c r="BO23">
        <v>124.98099999999999</v>
      </c>
      <c r="BP23">
        <v>14.5189</v>
      </c>
      <c r="BQ23">
        <v>1.66042</v>
      </c>
      <c r="BR23">
        <v>1.4479</v>
      </c>
      <c r="BS23">
        <v>14.5313</v>
      </c>
      <c r="BT23">
        <v>12.428900000000001</v>
      </c>
      <c r="BU23">
        <v>1799.84</v>
      </c>
      <c r="BV23">
        <v>0.89999799999999996</v>
      </c>
      <c r="BW23">
        <v>0.10000199999999999</v>
      </c>
      <c r="BX23">
        <v>0</v>
      </c>
      <c r="BY23">
        <v>2.5383</v>
      </c>
      <c r="BZ23">
        <v>0</v>
      </c>
      <c r="CA23">
        <v>11359</v>
      </c>
      <c r="CB23">
        <v>17198.099999999999</v>
      </c>
      <c r="CC23">
        <v>38.811999999999998</v>
      </c>
      <c r="CD23">
        <v>40.686999999999998</v>
      </c>
      <c r="CE23">
        <v>40.125</v>
      </c>
      <c r="CF23">
        <v>38.686999999999998</v>
      </c>
      <c r="CG23">
        <v>38.061999999999998</v>
      </c>
      <c r="CH23">
        <v>1619.85</v>
      </c>
      <c r="CI23">
        <v>179.99</v>
      </c>
      <c r="CJ23">
        <v>0</v>
      </c>
      <c r="CK23">
        <v>1690055273.9000001</v>
      </c>
      <c r="CL23">
        <v>0</v>
      </c>
      <c r="CM23">
        <v>1690055239</v>
      </c>
      <c r="CN23" t="s">
        <v>366</v>
      </c>
      <c r="CO23">
        <v>1690055229</v>
      </c>
      <c r="CP23">
        <v>1690055239</v>
      </c>
      <c r="CQ23">
        <v>9</v>
      </c>
      <c r="CR23">
        <v>0.311</v>
      </c>
      <c r="CS23">
        <v>-2E-3</v>
      </c>
      <c r="CT23">
        <v>-4.3769999999999998</v>
      </c>
      <c r="CU23">
        <v>-0.159</v>
      </c>
      <c r="CV23">
        <v>125</v>
      </c>
      <c r="CW23">
        <v>14</v>
      </c>
      <c r="CX23">
        <v>0.33</v>
      </c>
      <c r="CY23">
        <v>0.02</v>
      </c>
      <c r="CZ23">
        <v>4.8885532973904002</v>
      </c>
      <c r="DA23">
        <v>-0.15303332159782701</v>
      </c>
      <c r="DB23">
        <v>3.8075741772166397E-2</v>
      </c>
      <c r="DC23">
        <v>1</v>
      </c>
      <c r="DD23">
        <v>124.98475000000001</v>
      </c>
      <c r="DE23">
        <v>-2.5037593984965599E-2</v>
      </c>
      <c r="DF23">
        <v>2.8191975808730198E-2</v>
      </c>
      <c r="DG23">
        <v>1</v>
      </c>
      <c r="DH23">
        <v>1800.0114285714301</v>
      </c>
      <c r="DI23">
        <v>0.81086451313559604</v>
      </c>
      <c r="DJ23">
        <v>0.167397039124078</v>
      </c>
      <c r="DK23">
        <v>-1</v>
      </c>
      <c r="DL23">
        <v>2</v>
      </c>
      <c r="DM23">
        <v>2</v>
      </c>
      <c r="DN23" t="s">
        <v>351</v>
      </c>
      <c r="DO23">
        <v>3.1612800000000001</v>
      </c>
      <c r="DP23">
        <v>2.8317700000000001</v>
      </c>
      <c r="DQ23">
        <v>3.5036100000000001E-2</v>
      </c>
      <c r="DR23">
        <v>3.5377100000000002E-2</v>
      </c>
      <c r="DS23">
        <v>9.3746499999999996E-2</v>
      </c>
      <c r="DT23">
        <v>8.4514099999999995E-2</v>
      </c>
      <c r="DU23">
        <v>30896.2</v>
      </c>
      <c r="DV23">
        <v>32103.8</v>
      </c>
      <c r="DW23">
        <v>29722.5</v>
      </c>
      <c r="DX23">
        <v>31003</v>
      </c>
      <c r="DY23">
        <v>35245.4</v>
      </c>
      <c r="DZ23">
        <v>37107.800000000003</v>
      </c>
      <c r="EA23">
        <v>40767.599999999999</v>
      </c>
      <c r="EB23">
        <v>42913.5</v>
      </c>
      <c r="EC23">
        <v>2.3302800000000001</v>
      </c>
      <c r="ED23">
        <v>2.0161500000000001</v>
      </c>
      <c r="EE23">
        <v>0.113219</v>
      </c>
      <c r="EF23">
        <v>0</v>
      </c>
      <c r="EG23">
        <v>19.130299999999998</v>
      </c>
      <c r="EH23">
        <v>999.9</v>
      </c>
      <c r="EI23">
        <v>61.847999999999999</v>
      </c>
      <c r="EJ23">
        <v>20.039000000000001</v>
      </c>
      <c r="EK23">
        <v>14.5886</v>
      </c>
      <c r="EL23">
        <v>61.679200000000002</v>
      </c>
      <c r="EM23">
        <v>25.0761</v>
      </c>
      <c r="EN23">
        <v>1</v>
      </c>
      <c r="EO23">
        <v>-0.57875500000000002</v>
      </c>
      <c r="EP23">
        <v>0.94227899999999998</v>
      </c>
      <c r="EQ23">
        <v>20.2867</v>
      </c>
      <c r="ER23">
        <v>5.2413999999999996</v>
      </c>
      <c r="ES23">
        <v>11.824299999999999</v>
      </c>
      <c r="ET23">
        <v>4.9828999999999999</v>
      </c>
      <c r="EU23">
        <v>3.2989999999999999</v>
      </c>
      <c r="EV23">
        <v>9999</v>
      </c>
      <c r="EW23">
        <v>213.4</v>
      </c>
      <c r="EX23">
        <v>85.3</v>
      </c>
      <c r="EY23">
        <v>5843.7</v>
      </c>
      <c r="EZ23">
        <v>1.8732</v>
      </c>
      <c r="FA23">
        <v>1.8788100000000001</v>
      </c>
      <c r="FB23">
        <v>1.87917</v>
      </c>
      <c r="FC23">
        <v>1.8797600000000001</v>
      </c>
      <c r="FD23">
        <v>1.87744</v>
      </c>
      <c r="FE23">
        <v>1.8767</v>
      </c>
      <c r="FF23">
        <v>1.87706</v>
      </c>
      <c r="FG23">
        <v>1.8748499999999999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-4.3769999999999998</v>
      </c>
      <c r="FV23">
        <v>-0.15859999999999999</v>
      </c>
      <c r="FW23">
        <v>-4.3887496775809103</v>
      </c>
      <c r="FX23">
        <v>1.4527828764109799E-4</v>
      </c>
      <c r="FY23">
        <v>-4.3579519040863002E-7</v>
      </c>
      <c r="FZ23">
        <v>2.0799061152897499E-10</v>
      </c>
      <c r="GA23">
        <v>-0.158609999999998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0.7</v>
      </c>
      <c r="GJ23">
        <v>0.5</v>
      </c>
      <c r="GK23">
        <v>0.44311499999999998</v>
      </c>
      <c r="GL23">
        <v>2.5305200000000001</v>
      </c>
      <c r="GM23">
        <v>1.54541</v>
      </c>
      <c r="GN23">
        <v>2.3059099999999999</v>
      </c>
      <c r="GO23">
        <v>1.5979000000000001</v>
      </c>
      <c r="GP23">
        <v>2.3144499999999999</v>
      </c>
      <c r="GQ23">
        <v>23.9617</v>
      </c>
      <c r="GR23">
        <v>15.2615</v>
      </c>
      <c r="GS23">
        <v>18</v>
      </c>
      <c r="GT23">
        <v>632.36599999999999</v>
      </c>
      <c r="GU23">
        <v>408.01299999999998</v>
      </c>
      <c r="GV23">
        <v>18.7363</v>
      </c>
      <c r="GW23">
        <v>19.144300000000001</v>
      </c>
      <c r="GX23">
        <v>30.000399999999999</v>
      </c>
      <c r="GY23">
        <v>19.026499999999999</v>
      </c>
      <c r="GZ23">
        <v>18.973500000000001</v>
      </c>
      <c r="HA23">
        <v>8.9262800000000002</v>
      </c>
      <c r="HB23">
        <v>0</v>
      </c>
      <c r="HC23">
        <v>-30</v>
      </c>
      <c r="HD23">
        <v>18.7376</v>
      </c>
      <c r="HE23">
        <v>125</v>
      </c>
      <c r="HF23">
        <v>0</v>
      </c>
      <c r="HG23">
        <v>101.15600000000001</v>
      </c>
      <c r="HH23">
        <v>99.549599999999998</v>
      </c>
    </row>
    <row r="24" spans="1:216" x14ac:dyDescent="0.2">
      <c r="A24">
        <v>6</v>
      </c>
      <c r="B24">
        <v>1690055366</v>
      </c>
      <c r="C24">
        <v>483</v>
      </c>
      <c r="D24" t="s">
        <v>367</v>
      </c>
      <c r="E24" t="s">
        <v>368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1690055366</v>
      </c>
      <c r="M24">
        <f t="shared" si="0"/>
        <v>2.1546954432217031E-3</v>
      </c>
      <c r="N24">
        <f t="shared" si="1"/>
        <v>2.1546954432217031</v>
      </c>
      <c r="O24">
        <f t="shared" si="2"/>
        <v>1.4960594292931986</v>
      </c>
      <c r="P24">
        <f t="shared" si="3"/>
        <v>68.3626</v>
      </c>
      <c r="Q24">
        <f t="shared" si="4"/>
        <v>58.158841802035425</v>
      </c>
      <c r="R24">
        <f t="shared" si="5"/>
        <v>5.8057956392627004</v>
      </c>
      <c r="S24">
        <f t="shared" si="6"/>
        <v>6.8244014610822203</v>
      </c>
      <c r="T24">
        <f t="shared" si="7"/>
        <v>0.26703893425790692</v>
      </c>
      <c r="U24">
        <f t="shared" si="8"/>
        <v>2.925835623974363</v>
      </c>
      <c r="V24">
        <f t="shared" si="9"/>
        <v>0.2541999319624067</v>
      </c>
      <c r="W24">
        <f t="shared" si="10"/>
        <v>0.15997703833075594</v>
      </c>
      <c r="X24">
        <f t="shared" si="11"/>
        <v>297.72536100000002</v>
      </c>
      <c r="Y24">
        <f t="shared" si="12"/>
        <v>22.30616099055695</v>
      </c>
      <c r="Z24">
        <f t="shared" si="13"/>
        <v>21.003699999999998</v>
      </c>
      <c r="AA24">
        <f t="shared" si="14"/>
        <v>2.4964994692666895</v>
      </c>
      <c r="AB24">
        <f t="shared" si="15"/>
        <v>66.399983851545002</v>
      </c>
      <c r="AC24">
        <f t="shared" si="16"/>
        <v>1.6679816029953602</v>
      </c>
      <c r="AD24">
        <f t="shared" si="17"/>
        <v>2.5120210973613806</v>
      </c>
      <c r="AE24">
        <f t="shared" si="18"/>
        <v>0.82851786627132928</v>
      </c>
      <c r="AF24">
        <f t="shared" si="19"/>
        <v>-95.022069046077107</v>
      </c>
      <c r="AG24">
        <f t="shared" si="20"/>
        <v>15.915728901114777</v>
      </c>
      <c r="AH24">
        <f t="shared" si="21"/>
        <v>1.1055280576524784</v>
      </c>
      <c r="AI24">
        <f t="shared" si="22"/>
        <v>219.72454891269018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53821.627029656469</v>
      </c>
      <c r="AO24">
        <f t="shared" si="26"/>
        <v>1800.15</v>
      </c>
      <c r="AP24">
        <f t="shared" si="27"/>
        <v>1517.5257000000001</v>
      </c>
      <c r="AQ24">
        <f t="shared" si="28"/>
        <v>0.8429995833680527</v>
      </c>
      <c r="AR24">
        <f t="shared" si="29"/>
        <v>0.16538919590034165</v>
      </c>
      <c r="AS24">
        <v>1690055366</v>
      </c>
      <c r="AT24">
        <v>68.3626</v>
      </c>
      <c r="AU24">
        <v>70.005499999999998</v>
      </c>
      <c r="AV24">
        <v>16.7088</v>
      </c>
      <c r="AW24">
        <v>14.5907</v>
      </c>
      <c r="AX24">
        <v>72.4636</v>
      </c>
      <c r="AY24">
        <v>16.864799999999999</v>
      </c>
      <c r="AZ24">
        <v>600.16800000000001</v>
      </c>
      <c r="BA24">
        <v>99.726600000000005</v>
      </c>
      <c r="BB24">
        <v>9.9934700000000001E-2</v>
      </c>
      <c r="BC24">
        <v>21.104600000000001</v>
      </c>
      <c r="BD24">
        <v>21.003699999999998</v>
      </c>
      <c r="BE24">
        <v>999.9</v>
      </c>
      <c r="BF24">
        <v>0</v>
      </c>
      <c r="BG24">
        <v>0</v>
      </c>
      <c r="BH24">
        <v>10006.200000000001</v>
      </c>
      <c r="BI24">
        <v>0</v>
      </c>
      <c r="BJ24">
        <v>7.3548600000000004</v>
      </c>
      <c r="BK24">
        <v>-1.6428799999999999</v>
      </c>
      <c r="BL24">
        <v>69.524299999999997</v>
      </c>
      <c r="BM24">
        <v>71.042100000000005</v>
      </c>
      <c r="BN24">
        <v>2.1181100000000002</v>
      </c>
      <c r="BO24">
        <v>70.005499999999998</v>
      </c>
      <c r="BP24">
        <v>14.5907</v>
      </c>
      <c r="BQ24">
        <v>1.66632</v>
      </c>
      <c r="BR24">
        <v>1.4550799999999999</v>
      </c>
      <c r="BS24">
        <v>14.5862</v>
      </c>
      <c r="BT24">
        <v>12.504200000000001</v>
      </c>
      <c r="BU24">
        <v>1800.15</v>
      </c>
      <c r="BV24">
        <v>0.90001500000000001</v>
      </c>
      <c r="BW24">
        <v>9.9985199999999996E-2</v>
      </c>
      <c r="BX24">
        <v>0</v>
      </c>
      <c r="BY24">
        <v>2.3934000000000002</v>
      </c>
      <c r="BZ24">
        <v>0</v>
      </c>
      <c r="CA24">
        <v>11399.3</v>
      </c>
      <c r="CB24">
        <v>17201.099999999999</v>
      </c>
      <c r="CC24">
        <v>38.875</v>
      </c>
      <c r="CD24">
        <v>40.686999999999998</v>
      </c>
      <c r="CE24">
        <v>40.061999999999998</v>
      </c>
      <c r="CF24">
        <v>38.686999999999998</v>
      </c>
      <c r="CG24">
        <v>38.125</v>
      </c>
      <c r="CH24">
        <v>1620.16</v>
      </c>
      <c r="CI24">
        <v>179.99</v>
      </c>
      <c r="CJ24">
        <v>0</v>
      </c>
      <c r="CK24">
        <v>1690055371.0999999</v>
      </c>
      <c r="CL24">
        <v>0</v>
      </c>
      <c r="CM24">
        <v>1690055339</v>
      </c>
      <c r="CN24" t="s">
        <v>369</v>
      </c>
      <c r="CO24">
        <v>1690055325</v>
      </c>
      <c r="CP24">
        <v>1690055339</v>
      </c>
      <c r="CQ24">
        <v>10</v>
      </c>
      <c r="CR24">
        <v>0.27900000000000003</v>
      </c>
      <c r="CS24">
        <v>3.0000000000000001E-3</v>
      </c>
      <c r="CT24">
        <v>-4.101</v>
      </c>
      <c r="CU24">
        <v>-0.156</v>
      </c>
      <c r="CV24">
        <v>70</v>
      </c>
      <c r="CW24">
        <v>15</v>
      </c>
      <c r="CX24">
        <v>0.21</v>
      </c>
      <c r="CY24">
        <v>0.03</v>
      </c>
      <c r="CZ24">
        <v>1.51201131571624</v>
      </c>
      <c r="DA24">
        <v>0.127880079452938</v>
      </c>
      <c r="DB24">
        <v>8.8987181212864502E-2</v>
      </c>
      <c r="DC24">
        <v>1</v>
      </c>
      <c r="DD24">
        <v>69.963819047619097</v>
      </c>
      <c r="DE24">
        <v>7.3800000000034602E-2</v>
      </c>
      <c r="DF24">
        <v>2.8830533071524299E-2</v>
      </c>
      <c r="DG24">
        <v>1</v>
      </c>
      <c r="DH24">
        <v>1799.99476190476</v>
      </c>
      <c r="DI24">
        <v>-0.46849207265662302</v>
      </c>
      <c r="DJ24">
        <v>0.149080325028774</v>
      </c>
      <c r="DK24">
        <v>-1</v>
      </c>
      <c r="DL24">
        <v>2</v>
      </c>
      <c r="DM24">
        <v>2</v>
      </c>
      <c r="DN24" t="s">
        <v>351</v>
      </c>
      <c r="DO24">
        <v>3.1613199999999999</v>
      </c>
      <c r="DP24">
        <v>2.8317999999999999</v>
      </c>
      <c r="DQ24">
        <v>2.0945200000000001E-2</v>
      </c>
      <c r="DR24">
        <v>2.03448E-2</v>
      </c>
      <c r="DS24">
        <v>9.3969399999999995E-2</v>
      </c>
      <c r="DT24">
        <v>8.4815000000000002E-2</v>
      </c>
      <c r="DU24">
        <v>31347.5</v>
      </c>
      <c r="DV24">
        <v>32602.400000000001</v>
      </c>
      <c r="DW24">
        <v>29722.1</v>
      </c>
      <c r="DX24">
        <v>31000.6</v>
      </c>
      <c r="DY24">
        <v>35235.5</v>
      </c>
      <c r="DZ24">
        <v>37091.800000000003</v>
      </c>
      <c r="EA24">
        <v>40768.1</v>
      </c>
      <c r="EB24">
        <v>42911.3</v>
      </c>
      <c r="EC24">
        <v>2.3293499999999998</v>
      </c>
      <c r="ED24">
        <v>2.0146700000000002</v>
      </c>
      <c r="EE24">
        <v>0.113882</v>
      </c>
      <c r="EF24">
        <v>0</v>
      </c>
      <c r="EG24">
        <v>19.119900000000001</v>
      </c>
      <c r="EH24">
        <v>999.9</v>
      </c>
      <c r="EI24">
        <v>61.921999999999997</v>
      </c>
      <c r="EJ24">
        <v>20.079999999999998</v>
      </c>
      <c r="EK24">
        <v>14.6419</v>
      </c>
      <c r="EL24">
        <v>61.3992</v>
      </c>
      <c r="EM24">
        <v>25.652999999999999</v>
      </c>
      <c r="EN24">
        <v>1</v>
      </c>
      <c r="EO24">
        <v>-0.577017</v>
      </c>
      <c r="EP24">
        <v>0.989039</v>
      </c>
      <c r="EQ24">
        <v>20.285</v>
      </c>
      <c r="ER24">
        <v>5.2424499999999998</v>
      </c>
      <c r="ES24">
        <v>11.824299999999999</v>
      </c>
      <c r="ET24">
        <v>4.9821</v>
      </c>
      <c r="EU24">
        <v>3.2989999999999999</v>
      </c>
      <c r="EV24">
        <v>9999</v>
      </c>
      <c r="EW24">
        <v>213.4</v>
      </c>
      <c r="EX24">
        <v>85.3</v>
      </c>
      <c r="EY24">
        <v>5845.7</v>
      </c>
      <c r="EZ24">
        <v>1.87317</v>
      </c>
      <c r="FA24">
        <v>1.8788100000000001</v>
      </c>
      <c r="FB24">
        <v>1.8791500000000001</v>
      </c>
      <c r="FC24">
        <v>1.87974</v>
      </c>
      <c r="FD24">
        <v>1.87744</v>
      </c>
      <c r="FE24">
        <v>1.8766799999999999</v>
      </c>
      <c r="FF24">
        <v>1.8770100000000001</v>
      </c>
      <c r="FG24">
        <v>1.8748499999999999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-4.101</v>
      </c>
      <c r="FV24">
        <v>-0.156</v>
      </c>
      <c r="FW24">
        <v>-4.10927546750814</v>
      </c>
      <c r="FX24">
        <v>1.4527828764109799E-4</v>
      </c>
      <c r="FY24">
        <v>-4.3579519040863002E-7</v>
      </c>
      <c r="FZ24">
        <v>2.0799061152897499E-10</v>
      </c>
      <c r="GA24">
        <v>-0.155970000000002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0.7</v>
      </c>
      <c r="GJ24">
        <v>0.5</v>
      </c>
      <c r="GK24">
        <v>0.31738300000000003</v>
      </c>
      <c r="GL24">
        <v>2.5317400000000001</v>
      </c>
      <c r="GM24">
        <v>1.54541</v>
      </c>
      <c r="GN24">
        <v>2.3059099999999999</v>
      </c>
      <c r="GO24">
        <v>1.5979000000000001</v>
      </c>
      <c r="GP24">
        <v>2.3889200000000002</v>
      </c>
      <c r="GQ24">
        <v>24.022600000000001</v>
      </c>
      <c r="GR24">
        <v>15.252800000000001</v>
      </c>
      <c r="GS24">
        <v>18</v>
      </c>
      <c r="GT24">
        <v>632.26199999999994</v>
      </c>
      <c r="GU24">
        <v>407.553</v>
      </c>
      <c r="GV24">
        <v>18.7806</v>
      </c>
      <c r="GW24">
        <v>19.181899999999999</v>
      </c>
      <c r="GX24">
        <v>30.000299999999999</v>
      </c>
      <c r="GY24">
        <v>19.0685</v>
      </c>
      <c r="GZ24">
        <v>19.015599999999999</v>
      </c>
      <c r="HA24">
        <v>6.4269600000000002</v>
      </c>
      <c r="HB24">
        <v>0</v>
      </c>
      <c r="HC24">
        <v>-30</v>
      </c>
      <c r="HD24">
        <v>18.779599999999999</v>
      </c>
      <c r="HE24">
        <v>70</v>
      </c>
      <c r="HF24">
        <v>0</v>
      </c>
      <c r="HG24">
        <v>101.15600000000001</v>
      </c>
      <c r="HH24">
        <v>99.543300000000002</v>
      </c>
    </row>
    <row r="25" spans="1:216" x14ac:dyDescent="0.2">
      <c r="A25">
        <v>7</v>
      </c>
      <c r="B25">
        <v>1690055444</v>
      </c>
      <c r="C25">
        <v>561</v>
      </c>
      <c r="D25" t="s">
        <v>370</v>
      </c>
      <c r="E25" t="s">
        <v>371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1690055444</v>
      </c>
      <c r="M25">
        <f t="shared" si="0"/>
        <v>2.1338090259015708E-3</v>
      </c>
      <c r="N25">
        <f t="shared" si="1"/>
        <v>2.133809025901571</v>
      </c>
      <c r="O25">
        <f t="shared" si="2"/>
        <v>0.24058241016316301</v>
      </c>
      <c r="P25">
        <f t="shared" si="3"/>
        <v>49.581400000000002</v>
      </c>
      <c r="Q25">
        <f t="shared" si="4"/>
        <v>47.416130988189742</v>
      </c>
      <c r="R25">
        <f t="shared" si="5"/>
        <v>4.73322039147632</v>
      </c>
      <c r="S25">
        <f t="shared" si="6"/>
        <v>4.9493640376604597</v>
      </c>
      <c r="T25">
        <f t="shared" si="7"/>
        <v>0.265187156067968</v>
      </c>
      <c r="U25">
        <f t="shared" si="8"/>
        <v>2.9216186733661629</v>
      </c>
      <c r="V25">
        <f t="shared" si="9"/>
        <v>0.25250372050306041</v>
      </c>
      <c r="W25">
        <f t="shared" si="10"/>
        <v>0.15890381834444076</v>
      </c>
      <c r="X25">
        <f t="shared" si="11"/>
        <v>297.67748099999994</v>
      </c>
      <c r="Y25">
        <f t="shared" si="12"/>
        <v>22.31376489081606</v>
      </c>
      <c r="Z25">
        <f t="shared" si="13"/>
        <v>21.008900000000001</v>
      </c>
      <c r="AA25">
        <f t="shared" si="14"/>
        <v>2.4972973369236287</v>
      </c>
      <c r="AB25">
        <f t="shared" si="15"/>
        <v>66.530665456521746</v>
      </c>
      <c r="AC25">
        <f t="shared" si="16"/>
        <v>1.6713464528825899</v>
      </c>
      <c r="AD25">
        <f t="shared" si="17"/>
        <v>2.5121444997041649</v>
      </c>
      <c r="AE25">
        <f t="shared" si="18"/>
        <v>0.82595088404103878</v>
      </c>
      <c r="AF25">
        <f t="shared" si="19"/>
        <v>-94.100978042259271</v>
      </c>
      <c r="AG25">
        <f t="shared" si="20"/>
        <v>15.199744521136678</v>
      </c>
      <c r="AH25">
        <f t="shared" si="21"/>
        <v>1.0573510658819345</v>
      </c>
      <c r="AI25">
        <f t="shared" si="22"/>
        <v>219.8335985447593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53697.305223520438</v>
      </c>
      <c r="AO25">
        <f t="shared" si="26"/>
        <v>1799.85</v>
      </c>
      <c r="AP25">
        <f t="shared" si="27"/>
        <v>1517.2737</v>
      </c>
      <c r="AQ25">
        <f t="shared" si="28"/>
        <v>0.84300008334027832</v>
      </c>
      <c r="AR25">
        <f t="shared" si="29"/>
        <v>0.16539016084673722</v>
      </c>
      <c r="AS25">
        <v>1690055444</v>
      </c>
      <c r="AT25">
        <v>49.581400000000002</v>
      </c>
      <c r="AU25">
        <v>49.927700000000002</v>
      </c>
      <c r="AV25">
        <v>16.743099999999998</v>
      </c>
      <c r="AW25">
        <v>14.6455</v>
      </c>
      <c r="AX25">
        <v>53.596899999999998</v>
      </c>
      <c r="AY25">
        <v>16.898299999999999</v>
      </c>
      <c r="AZ25">
        <v>600.13800000000003</v>
      </c>
      <c r="BA25">
        <v>99.723100000000002</v>
      </c>
      <c r="BB25">
        <v>9.9898899999999999E-2</v>
      </c>
      <c r="BC25">
        <v>21.105399999999999</v>
      </c>
      <c r="BD25">
        <v>21.008900000000001</v>
      </c>
      <c r="BE25">
        <v>999.9</v>
      </c>
      <c r="BF25">
        <v>0</v>
      </c>
      <c r="BG25">
        <v>0</v>
      </c>
      <c r="BH25">
        <v>9982.5</v>
      </c>
      <c r="BI25">
        <v>0</v>
      </c>
      <c r="BJ25">
        <v>7.5665100000000001</v>
      </c>
      <c r="BK25">
        <v>-0.34632499999999999</v>
      </c>
      <c r="BL25">
        <v>50.425699999999999</v>
      </c>
      <c r="BM25">
        <v>50.669800000000002</v>
      </c>
      <c r="BN25">
        <v>2.09761</v>
      </c>
      <c r="BO25">
        <v>49.927700000000002</v>
      </c>
      <c r="BP25">
        <v>14.6455</v>
      </c>
      <c r="BQ25">
        <v>1.6696800000000001</v>
      </c>
      <c r="BR25">
        <v>1.4604999999999999</v>
      </c>
      <c r="BS25">
        <v>14.6174</v>
      </c>
      <c r="BT25">
        <v>12.5608</v>
      </c>
      <c r="BU25">
        <v>1799.85</v>
      </c>
      <c r="BV25">
        <v>0.89999799999999996</v>
      </c>
      <c r="BW25">
        <v>0.10000199999999999</v>
      </c>
      <c r="BX25">
        <v>0</v>
      </c>
      <c r="BY25">
        <v>2.5270999999999999</v>
      </c>
      <c r="BZ25">
        <v>0</v>
      </c>
      <c r="CA25">
        <v>11425.2</v>
      </c>
      <c r="CB25">
        <v>17198.2</v>
      </c>
      <c r="CC25">
        <v>38.811999999999998</v>
      </c>
      <c r="CD25">
        <v>40.686999999999998</v>
      </c>
      <c r="CE25">
        <v>40.125</v>
      </c>
      <c r="CF25">
        <v>38.686999999999998</v>
      </c>
      <c r="CG25">
        <v>38.125</v>
      </c>
      <c r="CH25">
        <v>1619.86</v>
      </c>
      <c r="CI25">
        <v>179.99</v>
      </c>
      <c r="CJ25">
        <v>0</v>
      </c>
      <c r="CK25">
        <v>1690055449.0999999</v>
      </c>
      <c r="CL25">
        <v>0</v>
      </c>
      <c r="CM25">
        <v>1690055433</v>
      </c>
      <c r="CN25" t="s">
        <v>372</v>
      </c>
      <c r="CO25">
        <v>1690055428</v>
      </c>
      <c r="CP25">
        <v>1690055433</v>
      </c>
      <c r="CQ25">
        <v>11</v>
      </c>
      <c r="CR25">
        <v>8.6999999999999994E-2</v>
      </c>
      <c r="CS25">
        <v>1E-3</v>
      </c>
      <c r="CT25">
        <v>-4.0149999999999997</v>
      </c>
      <c r="CU25">
        <v>-0.155</v>
      </c>
      <c r="CV25">
        <v>50</v>
      </c>
      <c r="CW25">
        <v>15</v>
      </c>
      <c r="CX25">
        <v>0.22</v>
      </c>
      <c r="CY25">
        <v>0.06</v>
      </c>
      <c r="CZ25">
        <v>0.10138625506537401</v>
      </c>
      <c r="DA25">
        <v>0.43406593082163802</v>
      </c>
      <c r="DB25">
        <v>9.5951950070638004E-2</v>
      </c>
      <c r="DC25">
        <v>1</v>
      </c>
      <c r="DD25">
        <v>50.064233333333299</v>
      </c>
      <c r="DE25">
        <v>-0.27590649350643298</v>
      </c>
      <c r="DF25">
        <v>4.1828861457057401E-2</v>
      </c>
      <c r="DG25">
        <v>1</v>
      </c>
      <c r="DH25">
        <v>1799.98</v>
      </c>
      <c r="DI25">
        <v>0.38240111873365901</v>
      </c>
      <c r="DJ25">
        <v>0.15121728296293699</v>
      </c>
      <c r="DK25">
        <v>-1</v>
      </c>
      <c r="DL25">
        <v>2</v>
      </c>
      <c r="DM25">
        <v>2</v>
      </c>
      <c r="DN25" t="s">
        <v>351</v>
      </c>
      <c r="DO25">
        <v>3.1612200000000001</v>
      </c>
      <c r="DP25">
        <v>2.8315700000000001</v>
      </c>
      <c r="DQ25">
        <v>1.55949E-2</v>
      </c>
      <c r="DR25">
        <v>1.46111E-2</v>
      </c>
      <c r="DS25">
        <v>9.4091499999999995E-2</v>
      </c>
      <c r="DT25">
        <v>8.5038000000000002E-2</v>
      </c>
      <c r="DU25">
        <v>31516.7</v>
      </c>
      <c r="DV25">
        <v>32790.199999999997</v>
      </c>
      <c r="DW25">
        <v>29719.9</v>
      </c>
      <c r="DX25">
        <v>30997.599999999999</v>
      </c>
      <c r="DY25">
        <v>35227.599999999999</v>
      </c>
      <c r="DZ25">
        <v>37078.199999999997</v>
      </c>
      <c r="EA25">
        <v>40765.199999999997</v>
      </c>
      <c r="EB25">
        <v>42906.8</v>
      </c>
      <c r="EC25">
        <v>2.3239999999999998</v>
      </c>
      <c r="ED25">
        <v>2.01207</v>
      </c>
      <c r="EE25">
        <v>0.112355</v>
      </c>
      <c r="EF25">
        <v>0</v>
      </c>
      <c r="EG25">
        <v>19.150500000000001</v>
      </c>
      <c r="EH25">
        <v>999.9</v>
      </c>
      <c r="EI25">
        <v>61.994999999999997</v>
      </c>
      <c r="EJ25">
        <v>20.14</v>
      </c>
      <c r="EK25">
        <v>14.714</v>
      </c>
      <c r="EL25">
        <v>61.549199999999999</v>
      </c>
      <c r="EM25">
        <v>25.677099999999999</v>
      </c>
      <c r="EN25">
        <v>1</v>
      </c>
      <c r="EO25">
        <v>-0.57421</v>
      </c>
      <c r="EP25">
        <v>1.24227</v>
      </c>
      <c r="EQ25">
        <v>20.282399999999999</v>
      </c>
      <c r="ER25">
        <v>5.2396000000000003</v>
      </c>
      <c r="ES25">
        <v>11.824400000000001</v>
      </c>
      <c r="ET25">
        <v>4.9820000000000002</v>
      </c>
      <c r="EU25">
        <v>3.2982999999999998</v>
      </c>
      <c r="EV25">
        <v>9999</v>
      </c>
      <c r="EW25">
        <v>213.4</v>
      </c>
      <c r="EX25">
        <v>85.3</v>
      </c>
      <c r="EY25">
        <v>5847.3</v>
      </c>
      <c r="EZ25">
        <v>1.87317</v>
      </c>
      <c r="FA25">
        <v>1.8788100000000001</v>
      </c>
      <c r="FB25">
        <v>1.87914</v>
      </c>
      <c r="FC25">
        <v>1.87974</v>
      </c>
      <c r="FD25">
        <v>1.87744</v>
      </c>
      <c r="FE25">
        <v>1.8766799999999999</v>
      </c>
      <c r="FF25">
        <v>1.877</v>
      </c>
      <c r="FG25">
        <v>1.8748499999999999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-4.0149999999999997</v>
      </c>
      <c r="FV25">
        <v>-0.1552</v>
      </c>
      <c r="FW25">
        <v>-4.0220560833717096</v>
      </c>
      <c r="FX25">
        <v>1.4527828764109799E-4</v>
      </c>
      <c r="FY25">
        <v>-4.3579519040863002E-7</v>
      </c>
      <c r="FZ25">
        <v>2.0799061152897499E-10</v>
      </c>
      <c r="GA25">
        <v>-0.155127272727272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0.3</v>
      </c>
      <c r="GJ25">
        <v>0.2</v>
      </c>
      <c r="GK25">
        <v>0.27221699999999999</v>
      </c>
      <c r="GL25">
        <v>2.5476100000000002</v>
      </c>
      <c r="GM25">
        <v>1.54541</v>
      </c>
      <c r="GN25">
        <v>2.3034699999999999</v>
      </c>
      <c r="GO25">
        <v>1.5979000000000001</v>
      </c>
      <c r="GP25">
        <v>2.3938000000000001</v>
      </c>
      <c r="GQ25">
        <v>24.063199999999998</v>
      </c>
      <c r="GR25">
        <v>15.235300000000001</v>
      </c>
      <c r="GS25">
        <v>18</v>
      </c>
      <c r="GT25">
        <v>629.14300000000003</v>
      </c>
      <c r="GU25">
        <v>406.47399999999999</v>
      </c>
      <c r="GV25">
        <v>18.625499999999999</v>
      </c>
      <c r="GW25">
        <v>19.216200000000001</v>
      </c>
      <c r="GX25">
        <v>30.000299999999999</v>
      </c>
      <c r="GY25">
        <v>19.119800000000001</v>
      </c>
      <c r="GZ25">
        <v>19.059200000000001</v>
      </c>
      <c r="HA25">
        <v>5.52379</v>
      </c>
      <c r="HB25">
        <v>0</v>
      </c>
      <c r="HC25">
        <v>-30</v>
      </c>
      <c r="HD25">
        <v>18.6128</v>
      </c>
      <c r="HE25">
        <v>50</v>
      </c>
      <c r="HF25">
        <v>0</v>
      </c>
      <c r="HG25">
        <v>101.149</v>
      </c>
      <c r="HH25">
        <v>99.533299999999997</v>
      </c>
    </row>
    <row r="26" spans="1:216" x14ac:dyDescent="0.2">
      <c r="A26">
        <v>8</v>
      </c>
      <c r="B26">
        <v>1690055541</v>
      </c>
      <c r="C26">
        <v>658</v>
      </c>
      <c r="D26" t="s">
        <v>373</v>
      </c>
      <c r="E26" t="s">
        <v>374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1690055541</v>
      </c>
      <c r="M26">
        <f t="shared" si="0"/>
        <v>2.1217286735571786E-3</v>
      </c>
      <c r="N26">
        <f t="shared" si="1"/>
        <v>2.1217286735571785</v>
      </c>
      <c r="O26">
        <f t="shared" si="2"/>
        <v>20.309883211139734</v>
      </c>
      <c r="P26">
        <f t="shared" si="3"/>
        <v>378.91800000000001</v>
      </c>
      <c r="Q26">
        <f t="shared" si="4"/>
        <v>247.89533525504524</v>
      </c>
      <c r="R26">
        <f t="shared" si="5"/>
        <v>24.745810489958242</v>
      </c>
      <c r="S26">
        <f t="shared" si="6"/>
        <v>37.824967579914002</v>
      </c>
      <c r="T26">
        <f t="shared" si="7"/>
        <v>0.2672403235134666</v>
      </c>
      <c r="U26">
        <f t="shared" si="8"/>
        <v>2.9227221887845927</v>
      </c>
      <c r="V26">
        <f t="shared" si="9"/>
        <v>0.2543694615168634</v>
      </c>
      <c r="W26">
        <f t="shared" si="10"/>
        <v>0.16008563987885713</v>
      </c>
      <c r="X26">
        <f t="shared" si="11"/>
        <v>297.67269299999998</v>
      </c>
      <c r="Y26">
        <f t="shared" si="12"/>
        <v>22.333956937807685</v>
      </c>
      <c r="Z26">
        <f t="shared" si="13"/>
        <v>21.0093</v>
      </c>
      <c r="AA26">
        <f t="shared" si="14"/>
        <v>2.4973587206074619</v>
      </c>
      <c r="AB26">
        <f t="shared" si="15"/>
        <v>66.888721399137481</v>
      </c>
      <c r="AC26">
        <f t="shared" si="16"/>
        <v>1.6821478358975999</v>
      </c>
      <c r="AD26">
        <f t="shared" si="17"/>
        <v>2.5148452544935189</v>
      </c>
      <c r="AE26">
        <f t="shared" si="18"/>
        <v>0.81521088470986203</v>
      </c>
      <c r="AF26">
        <f t="shared" si="19"/>
        <v>-93.568234503871579</v>
      </c>
      <c r="AG26">
        <f t="shared" si="20"/>
        <v>17.899929125703633</v>
      </c>
      <c r="AH26">
        <f t="shared" si="21"/>
        <v>1.2448295360332702</v>
      </c>
      <c r="AI26">
        <f t="shared" si="22"/>
        <v>223.2492171578653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53726.580635407474</v>
      </c>
      <c r="AO26">
        <f t="shared" si="26"/>
        <v>1799.82</v>
      </c>
      <c r="AP26">
        <f t="shared" si="27"/>
        <v>1517.2484999999999</v>
      </c>
      <c r="AQ26">
        <f t="shared" si="28"/>
        <v>0.84300013334666801</v>
      </c>
      <c r="AR26">
        <f t="shared" si="29"/>
        <v>0.16539025735906923</v>
      </c>
      <c r="AS26">
        <v>1690055541</v>
      </c>
      <c r="AT26">
        <v>378.91800000000001</v>
      </c>
      <c r="AU26">
        <v>400.024</v>
      </c>
      <c r="AV26">
        <v>16.851199999999999</v>
      </c>
      <c r="AW26">
        <v>14.766</v>
      </c>
      <c r="AX26">
        <v>384.839</v>
      </c>
      <c r="AY26">
        <v>16.998699999999999</v>
      </c>
      <c r="AZ26">
        <v>600.22299999999996</v>
      </c>
      <c r="BA26">
        <v>99.723500000000001</v>
      </c>
      <c r="BB26">
        <v>0.100123</v>
      </c>
      <c r="BC26">
        <v>21.122900000000001</v>
      </c>
      <c r="BD26">
        <v>21.0093</v>
      </c>
      <c r="BE26">
        <v>999.9</v>
      </c>
      <c r="BF26">
        <v>0</v>
      </c>
      <c r="BG26">
        <v>0</v>
      </c>
      <c r="BH26">
        <v>9988.75</v>
      </c>
      <c r="BI26">
        <v>0</v>
      </c>
      <c r="BJ26">
        <v>7.3019499999999997</v>
      </c>
      <c r="BK26">
        <v>-21.105699999999999</v>
      </c>
      <c r="BL26">
        <v>385.41300000000001</v>
      </c>
      <c r="BM26">
        <v>406.01900000000001</v>
      </c>
      <c r="BN26">
        <v>2.0852599999999999</v>
      </c>
      <c r="BO26">
        <v>400.024</v>
      </c>
      <c r="BP26">
        <v>14.766</v>
      </c>
      <c r="BQ26">
        <v>1.6804600000000001</v>
      </c>
      <c r="BR26">
        <v>1.47251</v>
      </c>
      <c r="BS26">
        <v>14.7171</v>
      </c>
      <c r="BT26">
        <v>12.685700000000001</v>
      </c>
      <c r="BU26">
        <v>1799.82</v>
      </c>
      <c r="BV26">
        <v>0.89999799999999996</v>
      </c>
      <c r="BW26">
        <v>0.10000199999999999</v>
      </c>
      <c r="BX26">
        <v>0</v>
      </c>
      <c r="BY26">
        <v>2.3976000000000002</v>
      </c>
      <c r="BZ26">
        <v>0</v>
      </c>
      <c r="CA26">
        <v>11422.4</v>
      </c>
      <c r="CB26">
        <v>17197.900000000001</v>
      </c>
      <c r="CC26">
        <v>38.936999999999998</v>
      </c>
      <c r="CD26">
        <v>40.75</v>
      </c>
      <c r="CE26">
        <v>40.25</v>
      </c>
      <c r="CF26">
        <v>38.75</v>
      </c>
      <c r="CG26">
        <v>38.186999999999998</v>
      </c>
      <c r="CH26">
        <v>1619.83</v>
      </c>
      <c r="CI26">
        <v>179.99</v>
      </c>
      <c r="CJ26">
        <v>0</v>
      </c>
      <c r="CK26">
        <v>1690055545.7</v>
      </c>
      <c r="CL26">
        <v>0</v>
      </c>
      <c r="CM26">
        <v>1690055511</v>
      </c>
      <c r="CN26" t="s">
        <v>375</v>
      </c>
      <c r="CO26">
        <v>1690055510</v>
      </c>
      <c r="CP26">
        <v>1690055511</v>
      </c>
      <c r="CQ26">
        <v>12</v>
      </c>
      <c r="CR26">
        <v>-1.9019999999999999</v>
      </c>
      <c r="CS26">
        <v>8.0000000000000002E-3</v>
      </c>
      <c r="CT26">
        <v>-5.923</v>
      </c>
      <c r="CU26">
        <v>-0.14699999999999999</v>
      </c>
      <c r="CV26">
        <v>400</v>
      </c>
      <c r="CW26">
        <v>15</v>
      </c>
      <c r="CX26">
        <v>7.0000000000000007E-2</v>
      </c>
      <c r="CY26">
        <v>0.02</v>
      </c>
      <c r="CZ26">
        <v>20.216282342508801</v>
      </c>
      <c r="DA26">
        <v>0.708301140136125</v>
      </c>
      <c r="DB26">
        <v>8.0503533041772005E-2</v>
      </c>
      <c r="DC26">
        <v>1</v>
      </c>
      <c r="DD26">
        <v>400.0308</v>
      </c>
      <c r="DE26">
        <v>1.8586466165503999E-2</v>
      </c>
      <c r="DF26">
        <v>2.3077261535987399E-2</v>
      </c>
      <c r="DG26">
        <v>1</v>
      </c>
      <c r="DH26">
        <v>1799.98</v>
      </c>
      <c r="DI26">
        <v>-3.8346910566772599E-2</v>
      </c>
      <c r="DJ26">
        <v>0.16555965692166399</v>
      </c>
      <c r="DK26">
        <v>-1</v>
      </c>
      <c r="DL26">
        <v>2</v>
      </c>
      <c r="DM26">
        <v>2</v>
      </c>
      <c r="DN26" t="s">
        <v>351</v>
      </c>
      <c r="DO26">
        <v>3.1613600000000002</v>
      </c>
      <c r="DP26">
        <v>2.8318500000000002</v>
      </c>
      <c r="DQ26">
        <v>9.2127799999999996E-2</v>
      </c>
      <c r="DR26">
        <v>9.5209799999999997E-2</v>
      </c>
      <c r="DS26">
        <v>9.4494800000000004E-2</v>
      </c>
      <c r="DT26">
        <v>8.5543800000000003E-2</v>
      </c>
      <c r="DU26">
        <v>29063.1</v>
      </c>
      <c r="DV26">
        <v>30102.400000000001</v>
      </c>
      <c r="DW26">
        <v>29719.599999999999</v>
      </c>
      <c r="DX26">
        <v>30994.799999999999</v>
      </c>
      <c r="DY26">
        <v>35218.9</v>
      </c>
      <c r="DZ26">
        <v>37063.699999999997</v>
      </c>
      <c r="EA26">
        <v>40764.5</v>
      </c>
      <c r="EB26">
        <v>42903.9</v>
      </c>
      <c r="EC26">
        <v>2.3285300000000002</v>
      </c>
      <c r="ED26">
        <v>2.0142500000000001</v>
      </c>
      <c r="EE26">
        <v>0.110857</v>
      </c>
      <c r="EF26">
        <v>0</v>
      </c>
      <c r="EG26">
        <v>19.175699999999999</v>
      </c>
      <c r="EH26">
        <v>999.9</v>
      </c>
      <c r="EI26">
        <v>62.067999999999998</v>
      </c>
      <c r="EJ26">
        <v>20.18</v>
      </c>
      <c r="EK26">
        <v>14.768599999999999</v>
      </c>
      <c r="EL26">
        <v>61.5991</v>
      </c>
      <c r="EM26">
        <v>24.975999999999999</v>
      </c>
      <c r="EN26">
        <v>1</v>
      </c>
      <c r="EO26">
        <v>-0.57053399999999999</v>
      </c>
      <c r="EP26">
        <v>1.1502600000000001</v>
      </c>
      <c r="EQ26">
        <v>20.283999999999999</v>
      </c>
      <c r="ER26">
        <v>5.2458900000000002</v>
      </c>
      <c r="ES26">
        <v>11.824299999999999</v>
      </c>
      <c r="ET26">
        <v>4.9833999999999996</v>
      </c>
      <c r="EU26">
        <v>3.2989999999999999</v>
      </c>
      <c r="EV26">
        <v>9999</v>
      </c>
      <c r="EW26">
        <v>213.4</v>
      </c>
      <c r="EX26">
        <v>85.4</v>
      </c>
      <c r="EY26">
        <v>5849.4</v>
      </c>
      <c r="EZ26">
        <v>1.87317</v>
      </c>
      <c r="FA26">
        <v>1.8788199999999999</v>
      </c>
      <c r="FB26">
        <v>1.8791500000000001</v>
      </c>
      <c r="FC26">
        <v>1.8797699999999999</v>
      </c>
      <c r="FD26">
        <v>1.87744</v>
      </c>
      <c r="FE26">
        <v>1.8766799999999999</v>
      </c>
      <c r="FF26">
        <v>1.8771199999999999</v>
      </c>
      <c r="FG26">
        <v>1.8748499999999999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-5.9210000000000003</v>
      </c>
      <c r="FV26">
        <v>-0.14749999999999999</v>
      </c>
      <c r="FW26">
        <v>-5.9237510862003502</v>
      </c>
      <c r="FX26">
        <v>1.4527828764109799E-4</v>
      </c>
      <c r="FY26">
        <v>-4.3579519040863002E-7</v>
      </c>
      <c r="FZ26">
        <v>2.0799061152897499E-10</v>
      </c>
      <c r="GA26">
        <v>-0.14742727272727599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0.5</v>
      </c>
      <c r="GJ26">
        <v>0.5</v>
      </c>
      <c r="GK26">
        <v>1.0376000000000001</v>
      </c>
      <c r="GL26">
        <v>2.52563</v>
      </c>
      <c r="GM26">
        <v>1.54541</v>
      </c>
      <c r="GN26">
        <v>2.3034699999999999</v>
      </c>
      <c r="GO26">
        <v>1.5979000000000001</v>
      </c>
      <c r="GP26">
        <v>2.3571800000000001</v>
      </c>
      <c r="GQ26">
        <v>24.124099999999999</v>
      </c>
      <c r="GR26">
        <v>15.2178</v>
      </c>
      <c r="GS26">
        <v>18</v>
      </c>
      <c r="GT26">
        <v>632.85799999999995</v>
      </c>
      <c r="GU26">
        <v>408.11900000000003</v>
      </c>
      <c r="GV26">
        <v>18.739000000000001</v>
      </c>
      <c r="GW26">
        <v>19.2713</v>
      </c>
      <c r="GX26">
        <v>30.0001</v>
      </c>
      <c r="GY26">
        <v>19.1585</v>
      </c>
      <c r="GZ26">
        <v>19.107399999999998</v>
      </c>
      <c r="HA26">
        <v>20.829699999999999</v>
      </c>
      <c r="HB26">
        <v>0</v>
      </c>
      <c r="HC26">
        <v>-30</v>
      </c>
      <c r="HD26">
        <v>18.7331</v>
      </c>
      <c r="HE26">
        <v>400</v>
      </c>
      <c r="HF26">
        <v>0</v>
      </c>
      <c r="HG26">
        <v>101.148</v>
      </c>
      <c r="HH26">
        <v>99.525700000000001</v>
      </c>
    </row>
    <row r="27" spans="1:216" x14ac:dyDescent="0.2">
      <c r="A27">
        <v>9</v>
      </c>
      <c r="B27">
        <v>1690055632</v>
      </c>
      <c r="C27">
        <v>749</v>
      </c>
      <c r="D27" t="s">
        <v>376</v>
      </c>
      <c r="E27" t="s">
        <v>377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1690055632</v>
      </c>
      <c r="M27">
        <f t="shared" si="0"/>
        <v>2.1077665595049385E-3</v>
      </c>
      <c r="N27">
        <f t="shared" si="1"/>
        <v>2.1077665595049386</v>
      </c>
      <c r="O27">
        <f t="shared" si="2"/>
        <v>20.457106491721017</v>
      </c>
      <c r="P27">
        <f t="shared" si="3"/>
        <v>378.75200000000001</v>
      </c>
      <c r="Q27">
        <f t="shared" si="4"/>
        <v>247.01994655817191</v>
      </c>
      <c r="R27">
        <f t="shared" si="5"/>
        <v>24.658779010206729</v>
      </c>
      <c r="S27">
        <f t="shared" si="6"/>
        <v>37.808938095103997</v>
      </c>
      <c r="T27">
        <f t="shared" si="7"/>
        <v>0.26760423587814763</v>
      </c>
      <c r="U27">
        <f t="shared" si="8"/>
        <v>2.9249296187187563</v>
      </c>
      <c r="V27">
        <f t="shared" si="9"/>
        <v>0.25470844089252859</v>
      </c>
      <c r="W27">
        <f t="shared" si="10"/>
        <v>0.16029961221595748</v>
      </c>
      <c r="X27">
        <f t="shared" si="11"/>
        <v>297.66892199999995</v>
      </c>
      <c r="Y27">
        <f t="shared" si="12"/>
        <v>22.329436755013493</v>
      </c>
      <c r="Z27">
        <f t="shared" si="13"/>
        <v>21.003399999999999</v>
      </c>
      <c r="AA27">
        <f t="shared" si="14"/>
        <v>2.4964534452523637</v>
      </c>
      <c r="AB27">
        <f t="shared" si="15"/>
        <v>67.139273777789271</v>
      </c>
      <c r="AC27">
        <f t="shared" si="16"/>
        <v>1.687692241638</v>
      </c>
      <c r="AD27">
        <f t="shared" si="17"/>
        <v>2.5137183449790532</v>
      </c>
      <c r="AE27">
        <f t="shared" si="18"/>
        <v>0.80876120361436366</v>
      </c>
      <c r="AF27">
        <f t="shared" si="19"/>
        <v>-92.952505274167791</v>
      </c>
      <c r="AG27">
        <f t="shared" si="20"/>
        <v>17.692683988810042</v>
      </c>
      <c r="AH27">
        <f t="shared" si="21"/>
        <v>1.2294055440353615</v>
      </c>
      <c r="AI27">
        <f t="shared" si="22"/>
        <v>223.63850625867761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53792.905278006263</v>
      </c>
      <c r="AO27">
        <f t="shared" si="26"/>
        <v>1799.8</v>
      </c>
      <c r="AP27">
        <f t="shared" si="27"/>
        <v>1517.2313999999999</v>
      </c>
      <c r="AQ27">
        <f t="shared" si="28"/>
        <v>0.84299999999999997</v>
      </c>
      <c r="AR27">
        <f t="shared" si="29"/>
        <v>0.16538999999999998</v>
      </c>
      <c r="AS27">
        <v>1690055632</v>
      </c>
      <c r="AT27">
        <v>378.75200000000001</v>
      </c>
      <c r="AU27">
        <v>400.00299999999999</v>
      </c>
      <c r="AV27">
        <v>16.906500000000001</v>
      </c>
      <c r="AW27">
        <v>14.8348</v>
      </c>
      <c r="AX27">
        <v>384.86099999999999</v>
      </c>
      <c r="AY27">
        <v>17.0547</v>
      </c>
      <c r="AZ27">
        <v>600.125</v>
      </c>
      <c r="BA27">
        <v>99.724900000000005</v>
      </c>
      <c r="BB27">
        <v>0.100152</v>
      </c>
      <c r="BC27">
        <v>21.115600000000001</v>
      </c>
      <c r="BD27">
        <v>21.003399999999999</v>
      </c>
      <c r="BE27">
        <v>999.9</v>
      </c>
      <c r="BF27">
        <v>0</v>
      </c>
      <c r="BG27">
        <v>0</v>
      </c>
      <c r="BH27">
        <v>10001.200000000001</v>
      </c>
      <c r="BI27">
        <v>0</v>
      </c>
      <c r="BJ27">
        <v>7.7781599999999997</v>
      </c>
      <c r="BK27">
        <v>-21.251300000000001</v>
      </c>
      <c r="BL27">
        <v>385.26499999999999</v>
      </c>
      <c r="BM27">
        <v>406.02600000000001</v>
      </c>
      <c r="BN27">
        <v>2.0717500000000002</v>
      </c>
      <c r="BO27">
        <v>400.00299999999999</v>
      </c>
      <c r="BP27">
        <v>14.8348</v>
      </c>
      <c r="BQ27">
        <v>1.6859999999999999</v>
      </c>
      <c r="BR27">
        <v>1.4794</v>
      </c>
      <c r="BS27">
        <v>14.7682</v>
      </c>
      <c r="BT27">
        <v>12.7569</v>
      </c>
      <c r="BU27">
        <v>1799.8</v>
      </c>
      <c r="BV27">
        <v>0.89999799999999996</v>
      </c>
      <c r="BW27">
        <v>0.10000199999999999</v>
      </c>
      <c r="BX27">
        <v>0</v>
      </c>
      <c r="BY27">
        <v>3.1892999999999998</v>
      </c>
      <c r="BZ27">
        <v>0</v>
      </c>
      <c r="CA27">
        <v>11476.9</v>
      </c>
      <c r="CB27">
        <v>17197.7</v>
      </c>
      <c r="CC27">
        <v>38.936999999999998</v>
      </c>
      <c r="CD27">
        <v>40.811999999999998</v>
      </c>
      <c r="CE27">
        <v>40.25</v>
      </c>
      <c r="CF27">
        <v>38.75</v>
      </c>
      <c r="CG27">
        <v>38.186999999999998</v>
      </c>
      <c r="CH27">
        <v>1619.82</v>
      </c>
      <c r="CI27">
        <v>179.98</v>
      </c>
      <c r="CJ27">
        <v>0</v>
      </c>
      <c r="CK27">
        <v>1690055636.9000001</v>
      </c>
      <c r="CL27">
        <v>0</v>
      </c>
      <c r="CM27">
        <v>1690055604</v>
      </c>
      <c r="CN27" t="s">
        <v>378</v>
      </c>
      <c r="CO27">
        <v>1690055604</v>
      </c>
      <c r="CP27">
        <v>1690055596</v>
      </c>
      <c r="CQ27">
        <v>13</v>
      </c>
      <c r="CR27">
        <v>-0.189</v>
      </c>
      <c r="CS27">
        <v>-1E-3</v>
      </c>
      <c r="CT27">
        <v>-6.1120000000000001</v>
      </c>
      <c r="CU27">
        <v>-0.14799999999999999</v>
      </c>
      <c r="CV27">
        <v>400</v>
      </c>
      <c r="CW27">
        <v>15</v>
      </c>
      <c r="CX27">
        <v>0.15</v>
      </c>
      <c r="CY27">
        <v>0.02</v>
      </c>
      <c r="CZ27">
        <v>20.444248480042301</v>
      </c>
      <c r="DA27">
        <v>0.13378929109209101</v>
      </c>
      <c r="DB27">
        <v>5.6295432502952603E-2</v>
      </c>
      <c r="DC27">
        <v>1</v>
      </c>
      <c r="DD27">
        <v>399.96333333333303</v>
      </c>
      <c r="DE27">
        <v>0.155844155844057</v>
      </c>
      <c r="DF27">
        <v>3.6662337406762099E-2</v>
      </c>
      <c r="DG27">
        <v>1</v>
      </c>
      <c r="DH27">
        <v>1800.001</v>
      </c>
      <c r="DI27">
        <v>-3.95583666321749E-2</v>
      </c>
      <c r="DJ27">
        <v>0.16142800252749501</v>
      </c>
      <c r="DK27">
        <v>-1</v>
      </c>
      <c r="DL27">
        <v>2</v>
      </c>
      <c r="DM27">
        <v>2</v>
      </c>
      <c r="DN27" t="s">
        <v>351</v>
      </c>
      <c r="DO27">
        <v>3.1611099999999999</v>
      </c>
      <c r="DP27">
        <v>2.8319800000000002</v>
      </c>
      <c r="DQ27">
        <v>9.2121999999999996E-2</v>
      </c>
      <c r="DR27">
        <v>9.5196199999999995E-2</v>
      </c>
      <c r="DS27">
        <v>9.4714000000000007E-2</v>
      </c>
      <c r="DT27">
        <v>8.5828799999999997E-2</v>
      </c>
      <c r="DU27">
        <v>29060.1</v>
      </c>
      <c r="DV27">
        <v>30098.7</v>
      </c>
      <c r="DW27">
        <v>29716.6</v>
      </c>
      <c r="DX27">
        <v>30990.799999999999</v>
      </c>
      <c r="DY27">
        <v>35207.300000000003</v>
      </c>
      <c r="DZ27">
        <v>37049</v>
      </c>
      <c r="EA27">
        <v>40761.1</v>
      </c>
      <c r="EB27">
        <v>42900.4</v>
      </c>
      <c r="EC27">
        <v>2.32755</v>
      </c>
      <c r="ED27">
        <v>2.0131000000000001</v>
      </c>
      <c r="EE27">
        <v>0.10899499999999999</v>
      </c>
      <c r="EF27">
        <v>0</v>
      </c>
      <c r="EG27">
        <v>19.200500000000002</v>
      </c>
      <c r="EH27">
        <v>999.9</v>
      </c>
      <c r="EI27">
        <v>62.165999999999997</v>
      </c>
      <c r="EJ27">
        <v>20.241</v>
      </c>
      <c r="EK27">
        <v>14.847</v>
      </c>
      <c r="EL27">
        <v>61.559199999999997</v>
      </c>
      <c r="EM27">
        <v>25.837299999999999</v>
      </c>
      <c r="EN27">
        <v>1</v>
      </c>
      <c r="EO27">
        <v>-0.56801299999999999</v>
      </c>
      <c r="EP27">
        <v>1.0033799999999999</v>
      </c>
      <c r="EQ27">
        <v>20.285</v>
      </c>
      <c r="ER27">
        <v>5.2431999999999999</v>
      </c>
      <c r="ES27">
        <v>11.824299999999999</v>
      </c>
      <c r="ET27">
        <v>4.9832999999999998</v>
      </c>
      <c r="EU27">
        <v>3.2989999999999999</v>
      </c>
      <c r="EV27">
        <v>9999</v>
      </c>
      <c r="EW27">
        <v>213.4</v>
      </c>
      <c r="EX27">
        <v>85.4</v>
      </c>
      <c r="EY27">
        <v>5851.2</v>
      </c>
      <c r="EZ27">
        <v>1.87317</v>
      </c>
      <c r="FA27">
        <v>1.8788199999999999</v>
      </c>
      <c r="FB27">
        <v>1.8792</v>
      </c>
      <c r="FC27">
        <v>1.87978</v>
      </c>
      <c r="FD27">
        <v>1.8774299999999999</v>
      </c>
      <c r="FE27">
        <v>1.8766799999999999</v>
      </c>
      <c r="FF27">
        <v>1.87714</v>
      </c>
      <c r="FG27">
        <v>1.8748499999999999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-6.109</v>
      </c>
      <c r="FV27">
        <v>-0.1482</v>
      </c>
      <c r="FW27">
        <v>-6.1126619596558696</v>
      </c>
      <c r="FX27">
        <v>1.4527828764109799E-4</v>
      </c>
      <c r="FY27">
        <v>-4.3579519040863002E-7</v>
      </c>
      <c r="FZ27">
        <v>2.0799061152897499E-10</v>
      </c>
      <c r="GA27">
        <v>-0.14812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0.5</v>
      </c>
      <c r="GJ27">
        <v>0.6</v>
      </c>
      <c r="GK27">
        <v>1.0376000000000001</v>
      </c>
      <c r="GL27">
        <v>2.5317400000000001</v>
      </c>
      <c r="GM27">
        <v>1.54541</v>
      </c>
      <c r="GN27">
        <v>2.3034699999999999</v>
      </c>
      <c r="GO27">
        <v>1.5979000000000001</v>
      </c>
      <c r="GP27">
        <v>2.2326700000000002</v>
      </c>
      <c r="GQ27">
        <v>24.185099999999998</v>
      </c>
      <c r="GR27">
        <v>15.2003</v>
      </c>
      <c r="GS27">
        <v>18</v>
      </c>
      <c r="GT27">
        <v>632.79700000000003</v>
      </c>
      <c r="GU27">
        <v>407.88600000000002</v>
      </c>
      <c r="GV27">
        <v>18.787299999999998</v>
      </c>
      <c r="GW27">
        <v>19.3202</v>
      </c>
      <c r="GX27">
        <v>30.0002</v>
      </c>
      <c r="GY27">
        <v>19.206700000000001</v>
      </c>
      <c r="GZ27">
        <v>19.154800000000002</v>
      </c>
      <c r="HA27">
        <v>20.837299999999999</v>
      </c>
      <c r="HB27">
        <v>0</v>
      </c>
      <c r="HC27">
        <v>-30</v>
      </c>
      <c r="HD27">
        <v>18.7897</v>
      </c>
      <c r="HE27">
        <v>400</v>
      </c>
      <c r="HF27">
        <v>0</v>
      </c>
      <c r="HG27">
        <v>101.13800000000001</v>
      </c>
      <c r="HH27">
        <v>99.5154</v>
      </c>
    </row>
    <row r="28" spans="1:216" x14ac:dyDescent="0.2">
      <c r="A28">
        <v>10</v>
      </c>
      <c r="B28">
        <v>1690055725</v>
      </c>
      <c r="C28">
        <v>842</v>
      </c>
      <c r="D28" t="s">
        <v>379</v>
      </c>
      <c r="E28" t="s">
        <v>380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1690055725</v>
      </c>
      <c r="M28">
        <f t="shared" si="0"/>
        <v>2.0880440900088891E-3</v>
      </c>
      <c r="N28">
        <f t="shared" si="1"/>
        <v>2.0880440900088892</v>
      </c>
      <c r="O28">
        <f t="shared" si="2"/>
        <v>20.659219414437949</v>
      </c>
      <c r="P28">
        <f t="shared" si="3"/>
        <v>378.54899999999998</v>
      </c>
      <c r="Q28">
        <f t="shared" si="4"/>
        <v>245.23554343799677</v>
      </c>
      <c r="R28">
        <f t="shared" si="5"/>
        <v>24.481070719196651</v>
      </c>
      <c r="S28">
        <f t="shared" si="6"/>
        <v>37.789321685436001</v>
      </c>
      <c r="T28">
        <f t="shared" si="7"/>
        <v>0.26683379206419389</v>
      </c>
      <c r="U28">
        <f t="shared" si="8"/>
        <v>2.9227784088491999</v>
      </c>
      <c r="V28">
        <f t="shared" si="9"/>
        <v>0.25400128300634117</v>
      </c>
      <c r="W28">
        <f t="shared" si="10"/>
        <v>0.15985231182726775</v>
      </c>
      <c r="X28">
        <f t="shared" si="11"/>
        <v>297.67051799999996</v>
      </c>
      <c r="Y28">
        <f t="shared" si="12"/>
        <v>22.333843477050699</v>
      </c>
      <c r="Z28">
        <f t="shared" si="13"/>
        <v>20.999300000000002</v>
      </c>
      <c r="AA28">
        <f t="shared" si="14"/>
        <v>2.4958245248572837</v>
      </c>
      <c r="AB28">
        <f t="shared" si="15"/>
        <v>67.33329266951867</v>
      </c>
      <c r="AC28">
        <f t="shared" si="16"/>
        <v>1.6924030607975999</v>
      </c>
      <c r="AD28">
        <f t="shared" si="17"/>
        <v>2.5134714102043896</v>
      </c>
      <c r="AE28">
        <f t="shared" si="18"/>
        <v>0.80342146405968373</v>
      </c>
      <c r="AF28">
        <f t="shared" si="19"/>
        <v>-92.082744369392003</v>
      </c>
      <c r="AG28">
        <f t="shared" si="20"/>
        <v>18.07360355258248</v>
      </c>
      <c r="AH28">
        <f t="shared" si="21"/>
        <v>1.2567621757471474</v>
      </c>
      <c r="AI28">
        <f t="shared" si="22"/>
        <v>224.91813935893759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53729.930491555373</v>
      </c>
      <c r="AO28">
        <f t="shared" si="26"/>
        <v>1799.81</v>
      </c>
      <c r="AP28">
        <f t="shared" si="27"/>
        <v>1517.2397999999998</v>
      </c>
      <c r="AQ28">
        <f t="shared" si="28"/>
        <v>0.84299998333157378</v>
      </c>
      <c r="AR28">
        <f t="shared" si="29"/>
        <v>0.16538996782993759</v>
      </c>
      <c r="AS28">
        <v>1690055725</v>
      </c>
      <c r="AT28">
        <v>378.54899999999998</v>
      </c>
      <c r="AU28">
        <v>399.99400000000003</v>
      </c>
      <c r="AV28">
        <v>16.953399999999998</v>
      </c>
      <c r="AW28">
        <v>14.901199999999999</v>
      </c>
      <c r="AX28">
        <v>384.52199999999999</v>
      </c>
      <c r="AY28">
        <v>17.097999999999999</v>
      </c>
      <c r="AZ28">
        <v>600.13</v>
      </c>
      <c r="BA28">
        <v>99.726699999999994</v>
      </c>
      <c r="BB28">
        <v>0.100064</v>
      </c>
      <c r="BC28">
        <v>21.114000000000001</v>
      </c>
      <c r="BD28">
        <v>20.999300000000002</v>
      </c>
      <c r="BE28">
        <v>999.9</v>
      </c>
      <c r="BF28">
        <v>0</v>
      </c>
      <c r="BG28">
        <v>0</v>
      </c>
      <c r="BH28">
        <v>9988.75</v>
      </c>
      <c r="BI28">
        <v>0</v>
      </c>
      <c r="BJ28">
        <v>7.0903</v>
      </c>
      <c r="BK28">
        <v>-21.445</v>
      </c>
      <c r="BL28">
        <v>385.077</v>
      </c>
      <c r="BM28">
        <v>406.04399999999998</v>
      </c>
      <c r="BN28">
        <v>2.0522200000000002</v>
      </c>
      <c r="BO28">
        <v>399.99400000000003</v>
      </c>
      <c r="BP28">
        <v>14.901199999999999</v>
      </c>
      <c r="BQ28">
        <v>1.6907099999999999</v>
      </c>
      <c r="BR28">
        <v>1.4860500000000001</v>
      </c>
      <c r="BS28">
        <v>14.811400000000001</v>
      </c>
      <c r="BT28">
        <v>12.8254</v>
      </c>
      <c r="BU28">
        <v>1799.81</v>
      </c>
      <c r="BV28">
        <v>0.89999799999999996</v>
      </c>
      <c r="BW28">
        <v>0.10000199999999999</v>
      </c>
      <c r="BX28">
        <v>0</v>
      </c>
      <c r="BY28">
        <v>2.5341</v>
      </c>
      <c r="BZ28">
        <v>0</v>
      </c>
      <c r="CA28">
        <v>11573.5</v>
      </c>
      <c r="CB28">
        <v>17197.8</v>
      </c>
      <c r="CC28">
        <v>39</v>
      </c>
      <c r="CD28">
        <v>40.811999999999998</v>
      </c>
      <c r="CE28">
        <v>40.125</v>
      </c>
      <c r="CF28">
        <v>38.811999999999998</v>
      </c>
      <c r="CG28">
        <v>38.25</v>
      </c>
      <c r="CH28">
        <v>1619.83</v>
      </c>
      <c r="CI28">
        <v>179.98</v>
      </c>
      <c r="CJ28">
        <v>0</v>
      </c>
      <c r="CK28">
        <v>1690055729.9000001</v>
      </c>
      <c r="CL28">
        <v>0</v>
      </c>
      <c r="CM28">
        <v>1690055695</v>
      </c>
      <c r="CN28" t="s">
        <v>381</v>
      </c>
      <c r="CO28">
        <v>1690055695</v>
      </c>
      <c r="CP28">
        <v>1690055691</v>
      </c>
      <c r="CQ28">
        <v>14</v>
      </c>
      <c r="CR28">
        <v>0.13600000000000001</v>
      </c>
      <c r="CS28">
        <v>4.0000000000000001E-3</v>
      </c>
      <c r="CT28">
        <v>-5.976</v>
      </c>
      <c r="CU28">
        <v>-0.14499999999999999</v>
      </c>
      <c r="CV28">
        <v>400</v>
      </c>
      <c r="CW28">
        <v>15</v>
      </c>
      <c r="CX28">
        <v>0.06</v>
      </c>
      <c r="CY28">
        <v>0.02</v>
      </c>
      <c r="CZ28">
        <v>20.600786267570999</v>
      </c>
      <c r="DA28">
        <v>0.35053879987513997</v>
      </c>
      <c r="DB28">
        <v>4.1775041138315303E-2</v>
      </c>
      <c r="DC28">
        <v>1</v>
      </c>
      <c r="DD28">
        <v>400.00459999999998</v>
      </c>
      <c r="DE28">
        <v>3.8796992481243797E-2</v>
      </c>
      <c r="DF28">
        <v>2.70525414702571E-2</v>
      </c>
      <c r="DG28">
        <v>1</v>
      </c>
      <c r="DH28">
        <v>1799.94571428571</v>
      </c>
      <c r="DI28">
        <v>0.37170514505540803</v>
      </c>
      <c r="DJ28">
        <v>0.156770120712833</v>
      </c>
      <c r="DK28">
        <v>-1</v>
      </c>
      <c r="DL28">
        <v>2</v>
      </c>
      <c r="DM28">
        <v>2</v>
      </c>
      <c r="DN28" t="s">
        <v>351</v>
      </c>
      <c r="DO28">
        <v>3.1611099999999999</v>
      </c>
      <c r="DP28">
        <v>2.8317800000000002</v>
      </c>
      <c r="DQ28">
        <v>9.2052899999999993E-2</v>
      </c>
      <c r="DR28">
        <v>9.5187400000000005E-2</v>
      </c>
      <c r="DS28">
        <v>9.4884300000000005E-2</v>
      </c>
      <c r="DT28">
        <v>8.6105299999999996E-2</v>
      </c>
      <c r="DU28">
        <v>29060.9</v>
      </c>
      <c r="DV28">
        <v>30097.3</v>
      </c>
      <c r="DW28">
        <v>29715.3</v>
      </c>
      <c r="DX28">
        <v>30989.200000000001</v>
      </c>
      <c r="DY28">
        <v>35198.9</v>
      </c>
      <c r="DZ28">
        <v>37034.300000000003</v>
      </c>
      <c r="EA28">
        <v>40759.199999999997</v>
      </c>
      <c r="EB28">
        <v>42896.6</v>
      </c>
      <c r="EC28">
        <v>2.3274300000000001</v>
      </c>
      <c r="ED28">
        <v>2.0124499999999999</v>
      </c>
      <c r="EE28">
        <v>0.10967300000000001</v>
      </c>
      <c r="EF28">
        <v>0</v>
      </c>
      <c r="EG28">
        <v>19.185199999999998</v>
      </c>
      <c r="EH28">
        <v>999.9</v>
      </c>
      <c r="EI28">
        <v>62.244999999999997</v>
      </c>
      <c r="EJ28">
        <v>20.280999999999999</v>
      </c>
      <c r="EK28">
        <v>14.9025</v>
      </c>
      <c r="EL28">
        <v>61.409199999999998</v>
      </c>
      <c r="EM28">
        <v>25.544899999999998</v>
      </c>
      <c r="EN28">
        <v>1</v>
      </c>
      <c r="EO28">
        <v>-0.56583099999999997</v>
      </c>
      <c r="EP28">
        <v>1.0241400000000001</v>
      </c>
      <c r="EQ28">
        <v>20.2852</v>
      </c>
      <c r="ER28">
        <v>5.24125</v>
      </c>
      <c r="ES28">
        <v>11.824299999999999</v>
      </c>
      <c r="ET28">
        <v>4.9825499999999998</v>
      </c>
      <c r="EU28">
        <v>3.2989999999999999</v>
      </c>
      <c r="EV28">
        <v>9999</v>
      </c>
      <c r="EW28">
        <v>213.4</v>
      </c>
      <c r="EX28">
        <v>85.4</v>
      </c>
      <c r="EY28">
        <v>5853</v>
      </c>
      <c r="EZ28">
        <v>1.87317</v>
      </c>
      <c r="FA28">
        <v>1.8788100000000001</v>
      </c>
      <c r="FB28">
        <v>1.87914</v>
      </c>
      <c r="FC28">
        <v>1.87974</v>
      </c>
      <c r="FD28">
        <v>1.87744</v>
      </c>
      <c r="FE28">
        <v>1.8766799999999999</v>
      </c>
      <c r="FF28">
        <v>1.87714</v>
      </c>
      <c r="FG28">
        <v>1.8748400000000001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-5.9729999999999999</v>
      </c>
      <c r="FV28">
        <v>-0.14460000000000001</v>
      </c>
      <c r="FW28">
        <v>-5.9768508534577203</v>
      </c>
      <c r="FX28">
        <v>1.4527828764109799E-4</v>
      </c>
      <c r="FY28">
        <v>-4.3579519040863002E-7</v>
      </c>
      <c r="FZ28">
        <v>2.0799061152897499E-10</v>
      </c>
      <c r="GA28">
        <v>-0.14461000000000401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0.5</v>
      </c>
      <c r="GJ28">
        <v>0.6</v>
      </c>
      <c r="GK28">
        <v>1.0376000000000001</v>
      </c>
      <c r="GL28">
        <v>2.5317400000000001</v>
      </c>
      <c r="GM28">
        <v>1.54541</v>
      </c>
      <c r="GN28">
        <v>2.3046899999999999</v>
      </c>
      <c r="GO28">
        <v>1.5979000000000001</v>
      </c>
      <c r="GP28">
        <v>2.2399900000000001</v>
      </c>
      <c r="GQ28">
        <v>24.246099999999998</v>
      </c>
      <c r="GR28">
        <v>15.182700000000001</v>
      </c>
      <c r="GS28">
        <v>18</v>
      </c>
      <c r="GT28">
        <v>633.20399999999995</v>
      </c>
      <c r="GU28">
        <v>407.85599999999999</v>
      </c>
      <c r="GV28">
        <v>18.786000000000001</v>
      </c>
      <c r="GW28">
        <v>19.3551</v>
      </c>
      <c r="GX28">
        <v>30.0002</v>
      </c>
      <c r="GY28">
        <v>19.244499999999999</v>
      </c>
      <c r="GZ28">
        <v>19.193200000000001</v>
      </c>
      <c r="HA28">
        <v>20.8248</v>
      </c>
      <c r="HB28">
        <v>0</v>
      </c>
      <c r="HC28">
        <v>-30</v>
      </c>
      <c r="HD28">
        <v>18.785799999999998</v>
      </c>
      <c r="HE28">
        <v>400</v>
      </c>
      <c r="HF28">
        <v>0</v>
      </c>
      <c r="HG28">
        <v>101.134</v>
      </c>
      <c r="HH28">
        <v>99.508099999999999</v>
      </c>
    </row>
    <row r="29" spans="1:216" x14ac:dyDescent="0.2">
      <c r="A29">
        <v>11</v>
      </c>
      <c r="B29">
        <v>1690055822</v>
      </c>
      <c r="C29">
        <v>939</v>
      </c>
      <c r="D29" t="s">
        <v>382</v>
      </c>
      <c r="E29" t="s">
        <v>383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1690055822</v>
      </c>
      <c r="M29">
        <f t="shared" si="0"/>
        <v>2.0696182676176586E-3</v>
      </c>
      <c r="N29">
        <f t="shared" si="1"/>
        <v>2.0696182676176584</v>
      </c>
      <c r="O29">
        <f t="shared" si="2"/>
        <v>24.67514741129613</v>
      </c>
      <c r="P29">
        <f t="shared" si="3"/>
        <v>449.40199999999999</v>
      </c>
      <c r="Q29">
        <f t="shared" si="4"/>
        <v>289.45025365275274</v>
      </c>
      <c r="R29">
        <f t="shared" si="5"/>
        <v>28.894139084442308</v>
      </c>
      <c r="S29">
        <f t="shared" si="6"/>
        <v>44.861193690313591</v>
      </c>
      <c r="T29">
        <f t="shared" si="7"/>
        <v>0.26543106228847224</v>
      </c>
      <c r="U29">
        <f t="shared" si="8"/>
        <v>2.9226239816927175</v>
      </c>
      <c r="V29">
        <f t="shared" si="9"/>
        <v>0.25272903123422352</v>
      </c>
      <c r="W29">
        <f t="shared" si="10"/>
        <v>0.15904620645205636</v>
      </c>
      <c r="X29">
        <f t="shared" si="11"/>
        <v>297.67588499999999</v>
      </c>
      <c r="Y29">
        <f t="shared" si="12"/>
        <v>22.379623970726332</v>
      </c>
      <c r="Z29">
        <f t="shared" si="13"/>
        <v>21.015599999999999</v>
      </c>
      <c r="AA29">
        <f t="shared" si="14"/>
        <v>2.4983256879392961</v>
      </c>
      <c r="AB29">
        <f t="shared" si="15"/>
        <v>67.38812744200014</v>
      </c>
      <c r="AC29">
        <f t="shared" si="16"/>
        <v>1.6980395348270398</v>
      </c>
      <c r="AD29">
        <f t="shared" si="17"/>
        <v>2.5197903537066151</v>
      </c>
      <c r="AE29">
        <f t="shared" si="18"/>
        <v>0.80028615311225626</v>
      </c>
      <c r="AF29">
        <f t="shared" si="19"/>
        <v>-91.270165601938743</v>
      </c>
      <c r="AG29">
        <f t="shared" si="20"/>
        <v>21.948735421272126</v>
      </c>
      <c r="AH29">
        <f t="shared" si="21"/>
        <v>1.5267485644474277</v>
      </c>
      <c r="AI29">
        <f t="shared" si="22"/>
        <v>229.88120338378079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53717.862307971322</v>
      </c>
      <c r="AO29">
        <f t="shared" si="26"/>
        <v>1799.84</v>
      </c>
      <c r="AP29">
        <f t="shared" si="27"/>
        <v>1517.2652999999998</v>
      </c>
      <c r="AQ29">
        <f t="shared" si="28"/>
        <v>0.84300010000888959</v>
      </c>
      <c r="AR29">
        <f t="shared" si="29"/>
        <v>0.16539019301715707</v>
      </c>
      <c r="AS29">
        <v>1690055822</v>
      </c>
      <c r="AT29">
        <v>449.40199999999999</v>
      </c>
      <c r="AU29">
        <v>474.99700000000001</v>
      </c>
      <c r="AV29">
        <v>17.010300000000001</v>
      </c>
      <c r="AW29">
        <v>14.976699999999999</v>
      </c>
      <c r="AX29">
        <v>455.75599999999997</v>
      </c>
      <c r="AY29">
        <v>17.153199999999998</v>
      </c>
      <c r="AZ29">
        <v>600.24</v>
      </c>
      <c r="BA29">
        <v>99.724199999999996</v>
      </c>
      <c r="BB29">
        <v>9.9996799999999997E-2</v>
      </c>
      <c r="BC29">
        <v>21.154900000000001</v>
      </c>
      <c r="BD29">
        <v>21.015599999999999</v>
      </c>
      <c r="BE29">
        <v>999.9</v>
      </c>
      <c r="BF29">
        <v>0</v>
      </c>
      <c r="BG29">
        <v>0</v>
      </c>
      <c r="BH29">
        <v>9988.1200000000008</v>
      </c>
      <c r="BI29">
        <v>0</v>
      </c>
      <c r="BJ29">
        <v>8.4263399999999997</v>
      </c>
      <c r="BK29">
        <v>-25.595199999999998</v>
      </c>
      <c r="BL29">
        <v>457.17899999999997</v>
      </c>
      <c r="BM29">
        <v>482.22</v>
      </c>
      <c r="BN29">
        <v>2.03356</v>
      </c>
      <c r="BO29">
        <v>474.99700000000001</v>
      </c>
      <c r="BP29">
        <v>14.976699999999999</v>
      </c>
      <c r="BQ29">
        <v>1.6963299999999999</v>
      </c>
      <c r="BR29">
        <v>1.4935400000000001</v>
      </c>
      <c r="BS29">
        <v>14.8629</v>
      </c>
      <c r="BT29">
        <v>12.902200000000001</v>
      </c>
      <c r="BU29">
        <v>1799.84</v>
      </c>
      <c r="BV29">
        <v>0.89999799999999996</v>
      </c>
      <c r="BW29">
        <v>0.10000199999999999</v>
      </c>
      <c r="BX29">
        <v>0</v>
      </c>
      <c r="BY29">
        <v>2.3437999999999999</v>
      </c>
      <c r="BZ29">
        <v>0</v>
      </c>
      <c r="CA29">
        <v>11948.8</v>
      </c>
      <c r="CB29">
        <v>17198.099999999999</v>
      </c>
      <c r="CC29">
        <v>38.936999999999998</v>
      </c>
      <c r="CD29">
        <v>40.75</v>
      </c>
      <c r="CE29">
        <v>40.25</v>
      </c>
      <c r="CF29">
        <v>38.811999999999998</v>
      </c>
      <c r="CG29">
        <v>38.25</v>
      </c>
      <c r="CH29">
        <v>1619.85</v>
      </c>
      <c r="CI29">
        <v>179.99</v>
      </c>
      <c r="CJ29">
        <v>0</v>
      </c>
      <c r="CK29">
        <v>1690055827.0999999</v>
      </c>
      <c r="CL29">
        <v>0</v>
      </c>
      <c r="CM29">
        <v>1690055793</v>
      </c>
      <c r="CN29" t="s">
        <v>384</v>
      </c>
      <c r="CO29">
        <v>1690055793</v>
      </c>
      <c r="CP29">
        <v>1690055790</v>
      </c>
      <c r="CQ29">
        <v>15</v>
      </c>
      <c r="CR29">
        <v>-0.372</v>
      </c>
      <c r="CS29">
        <v>2E-3</v>
      </c>
      <c r="CT29">
        <v>-6.3570000000000002</v>
      </c>
      <c r="CU29">
        <v>-0.14299999999999999</v>
      </c>
      <c r="CV29">
        <v>475</v>
      </c>
      <c r="CW29">
        <v>15</v>
      </c>
      <c r="CX29">
        <v>0.1</v>
      </c>
      <c r="CY29">
        <v>0.03</v>
      </c>
      <c r="CZ29">
        <v>24.589507308581801</v>
      </c>
      <c r="DA29">
        <v>0.474905976912465</v>
      </c>
      <c r="DB29">
        <v>5.1192711375507398E-2</v>
      </c>
      <c r="DC29">
        <v>1</v>
      </c>
      <c r="DD29">
        <v>475.02352380952402</v>
      </c>
      <c r="DE29">
        <v>-0.109246753246414</v>
      </c>
      <c r="DF29">
        <v>2.6473021393063099E-2</v>
      </c>
      <c r="DG29">
        <v>1</v>
      </c>
      <c r="DH29">
        <v>1799.998</v>
      </c>
      <c r="DI29">
        <v>0.65729756685325502</v>
      </c>
      <c r="DJ29">
        <v>0.15236797563801599</v>
      </c>
      <c r="DK29">
        <v>-1</v>
      </c>
      <c r="DL29">
        <v>2</v>
      </c>
      <c r="DM29">
        <v>2</v>
      </c>
      <c r="DN29" t="s">
        <v>351</v>
      </c>
      <c r="DO29">
        <v>3.1613199999999999</v>
      </c>
      <c r="DP29">
        <v>2.8317100000000002</v>
      </c>
      <c r="DQ29">
        <v>0.104589</v>
      </c>
      <c r="DR29">
        <v>0.10817400000000001</v>
      </c>
      <c r="DS29">
        <v>9.5100599999999993E-2</v>
      </c>
      <c r="DT29">
        <v>8.6418099999999998E-2</v>
      </c>
      <c r="DU29">
        <v>28660.2</v>
      </c>
      <c r="DV29">
        <v>29664.1</v>
      </c>
      <c r="DW29">
        <v>29715.9</v>
      </c>
      <c r="DX29">
        <v>30988</v>
      </c>
      <c r="DY29">
        <v>35192.9</v>
      </c>
      <c r="DZ29">
        <v>37021</v>
      </c>
      <c r="EA29">
        <v>40760.699999999997</v>
      </c>
      <c r="EB29">
        <v>42894.400000000001</v>
      </c>
      <c r="EC29">
        <v>2.3270200000000001</v>
      </c>
      <c r="ED29">
        <v>2.01172</v>
      </c>
      <c r="EE29">
        <v>0.114076</v>
      </c>
      <c r="EF29">
        <v>0</v>
      </c>
      <c r="EG29">
        <v>19.128599999999999</v>
      </c>
      <c r="EH29">
        <v>999.9</v>
      </c>
      <c r="EI29">
        <v>62.343000000000004</v>
      </c>
      <c r="EJ29">
        <v>20.352</v>
      </c>
      <c r="EK29">
        <v>14.992000000000001</v>
      </c>
      <c r="EL29">
        <v>61.609200000000001</v>
      </c>
      <c r="EM29">
        <v>24.943899999999999</v>
      </c>
      <c r="EN29">
        <v>1</v>
      </c>
      <c r="EO29">
        <v>-0.56460900000000003</v>
      </c>
      <c r="EP29">
        <v>1.0569</v>
      </c>
      <c r="EQ29">
        <v>20.2852</v>
      </c>
      <c r="ER29">
        <v>5.2430500000000002</v>
      </c>
      <c r="ES29">
        <v>11.824299999999999</v>
      </c>
      <c r="ET29">
        <v>4.9830500000000004</v>
      </c>
      <c r="EU29">
        <v>3.2989999999999999</v>
      </c>
      <c r="EV29">
        <v>9999</v>
      </c>
      <c r="EW29">
        <v>213.4</v>
      </c>
      <c r="EX29">
        <v>85.5</v>
      </c>
      <c r="EY29">
        <v>5855</v>
      </c>
      <c r="EZ29">
        <v>1.87317</v>
      </c>
      <c r="FA29">
        <v>1.8788100000000001</v>
      </c>
      <c r="FB29">
        <v>1.87913</v>
      </c>
      <c r="FC29">
        <v>1.8797299999999999</v>
      </c>
      <c r="FD29">
        <v>1.87744</v>
      </c>
      <c r="FE29">
        <v>1.8766799999999999</v>
      </c>
      <c r="FF29">
        <v>1.87717</v>
      </c>
      <c r="FG29">
        <v>1.8748499999999999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-6.3540000000000001</v>
      </c>
      <c r="FV29">
        <v>-0.1429</v>
      </c>
      <c r="FW29">
        <v>-6.34893971418406</v>
      </c>
      <c r="FX29">
        <v>1.4527828764109799E-4</v>
      </c>
      <c r="FY29">
        <v>-4.3579519040863002E-7</v>
      </c>
      <c r="FZ29">
        <v>2.0799061152897499E-10</v>
      </c>
      <c r="GA29">
        <v>-0.14294545454545499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0.5</v>
      </c>
      <c r="GJ29">
        <v>0.5</v>
      </c>
      <c r="GK29">
        <v>1.18896</v>
      </c>
      <c r="GL29">
        <v>2.5158700000000001</v>
      </c>
      <c r="GM29">
        <v>1.54541</v>
      </c>
      <c r="GN29">
        <v>2.3034699999999999</v>
      </c>
      <c r="GO29">
        <v>1.5979000000000001</v>
      </c>
      <c r="GP29">
        <v>2.3303199999999999</v>
      </c>
      <c r="GQ29">
        <v>24.307099999999998</v>
      </c>
      <c r="GR29">
        <v>15.173999999999999</v>
      </c>
      <c r="GS29">
        <v>18</v>
      </c>
      <c r="GT29">
        <v>633.29200000000003</v>
      </c>
      <c r="GU29">
        <v>407.69900000000001</v>
      </c>
      <c r="GV29">
        <v>18.8398</v>
      </c>
      <c r="GW29">
        <v>19.374199999999998</v>
      </c>
      <c r="GX29">
        <v>29.9999</v>
      </c>
      <c r="GY29">
        <v>19.2728</v>
      </c>
      <c r="GZ29">
        <v>19.222000000000001</v>
      </c>
      <c r="HA29">
        <v>23.857500000000002</v>
      </c>
      <c r="HB29">
        <v>0</v>
      </c>
      <c r="HC29">
        <v>-30</v>
      </c>
      <c r="HD29">
        <v>18.840199999999999</v>
      </c>
      <c r="HE29">
        <v>475</v>
      </c>
      <c r="HF29">
        <v>0</v>
      </c>
      <c r="HG29">
        <v>101.137</v>
      </c>
      <c r="HH29">
        <v>99.503699999999995</v>
      </c>
    </row>
    <row r="30" spans="1:216" x14ac:dyDescent="0.2">
      <c r="A30">
        <v>12</v>
      </c>
      <c r="B30">
        <v>1690055913</v>
      </c>
      <c r="C30">
        <v>1030</v>
      </c>
      <c r="D30" t="s">
        <v>385</v>
      </c>
      <c r="E30" t="s">
        <v>386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1690055913</v>
      </c>
      <c r="M30">
        <f t="shared" si="0"/>
        <v>2.0544925228430291E-3</v>
      </c>
      <c r="N30">
        <f t="shared" si="1"/>
        <v>2.0544925228430291</v>
      </c>
      <c r="O30">
        <f t="shared" si="2"/>
        <v>29.423508088005256</v>
      </c>
      <c r="P30">
        <f t="shared" si="3"/>
        <v>544.61500000000001</v>
      </c>
      <c r="Q30">
        <f t="shared" si="4"/>
        <v>354.16514483856605</v>
      </c>
      <c r="R30">
        <f t="shared" si="5"/>
        <v>35.355072143704291</v>
      </c>
      <c r="S30">
        <f t="shared" si="6"/>
        <v>54.367017466725002</v>
      </c>
      <c r="T30">
        <f t="shared" si="7"/>
        <v>0.26595801108419814</v>
      </c>
      <c r="U30">
        <f t="shared" si="8"/>
        <v>2.9198106464208258</v>
      </c>
      <c r="V30">
        <f t="shared" si="9"/>
        <v>0.2531951453051261</v>
      </c>
      <c r="W30">
        <f t="shared" si="10"/>
        <v>0.15934260808918571</v>
      </c>
      <c r="X30">
        <f t="shared" si="11"/>
        <v>297.68386500000003</v>
      </c>
      <c r="Y30">
        <f t="shared" si="12"/>
        <v>22.379240582043536</v>
      </c>
      <c r="Z30">
        <f t="shared" si="13"/>
        <v>21.0075</v>
      </c>
      <c r="AA30">
        <f t="shared" si="14"/>
        <v>2.4970825044355824</v>
      </c>
      <c r="AB30">
        <f t="shared" si="15"/>
        <v>67.651814598161565</v>
      </c>
      <c r="AC30">
        <f t="shared" si="16"/>
        <v>1.7041084896104999</v>
      </c>
      <c r="AD30">
        <f t="shared" si="17"/>
        <v>2.5189398092757278</v>
      </c>
      <c r="AE30">
        <f t="shared" si="18"/>
        <v>0.79297401482508256</v>
      </c>
      <c r="AF30">
        <f t="shared" si="19"/>
        <v>-90.603120257377583</v>
      </c>
      <c r="AG30">
        <f t="shared" si="20"/>
        <v>22.336880799760188</v>
      </c>
      <c r="AH30">
        <f t="shared" si="21"/>
        <v>1.5551370703903422</v>
      </c>
      <c r="AI30">
        <f t="shared" si="22"/>
        <v>230.97276261277298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53636.178052216659</v>
      </c>
      <c r="AO30">
        <f t="shared" si="26"/>
        <v>1799.89</v>
      </c>
      <c r="AP30">
        <f t="shared" si="27"/>
        <v>1517.3072999999999</v>
      </c>
      <c r="AQ30">
        <f t="shared" si="28"/>
        <v>0.8430000166676852</v>
      </c>
      <c r="AR30">
        <f t="shared" si="29"/>
        <v>0.16539003216863252</v>
      </c>
      <c r="AS30">
        <v>1690055913</v>
      </c>
      <c r="AT30">
        <v>544.61500000000001</v>
      </c>
      <c r="AU30">
        <v>575.14499999999998</v>
      </c>
      <c r="AV30">
        <v>17.070699999999999</v>
      </c>
      <c r="AW30">
        <v>15.052099999999999</v>
      </c>
      <c r="AX30">
        <v>551.39800000000002</v>
      </c>
      <c r="AY30">
        <v>17.210799999999999</v>
      </c>
      <c r="AZ30">
        <v>600.24400000000003</v>
      </c>
      <c r="BA30">
        <v>99.726299999999995</v>
      </c>
      <c r="BB30">
        <v>0.100215</v>
      </c>
      <c r="BC30">
        <v>21.1494</v>
      </c>
      <c r="BD30">
        <v>21.0075</v>
      </c>
      <c r="BE30">
        <v>999.9</v>
      </c>
      <c r="BF30">
        <v>0</v>
      </c>
      <c r="BG30">
        <v>0</v>
      </c>
      <c r="BH30">
        <v>9971.8799999999992</v>
      </c>
      <c r="BI30">
        <v>0</v>
      </c>
      <c r="BJ30">
        <v>8.2014600000000009</v>
      </c>
      <c r="BK30">
        <v>-30.530200000000001</v>
      </c>
      <c r="BL30">
        <v>554.07399999999996</v>
      </c>
      <c r="BM30">
        <v>583.93499999999995</v>
      </c>
      <c r="BN30">
        <v>2.01858</v>
      </c>
      <c r="BO30">
        <v>575.14499999999998</v>
      </c>
      <c r="BP30">
        <v>15.052099999999999</v>
      </c>
      <c r="BQ30">
        <v>1.7023900000000001</v>
      </c>
      <c r="BR30">
        <v>1.50109</v>
      </c>
      <c r="BS30">
        <v>14.9183</v>
      </c>
      <c r="BT30">
        <v>12.9793</v>
      </c>
      <c r="BU30">
        <v>1799.89</v>
      </c>
      <c r="BV30">
        <v>0.89999799999999996</v>
      </c>
      <c r="BW30">
        <v>0.10000199999999999</v>
      </c>
      <c r="BX30">
        <v>0</v>
      </c>
      <c r="BY30">
        <v>2.6078000000000001</v>
      </c>
      <c r="BZ30">
        <v>0</v>
      </c>
      <c r="CA30">
        <v>12411.6</v>
      </c>
      <c r="CB30">
        <v>17198.599999999999</v>
      </c>
      <c r="CC30">
        <v>39</v>
      </c>
      <c r="CD30">
        <v>40.75</v>
      </c>
      <c r="CE30">
        <v>40.25</v>
      </c>
      <c r="CF30">
        <v>38.811999999999998</v>
      </c>
      <c r="CG30">
        <v>38.25</v>
      </c>
      <c r="CH30">
        <v>1619.9</v>
      </c>
      <c r="CI30">
        <v>179.99</v>
      </c>
      <c r="CJ30">
        <v>0</v>
      </c>
      <c r="CK30">
        <v>1690055917.7</v>
      </c>
      <c r="CL30">
        <v>0</v>
      </c>
      <c r="CM30">
        <v>1690055884</v>
      </c>
      <c r="CN30" t="s">
        <v>387</v>
      </c>
      <c r="CO30">
        <v>1690055881</v>
      </c>
      <c r="CP30">
        <v>1690055884</v>
      </c>
      <c r="CQ30">
        <v>16</v>
      </c>
      <c r="CR30">
        <v>-0.41699999999999998</v>
      </c>
      <c r="CS30">
        <v>3.0000000000000001E-3</v>
      </c>
      <c r="CT30">
        <v>-6.7880000000000003</v>
      </c>
      <c r="CU30">
        <v>-0.14000000000000001</v>
      </c>
      <c r="CV30">
        <v>575</v>
      </c>
      <c r="CW30">
        <v>15</v>
      </c>
      <c r="CX30">
        <v>7.0000000000000007E-2</v>
      </c>
      <c r="CY30">
        <v>0.04</v>
      </c>
      <c r="CZ30">
        <v>29.150241241799701</v>
      </c>
      <c r="DA30">
        <v>1.0835841658468801</v>
      </c>
      <c r="DB30">
        <v>0.13817241676623901</v>
      </c>
      <c r="DC30">
        <v>1</v>
      </c>
      <c r="DD30">
        <v>574.99180000000001</v>
      </c>
      <c r="DE30">
        <v>0.15239097744344199</v>
      </c>
      <c r="DF30">
        <v>4.5684351806728703E-2</v>
      </c>
      <c r="DG30">
        <v>1</v>
      </c>
      <c r="DH30">
        <v>1799.9770000000001</v>
      </c>
      <c r="DI30">
        <v>-0.183090440904045</v>
      </c>
      <c r="DJ30">
        <v>0.13004230081014001</v>
      </c>
      <c r="DK30">
        <v>-1</v>
      </c>
      <c r="DL30">
        <v>2</v>
      </c>
      <c r="DM30">
        <v>2</v>
      </c>
      <c r="DN30" t="s">
        <v>351</v>
      </c>
      <c r="DO30">
        <v>3.16133</v>
      </c>
      <c r="DP30">
        <v>2.8317800000000002</v>
      </c>
      <c r="DQ30">
        <v>0.120045</v>
      </c>
      <c r="DR30">
        <v>0.124072</v>
      </c>
      <c r="DS30">
        <v>9.5332899999999998E-2</v>
      </c>
      <c r="DT30">
        <v>8.6735499999999993E-2</v>
      </c>
      <c r="DU30">
        <v>28165</v>
      </c>
      <c r="DV30">
        <v>29136</v>
      </c>
      <c r="DW30">
        <v>29715.200000000001</v>
      </c>
      <c r="DX30">
        <v>30988.5</v>
      </c>
      <c r="DY30">
        <v>35184.300000000003</v>
      </c>
      <c r="DZ30">
        <v>37009.9</v>
      </c>
      <c r="EA30">
        <v>40759.699999999997</v>
      </c>
      <c r="EB30">
        <v>42894.8</v>
      </c>
      <c r="EC30">
        <v>2.32708</v>
      </c>
      <c r="ED30">
        <v>2.0116800000000001</v>
      </c>
      <c r="EE30">
        <v>0.112042</v>
      </c>
      <c r="EF30">
        <v>0</v>
      </c>
      <c r="EG30">
        <v>19.154199999999999</v>
      </c>
      <c r="EH30">
        <v>999.9</v>
      </c>
      <c r="EI30">
        <v>62.427999999999997</v>
      </c>
      <c r="EJ30">
        <v>20.391999999999999</v>
      </c>
      <c r="EK30">
        <v>15.0495</v>
      </c>
      <c r="EL30">
        <v>61.599200000000003</v>
      </c>
      <c r="EM30">
        <v>25.112200000000001</v>
      </c>
      <c r="EN30">
        <v>1</v>
      </c>
      <c r="EO30">
        <v>-0.563801</v>
      </c>
      <c r="EP30">
        <v>1.0979099999999999</v>
      </c>
      <c r="EQ30">
        <v>20.284500000000001</v>
      </c>
      <c r="ER30">
        <v>5.24125</v>
      </c>
      <c r="ES30">
        <v>11.824400000000001</v>
      </c>
      <c r="ET30">
        <v>4.9828000000000001</v>
      </c>
      <c r="EU30">
        <v>3.2989999999999999</v>
      </c>
      <c r="EV30">
        <v>9999</v>
      </c>
      <c r="EW30">
        <v>213.4</v>
      </c>
      <c r="EX30">
        <v>85.5</v>
      </c>
      <c r="EY30">
        <v>5856.8</v>
      </c>
      <c r="EZ30">
        <v>1.87317</v>
      </c>
      <c r="FA30">
        <v>1.8788100000000001</v>
      </c>
      <c r="FB30">
        <v>1.8791500000000001</v>
      </c>
      <c r="FC30">
        <v>1.8797299999999999</v>
      </c>
      <c r="FD30">
        <v>1.87744</v>
      </c>
      <c r="FE30">
        <v>1.8766799999999999</v>
      </c>
      <c r="FF30">
        <v>1.87717</v>
      </c>
      <c r="FG30">
        <v>1.8748499999999999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-6.7830000000000004</v>
      </c>
      <c r="FV30">
        <v>-0.1401</v>
      </c>
      <c r="FW30">
        <v>-6.7654850005769198</v>
      </c>
      <c r="FX30">
        <v>1.4527828764109799E-4</v>
      </c>
      <c r="FY30">
        <v>-4.3579519040863002E-7</v>
      </c>
      <c r="FZ30">
        <v>2.0799061152897499E-10</v>
      </c>
      <c r="GA30">
        <v>-0.14014000000000101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0.5</v>
      </c>
      <c r="GJ30">
        <v>0.5</v>
      </c>
      <c r="GK30">
        <v>1.3855</v>
      </c>
      <c r="GL30">
        <v>2.5146500000000001</v>
      </c>
      <c r="GM30">
        <v>1.54541</v>
      </c>
      <c r="GN30">
        <v>2.3034699999999999</v>
      </c>
      <c r="GO30">
        <v>1.5979000000000001</v>
      </c>
      <c r="GP30">
        <v>2.3010299999999999</v>
      </c>
      <c r="GQ30">
        <v>24.347799999999999</v>
      </c>
      <c r="GR30">
        <v>15.156499999999999</v>
      </c>
      <c r="GS30">
        <v>18</v>
      </c>
      <c r="GT30">
        <v>633.58900000000006</v>
      </c>
      <c r="GU30">
        <v>407.85700000000003</v>
      </c>
      <c r="GV30">
        <v>18.783300000000001</v>
      </c>
      <c r="GW30">
        <v>19.387499999999999</v>
      </c>
      <c r="GX30">
        <v>30.0002</v>
      </c>
      <c r="GY30">
        <v>19.2928</v>
      </c>
      <c r="GZ30">
        <v>19.243300000000001</v>
      </c>
      <c r="HA30">
        <v>27.7851</v>
      </c>
      <c r="HB30">
        <v>0</v>
      </c>
      <c r="HC30">
        <v>-30</v>
      </c>
      <c r="HD30">
        <v>18.771699999999999</v>
      </c>
      <c r="HE30">
        <v>575</v>
      </c>
      <c r="HF30">
        <v>0</v>
      </c>
      <c r="HG30">
        <v>101.134</v>
      </c>
      <c r="HH30">
        <v>99.5047</v>
      </c>
    </row>
    <row r="31" spans="1:216" x14ac:dyDescent="0.2">
      <c r="A31">
        <v>13</v>
      </c>
      <c r="B31">
        <v>1690056017</v>
      </c>
      <c r="C31">
        <v>1134</v>
      </c>
      <c r="D31" t="s">
        <v>388</v>
      </c>
      <c r="E31" t="s">
        <v>389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1690056017</v>
      </c>
      <c r="M31">
        <f t="shared" si="0"/>
        <v>2.0293221413496877E-3</v>
      </c>
      <c r="N31">
        <f t="shared" si="1"/>
        <v>2.0293221413496876</v>
      </c>
      <c r="O31">
        <f t="shared" si="2"/>
        <v>33.404804512352612</v>
      </c>
      <c r="P31">
        <f t="shared" si="3"/>
        <v>640.34100000000001</v>
      </c>
      <c r="Q31">
        <f t="shared" si="4"/>
        <v>422.95926362559857</v>
      </c>
      <c r="R31">
        <f t="shared" si="5"/>
        <v>42.221402843625704</v>
      </c>
      <c r="S31">
        <f t="shared" si="6"/>
        <v>63.921274797334497</v>
      </c>
      <c r="T31">
        <f t="shared" si="7"/>
        <v>0.26467883956715849</v>
      </c>
      <c r="U31">
        <f t="shared" si="8"/>
        <v>2.9307291887815916</v>
      </c>
      <c r="V31">
        <f t="shared" si="9"/>
        <v>0.25208000811835524</v>
      </c>
      <c r="W31">
        <f t="shared" si="10"/>
        <v>0.15863197374088397</v>
      </c>
      <c r="X31">
        <f t="shared" si="11"/>
        <v>297.69721199999998</v>
      </c>
      <c r="Y31">
        <f t="shared" si="12"/>
        <v>22.370513545343709</v>
      </c>
      <c r="Z31">
        <f t="shared" si="13"/>
        <v>20.991199999999999</v>
      </c>
      <c r="AA31">
        <f t="shared" si="14"/>
        <v>2.4945824314308083</v>
      </c>
      <c r="AB31">
        <f t="shared" si="15"/>
        <v>67.847972866509991</v>
      </c>
      <c r="AC31">
        <f t="shared" si="16"/>
        <v>1.7078854711905</v>
      </c>
      <c r="AD31">
        <f t="shared" si="17"/>
        <v>2.5172240216384103</v>
      </c>
      <c r="AE31">
        <f t="shared" si="18"/>
        <v>0.78669696024030822</v>
      </c>
      <c r="AF31">
        <f t="shared" si="19"/>
        <v>-89.49310643352122</v>
      </c>
      <c r="AG31">
        <f t="shared" si="20"/>
        <v>23.242016534965039</v>
      </c>
      <c r="AH31">
        <f t="shared" si="21"/>
        <v>1.6119005938191666</v>
      </c>
      <c r="AI31">
        <f t="shared" si="22"/>
        <v>233.05802269526293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53959.546085476926</v>
      </c>
      <c r="AO31">
        <f t="shared" si="26"/>
        <v>1799.97</v>
      </c>
      <c r="AP31">
        <f t="shared" si="27"/>
        <v>1517.3748000000001</v>
      </c>
      <c r="AQ31">
        <f t="shared" si="28"/>
        <v>0.84300005000083333</v>
      </c>
      <c r="AR31">
        <f t="shared" si="29"/>
        <v>0.16539009650160835</v>
      </c>
      <c r="AS31">
        <v>1690056017</v>
      </c>
      <c r="AT31">
        <v>640.34100000000001</v>
      </c>
      <c r="AU31">
        <v>675.04</v>
      </c>
      <c r="AV31">
        <v>17.109000000000002</v>
      </c>
      <c r="AW31">
        <v>15.114699999999999</v>
      </c>
      <c r="AX31">
        <v>647.702</v>
      </c>
      <c r="AY31">
        <v>17.2485</v>
      </c>
      <c r="AZ31">
        <v>600.09100000000001</v>
      </c>
      <c r="BA31">
        <v>99.724199999999996</v>
      </c>
      <c r="BB31">
        <v>9.9604499999999999E-2</v>
      </c>
      <c r="BC31">
        <v>21.138300000000001</v>
      </c>
      <c r="BD31">
        <v>20.991199999999999</v>
      </c>
      <c r="BE31">
        <v>999.9</v>
      </c>
      <c r="BF31">
        <v>0</v>
      </c>
      <c r="BG31">
        <v>0</v>
      </c>
      <c r="BH31">
        <v>10034.4</v>
      </c>
      <c r="BI31">
        <v>0</v>
      </c>
      <c r="BJ31">
        <v>8.0427300000000006</v>
      </c>
      <c r="BK31">
        <v>-34.698399999999999</v>
      </c>
      <c r="BL31">
        <v>651.48699999999997</v>
      </c>
      <c r="BM31">
        <v>685.399</v>
      </c>
      <c r="BN31">
        <v>1.9943299999999999</v>
      </c>
      <c r="BO31">
        <v>675.04</v>
      </c>
      <c r="BP31">
        <v>15.114699999999999</v>
      </c>
      <c r="BQ31">
        <v>1.70618</v>
      </c>
      <c r="BR31">
        <v>1.5073000000000001</v>
      </c>
      <c r="BS31">
        <v>14.9528</v>
      </c>
      <c r="BT31">
        <v>13.042400000000001</v>
      </c>
      <c r="BU31">
        <v>1799.97</v>
      </c>
      <c r="BV31">
        <v>0.89999799999999996</v>
      </c>
      <c r="BW31">
        <v>0.10000199999999999</v>
      </c>
      <c r="BX31">
        <v>0</v>
      </c>
      <c r="BY31">
        <v>2.2206999999999999</v>
      </c>
      <c r="BZ31">
        <v>0</v>
      </c>
      <c r="CA31">
        <v>12843.1</v>
      </c>
      <c r="CB31">
        <v>17199.3</v>
      </c>
      <c r="CC31">
        <v>38.936999999999998</v>
      </c>
      <c r="CD31">
        <v>40.75</v>
      </c>
      <c r="CE31">
        <v>40.186999999999998</v>
      </c>
      <c r="CF31">
        <v>38.75</v>
      </c>
      <c r="CG31">
        <v>38.186999999999998</v>
      </c>
      <c r="CH31">
        <v>1619.97</v>
      </c>
      <c r="CI31">
        <v>180</v>
      </c>
      <c r="CJ31">
        <v>0</v>
      </c>
      <c r="CK31">
        <v>1690056022.0999999</v>
      </c>
      <c r="CL31">
        <v>0</v>
      </c>
      <c r="CM31">
        <v>1690055988</v>
      </c>
      <c r="CN31" t="s">
        <v>390</v>
      </c>
      <c r="CO31">
        <v>1690055988</v>
      </c>
      <c r="CP31">
        <v>1690055977</v>
      </c>
      <c r="CQ31">
        <v>17</v>
      </c>
      <c r="CR31">
        <v>-0.56299999999999994</v>
      </c>
      <c r="CS31">
        <v>1E-3</v>
      </c>
      <c r="CT31">
        <v>-7.3659999999999997</v>
      </c>
      <c r="CU31">
        <v>-0.13900000000000001</v>
      </c>
      <c r="CV31">
        <v>675</v>
      </c>
      <c r="CW31">
        <v>15</v>
      </c>
      <c r="CX31">
        <v>0.11</v>
      </c>
      <c r="CY31">
        <v>0.03</v>
      </c>
      <c r="CZ31">
        <v>33.276441902138302</v>
      </c>
      <c r="DA31">
        <v>0.80748558830741102</v>
      </c>
      <c r="DB31">
        <v>8.9763005203824894E-2</v>
      </c>
      <c r="DC31">
        <v>1</v>
      </c>
      <c r="DD31">
        <v>675.00464999999997</v>
      </c>
      <c r="DE31">
        <v>-0.16723308270723</v>
      </c>
      <c r="DF31">
        <v>4.1001554848566699E-2</v>
      </c>
      <c r="DG31">
        <v>1</v>
      </c>
      <c r="DH31">
        <v>1800.01238095238</v>
      </c>
      <c r="DI31">
        <v>0.27334333199625999</v>
      </c>
      <c r="DJ31">
        <v>0.10387285093321801</v>
      </c>
      <c r="DK31">
        <v>-1</v>
      </c>
      <c r="DL31">
        <v>2</v>
      </c>
      <c r="DM31">
        <v>2</v>
      </c>
      <c r="DN31" t="s">
        <v>351</v>
      </c>
      <c r="DO31">
        <v>3.1609699999999998</v>
      </c>
      <c r="DP31">
        <v>2.8317199999999998</v>
      </c>
      <c r="DQ31">
        <v>0.13431399999999999</v>
      </c>
      <c r="DR31">
        <v>0.138603</v>
      </c>
      <c r="DS31">
        <v>9.5479099999999997E-2</v>
      </c>
      <c r="DT31">
        <v>8.6994199999999994E-2</v>
      </c>
      <c r="DU31">
        <v>27708.400000000001</v>
      </c>
      <c r="DV31">
        <v>28651.7</v>
      </c>
      <c r="DW31">
        <v>29715</v>
      </c>
      <c r="DX31">
        <v>30986.9</v>
      </c>
      <c r="DY31">
        <v>35180.400000000001</v>
      </c>
      <c r="DZ31">
        <v>36999.699999999997</v>
      </c>
      <c r="EA31">
        <v>40760.199999999997</v>
      </c>
      <c r="EB31">
        <v>42893.4</v>
      </c>
      <c r="EC31">
        <v>2.32667</v>
      </c>
      <c r="ED31">
        <v>2.0110199999999998</v>
      </c>
      <c r="EE31">
        <v>0.11140899999999999</v>
      </c>
      <c r="EF31">
        <v>0</v>
      </c>
      <c r="EG31">
        <v>19.148399999999999</v>
      </c>
      <c r="EH31">
        <v>999.9</v>
      </c>
      <c r="EI31">
        <v>62.502000000000002</v>
      </c>
      <c r="EJ31">
        <v>20.442</v>
      </c>
      <c r="EK31">
        <v>15.1165</v>
      </c>
      <c r="EL31">
        <v>60.979199999999999</v>
      </c>
      <c r="EM31">
        <v>25.652999999999999</v>
      </c>
      <c r="EN31">
        <v>1</v>
      </c>
      <c r="EO31">
        <v>-0.56268300000000004</v>
      </c>
      <c r="EP31">
        <v>0.90554199999999996</v>
      </c>
      <c r="EQ31">
        <v>20.286000000000001</v>
      </c>
      <c r="ER31">
        <v>5.2446900000000003</v>
      </c>
      <c r="ES31">
        <v>11.8249</v>
      </c>
      <c r="ET31">
        <v>4.9834500000000004</v>
      </c>
      <c r="EU31">
        <v>3.2989999999999999</v>
      </c>
      <c r="EV31">
        <v>9999</v>
      </c>
      <c r="EW31">
        <v>213.4</v>
      </c>
      <c r="EX31">
        <v>85.5</v>
      </c>
      <c r="EY31">
        <v>5859.1</v>
      </c>
      <c r="EZ31">
        <v>1.8731899999999999</v>
      </c>
      <c r="FA31">
        <v>1.8788199999999999</v>
      </c>
      <c r="FB31">
        <v>1.87921</v>
      </c>
      <c r="FC31">
        <v>1.8798299999999999</v>
      </c>
      <c r="FD31">
        <v>1.87744</v>
      </c>
      <c r="FE31">
        <v>1.8766799999999999</v>
      </c>
      <c r="FF31">
        <v>1.8771800000000001</v>
      </c>
      <c r="FG31">
        <v>1.8748499999999999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-7.3609999999999998</v>
      </c>
      <c r="FV31">
        <v>-0.13950000000000001</v>
      </c>
      <c r="FW31">
        <v>-7.3281845127630403</v>
      </c>
      <c r="FX31">
        <v>1.4527828764109799E-4</v>
      </c>
      <c r="FY31">
        <v>-4.3579519040863002E-7</v>
      </c>
      <c r="FZ31">
        <v>2.0799061152897499E-10</v>
      </c>
      <c r="GA31">
        <v>-0.13948999999999701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0.5</v>
      </c>
      <c r="GJ31">
        <v>0.7</v>
      </c>
      <c r="GK31">
        <v>1.5771500000000001</v>
      </c>
      <c r="GL31">
        <v>2.51709</v>
      </c>
      <c r="GM31">
        <v>1.54541</v>
      </c>
      <c r="GN31">
        <v>2.3034699999999999</v>
      </c>
      <c r="GO31">
        <v>1.5979000000000001</v>
      </c>
      <c r="GP31">
        <v>2.4328599999999998</v>
      </c>
      <c r="GQ31">
        <v>24.408799999999999</v>
      </c>
      <c r="GR31">
        <v>15.156499999999999</v>
      </c>
      <c r="GS31">
        <v>18</v>
      </c>
      <c r="GT31">
        <v>633.61099999999999</v>
      </c>
      <c r="GU31">
        <v>407.69200000000001</v>
      </c>
      <c r="GV31">
        <v>18.8811</v>
      </c>
      <c r="GW31">
        <v>19.407499999999999</v>
      </c>
      <c r="GX31">
        <v>30.0001</v>
      </c>
      <c r="GY31">
        <v>19.316199999999998</v>
      </c>
      <c r="GZ31">
        <v>19.266300000000001</v>
      </c>
      <c r="HA31">
        <v>31.622900000000001</v>
      </c>
      <c r="HB31">
        <v>0</v>
      </c>
      <c r="HC31">
        <v>-30</v>
      </c>
      <c r="HD31">
        <v>18.884799999999998</v>
      </c>
      <c r="HE31">
        <v>675</v>
      </c>
      <c r="HF31">
        <v>0</v>
      </c>
      <c r="HG31">
        <v>101.13500000000001</v>
      </c>
      <c r="HH31">
        <v>99.500799999999998</v>
      </c>
    </row>
    <row r="32" spans="1:216" x14ac:dyDescent="0.2">
      <c r="A32">
        <v>14</v>
      </c>
      <c r="B32">
        <v>1690056107</v>
      </c>
      <c r="C32">
        <v>1224</v>
      </c>
      <c r="D32" t="s">
        <v>391</v>
      </c>
      <c r="E32" t="s">
        <v>392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1690056107</v>
      </c>
      <c r="M32">
        <f t="shared" si="0"/>
        <v>1.9777627521499024E-3</v>
      </c>
      <c r="N32">
        <f t="shared" si="1"/>
        <v>1.9777627521499024</v>
      </c>
      <c r="O32">
        <f t="shared" si="2"/>
        <v>36.978032131610277</v>
      </c>
      <c r="P32">
        <f t="shared" si="3"/>
        <v>761.51</v>
      </c>
      <c r="Q32">
        <f t="shared" si="4"/>
        <v>514.5847975210653</v>
      </c>
      <c r="R32">
        <f t="shared" si="5"/>
        <v>51.368994382070255</v>
      </c>
      <c r="S32">
        <f t="shared" si="6"/>
        <v>76.018574781718016</v>
      </c>
      <c r="T32">
        <f t="shared" si="7"/>
        <v>0.25815710483016829</v>
      </c>
      <c r="U32">
        <f t="shared" si="8"/>
        <v>2.9236464894787906</v>
      </c>
      <c r="V32">
        <f t="shared" si="9"/>
        <v>0.24612875712281487</v>
      </c>
      <c r="W32">
        <f t="shared" si="10"/>
        <v>0.15486446149314087</v>
      </c>
      <c r="X32">
        <f t="shared" si="11"/>
        <v>297.69707099999999</v>
      </c>
      <c r="Y32">
        <f t="shared" si="12"/>
        <v>22.402078286871252</v>
      </c>
      <c r="Z32">
        <f t="shared" si="13"/>
        <v>21.003599999999999</v>
      </c>
      <c r="AA32">
        <f t="shared" si="14"/>
        <v>2.4964841278460175</v>
      </c>
      <c r="AB32">
        <f t="shared" si="15"/>
        <v>67.917378712008087</v>
      </c>
      <c r="AC32">
        <f t="shared" si="16"/>
        <v>1.71123900227596</v>
      </c>
      <c r="AD32">
        <f t="shared" si="17"/>
        <v>2.5195892932384414</v>
      </c>
      <c r="AE32">
        <f t="shared" si="18"/>
        <v>0.78524512557005743</v>
      </c>
      <c r="AF32">
        <f t="shared" si="19"/>
        <v>-87.219337369810688</v>
      </c>
      <c r="AG32">
        <f t="shared" si="20"/>
        <v>23.642944431117417</v>
      </c>
      <c r="AH32">
        <f t="shared" si="21"/>
        <v>1.6439106349864201</v>
      </c>
      <c r="AI32">
        <f t="shared" si="22"/>
        <v>235.76458869629315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53748.225574026437</v>
      </c>
      <c r="AO32">
        <f t="shared" si="26"/>
        <v>1799.98</v>
      </c>
      <c r="AP32">
        <f t="shared" si="27"/>
        <v>1517.3823</v>
      </c>
      <c r="AQ32">
        <f t="shared" si="28"/>
        <v>0.84299953332814803</v>
      </c>
      <c r="AR32">
        <f t="shared" si="29"/>
        <v>0.16538909932332579</v>
      </c>
      <c r="AS32">
        <v>1690056107</v>
      </c>
      <c r="AT32">
        <v>761.51</v>
      </c>
      <c r="AU32">
        <v>799.98699999999997</v>
      </c>
      <c r="AV32">
        <v>17.142199999999999</v>
      </c>
      <c r="AW32">
        <v>15.198700000000001</v>
      </c>
      <c r="AX32">
        <v>769.32399999999996</v>
      </c>
      <c r="AY32">
        <v>17.279699999999998</v>
      </c>
      <c r="AZ32">
        <v>600.11099999999999</v>
      </c>
      <c r="BA32">
        <v>99.726200000000006</v>
      </c>
      <c r="BB32">
        <v>9.9901799999999999E-2</v>
      </c>
      <c r="BC32">
        <v>21.153600000000001</v>
      </c>
      <c r="BD32">
        <v>21.003599999999999</v>
      </c>
      <c r="BE32">
        <v>999.9</v>
      </c>
      <c r="BF32">
        <v>0</v>
      </c>
      <c r="BG32">
        <v>0</v>
      </c>
      <c r="BH32">
        <v>9993.75</v>
      </c>
      <c r="BI32">
        <v>0</v>
      </c>
      <c r="BJ32">
        <v>8.6631300000000007</v>
      </c>
      <c r="BK32">
        <v>-38.476399999999998</v>
      </c>
      <c r="BL32">
        <v>774.79200000000003</v>
      </c>
      <c r="BM32">
        <v>812.33299999999997</v>
      </c>
      <c r="BN32">
        <v>1.9435</v>
      </c>
      <c r="BO32">
        <v>799.98699999999997</v>
      </c>
      <c r="BP32">
        <v>15.198700000000001</v>
      </c>
      <c r="BQ32">
        <v>1.7095199999999999</v>
      </c>
      <c r="BR32">
        <v>1.5157099999999999</v>
      </c>
      <c r="BS32">
        <v>14.9832</v>
      </c>
      <c r="BT32">
        <v>13.1275</v>
      </c>
      <c r="BU32">
        <v>1799.98</v>
      </c>
      <c r="BV32">
        <v>0.90001699999999996</v>
      </c>
      <c r="BW32">
        <v>9.99834E-2</v>
      </c>
      <c r="BX32">
        <v>0</v>
      </c>
      <c r="BY32">
        <v>2.6366999999999998</v>
      </c>
      <c r="BZ32">
        <v>0</v>
      </c>
      <c r="CA32">
        <v>13161.1</v>
      </c>
      <c r="CB32">
        <v>17199.5</v>
      </c>
      <c r="CC32">
        <v>38.936999999999998</v>
      </c>
      <c r="CD32">
        <v>40.75</v>
      </c>
      <c r="CE32">
        <v>40.186999999999998</v>
      </c>
      <c r="CF32">
        <v>38.75</v>
      </c>
      <c r="CG32">
        <v>38.186999999999998</v>
      </c>
      <c r="CH32">
        <v>1620.01</v>
      </c>
      <c r="CI32">
        <v>179.97</v>
      </c>
      <c r="CJ32">
        <v>0</v>
      </c>
      <c r="CK32">
        <v>1690056112.0999999</v>
      </c>
      <c r="CL32">
        <v>0</v>
      </c>
      <c r="CM32">
        <v>1690056077</v>
      </c>
      <c r="CN32" t="s">
        <v>393</v>
      </c>
      <c r="CO32">
        <v>1690056076</v>
      </c>
      <c r="CP32">
        <v>1690056077</v>
      </c>
      <c r="CQ32">
        <v>18</v>
      </c>
      <c r="CR32">
        <v>-0.434</v>
      </c>
      <c r="CS32">
        <v>2E-3</v>
      </c>
      <c r="CT32">
        <v>-7.82</v>
      </c>
      <c r="CU32">
        <v>-0.13800000000000001</v>
      </c>
      <c r="CV32">
        <v>800</v>
      </c>
      <c r="CW32">
        <v>15</v>
      </c>
      <c r="CX32">
        <v>0.08</v>
      </c>
      <c r="CY32">
        <v>0.04</v>
      </c>
      <c r="CZ32">
        <v>36.9299402695395</v>
      </c>
      <c r="DA32">
        <v>0.80186338695266701</v>
      </c>
      <c r="DB32">
        <v>9.0500340160847306E-2</v>
      </c>
      <c r="DC32">
        <v>1</v>
      </c>
      <c r="DD32">
        <v>799.97595000000001</v>
      </c>
      <c r="DE32">
        <v>7.1774436088441404E-2</v>
      </c>
      <c r="DF32">
        <v>3.9078734626397799E-2</v>
      </c>
      <c r="DG32">
        <v>1</v>
      </c>
      <c r="DH32">
        <v>1800.0057142857099</v>
      </c>
      <c r="DI32">
        <v>-5.9885482634216503E-2</v>
      </c>
      <c r="DJ32">
        <v>1.3997084244462599E-2</v>
      </c>
      <c r="DK32">
        <v>-1</v>
      </c>
      <c r="DL32">
        <v>2</v>
      </c>
      <c r="DM32">
        <v>2</v>
      </c>
      <c r="DN32" t="s">
        <v>351</v>
      </c>
      <c r="DO32">
        <v>3.161</v>
      </c>
      <c r="DP32">
        <v>2.8316599999999998</v>
      </c>
      <c r="DQ32">
        <v>0.15088499999999999</v>
      </c>
      <c r="DR32">
        <v>0.15532099999999999</v>
      </c>
      <c r="DS32">
        <v>9.5603999999999995E-2</v>
      </c>
      <c r="DT32">
        <v>8.73477E-2</v>
      </c>
      <c r="DU32">
        <v>27178.3</v>
      </c>
      <c r="DV32">
        <v>28095</v>
      </c>
      <c r="DW32">
        <v>29714.6</v>
      </c>
      <c r="DX32">
        <v>30985.4</v>
      </c>
      <c r="DY32">
        <v>35176.800000000003</v>
      </c>
      <c r="DZ32">
        <v>36985.300000000003</v>
      </c>
      <c r="EA32">
        <v>40759.800000000003</v>
      </c>
      <c r="EB32">
        <v>42891.6</v>
      </c>
      <c r="EC32">
        <v>2.3265699999999998</v>
      </c>
      <c r="ED32">
        <v>2.0110999999999999</v>
      </c>
      <c r="EE32">
        <v>0.110906</v>
      </c>
      <c r="EF32">
        <v>0</v>
      </c>
      <c r="EG32">
        <v>19.1691</v>
      </c>
      <c r="EH32">
        <v>999.9</v>
      </c>
      <c r="EI32">
        <v>62.593000000000004</v>
      </c>
      <c r="EJ32">
        <v>20.503</v>
      </c>
      <c r="EK32">
        <v>15.1945</v>
      </c>
      <c r="EL32">
        <v>61.5792</v>
      </c>
      <c r="EM32">
        <v>25.8293</v>
      </c>
      <c r="EN32">
        <v>1</v>
      </c>
      <c r="EO32">
        <v>-0.56142000000000003</v>
      </c>
      <c r="EP32">
        <v>1.12944</v>
      </c>
      <c r="EQ32">
        <v>20.284600000000001</v>
      </c>
      <c r="ER32">
        <v>5.2413999999999996</v>
      </c>
      <c r="ES32">
        <v>11.8249</v>
      </c>
      <c r="ET32">
        <v>4.9818499999999997</v>
      </c>
      <c r="EU32">
        <v>3.2989999999999999</v>
      </c>
      <c r="EV32">
        <v>9999</v>
      </c>
      <c r="EW32">
        <v>213.4</v>
      </c>
      <c r="EX32">
        <v>85.5</v>
      </c>
      <c r="EY32">
        <v>5860.9</v>
      </c>
      <c r="EZ32">
        <v>1.8731899999999999</v>
      </c>
      <c r="FA32">
        <v>1.8788100000000001</v>
      </c>
      <c r="FB32">
        <v>1.8792199999999999</v>
      </c>
      <c r="FC32">
        <v>1.87981</v>
      </c>
      <c r="FD32">
        <v>1.8774500000000001</v>
      </c>
      <c r="FE32">
        <v>1.8766799999999999</v>
      </c>
      <c r="FF32">
        <v>1.8771800000000001</v>
      </c>
      <c r="FG32">
        <v>1.8748499999999999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-7.8140000000000001</v>
      </c>
      <c r="FV32">
        <v>-0.13750000000000001</v>
      </c>
      <c r="FW32">
        <v>-7.76231979273481</v>
      </c>
      <c r="FX32">
        <v>1.4527828764109799E-4</v>
      </c>
      <c r="FY32">
        <v>-4.3579519040863002E-7</v>
      </c>
      <c r="FZ32">
        <v>2.0799061152897499E-10</v>
      </c>
      <c r="GA32">
        <v>-0.13750000000000301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0.5</v>
      </c>
      <c r="GJ32">
        <v>0.5</v>
      </c>
      <c r="GK32">
        <v>1.81152</v>
      </c>
      <c r="GL32">
        <v>2.5097700000000001</v>
      </c>
      <c r="GM32">
        <v>1.54541</v>
      </c>
      <c r="GN32">
        <v>2.3034699999999999</v>
      </c>
      <c r="GO32">
        <v>1.5979000000000001</v>
      </c>
      <c r="GP32">
        <v>2.34375</v>
      </c>
      <c r="GQ32">
        <v>24.4495</v>
      </c>
      <c r="GR32">
        <v>15.1302</v>
      </c>
      <c r="GS32">
        <v>18</v>
      </c>
      <c r="GT32">
        <v>633.75900000000001</v>
      </c>
      <c r="GU32">
        <v>407.88</v>
      </c>
      <c r="GV32">
        <v>18.758400000000002</v>
      </c>
      <c r="GW32">
        <v>19.4208</v>
      </c>
      <c r="GX32">
        <v>30.0002</v>
      </c>
      <c r="GY32">
        <v>19.332899999999999</v>
      </c>
      <c r="GZ32">
        <v>19.283100000000001</v>
      </c>
      <c r="HA32">
        <v>36.2971</v>
      </c>
      <c r="HB32">
        <v>0</v>
      </c>
      <c r="HC32">
        <v>-30</v>
      </c>
      <c r="HD32">
        <v>18.757999999999999</v>
      </c>
      <c r="HE32">
        <v>800</v>
      </c>
      <c r="HF32">
        <v>0</v>
      </c>
      <c r="HG32">
        <v>101.134</v>
      </c>
      <c r="HH32">
        <v>99.496300000000005</v>
      </c>
    </row>
    <row r="33" spans="1:216" x14ac:dyDescent="0.2">
      <c r="A33">
        <v>15</v>
      </c>
      <c r="B33">
        <v>1690056219</v>
      </c>
      <c r="C33">
        <v>1336</v>
      </c>
      <c r="D33" t="s">
        <v>394</v>
      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1690056219</v>
      </c>
      <c r="M33">
        <f t="shared" si="0"/>
        <v>1.9253372843690613E-3</v>
      </c>
      <c r="N33">
        <f t="shared" si="1"/>
        <v>1.9253372843690613</v>
      </c>
      <c r="O33">
        <f t="shared" si="2"/>
        <v>40.932325977792026</v>
      </c>
      <c r="P33">
        <f t="shared" si="3"/>
        <v>957.27</v>
      </c>
      <c r="Q33">
        <f t="shared" si="4"/>
        <v>675.9790763200167</v>
      </c>
      <c r="R33">
        <f t="shared" si="5"/>
        <v>67.481995471847839</v>
      </c>
      <c r="S33">
        <f t="shared" si="6"/>
        <v>95.562854041289995</v>
      </c>
      <c r="T33">
        <f t="shared" si="7"/>
        <v>0.25164746797027099</v>
      </c>
      <c r="U33">
        <f t="shared" si="8"/>
        <v>2.9203900797319853</v>
      </c>
      <c r="V33">
        <f t="shared" si="9"/>
        <v>0.24019149519230323</v>
      </c>
      <c r="W33">
        <f t="shared" si="10"/>
        <v>0.15110549281994762</v>
      </c>
      <c r="X33">
        <f t="shared" si="11"/>
        <v>297.70026300000001</v>
      </c>
      <c r="Y33">
        <f t="shared" si="12"/>
        <v>22.414429002555703</v>
      </c>
      <c r="Z33">
        <f t="shared" si="13"/>
        <v>21.008900000000001</v>
      </c>
      <c r="AA33">
        <f t="shared" si="14"/>
        <v>2.4972973369236287</v>
      </c>
      <c r="AB33">
        <f t="shared" si="15"/>
        <v>68.036884036754401</v>
      </c>
      <c r="AC33">
        <f t="shared" si="16"/>
        <v>1.7139659629157</v>
      </c>
      <c r="AD33">
        <f t="shared" si="17"/>
        <v>2.5191717510016973</v>
      </c>
      <c r="AE33">
        <f t="shared" si="18"/>
        <v>0.78333137400792863</v>
      </c>
      <c r="AF33">
        <f t="shared" si="19"/>
        <v>-84.907374240675608</v>
      </c>
      <c r="AG33">
        <f t="shared" si="20"/>
        <v>22.357057936948451</v>
      </c>
      <c r="AH33">
        <f t="shared" si="21"/>
        <v>1.5562560291232068</v>
      </c>
      <c r="AI33">
        <f t="shared" si="22"/>
        <v>236.70620272539608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53652.979256120016</v>
      </c>
      <c r="AO33">
        <f t="shared" si="26"/>
        <v>1800</v>
      </c>
      <c r="AP33">
        <f t="shared" si="27"/>
        <v>1517.3990999999999</v>
      </c>
      <c r="AQ33">
        <f t="shared" si="28"/>
        <v>0.8429994999999999</v>
      </c>
      <c r="AR33">
        <f t="shared" si="29"/>
        <v>0.16538903500000002</v>
      </c>
      <c r="AS33">
        <v>1690056219</v>
      </c>
      <c r="AT33">
        <v>957.27</v>
      </c>
      <c r="AU33">
        <v>1000.03</v>
      </c>
      <c r="AV33">
        <v>17.1691</v>
      </c>
      <c r="AW33">
        <v>15.2775</v>
      </c>
      <c r="AX33">
        <v>965.87599999999998</v>
      </c>
      <c r="AY33">
        <v>17.3049</v>
      </c>
      <c r="AZ33">
        <v>600.21600000000001</v>
      </c>
      <c r="BA33">
        <v>99.728099999999998</v>
      </c>
      <c r="BB33">
        <v>0.100427</v>
      </c>
      <c r="BC33">
        <v>21.1509</v>
      </c>
      <c r="BD33">
        <v>21.008900000000001</v>
      </c>
      <c r="BE33">
        <v>999.9</v>
      </c>
      <c r="BF33">
        <v>0</v>
      </c>
      <c r="BG33">
        <v>0</v>
      </c>
      <c r="BH33">
        <v>9975</v>
      </c>
      <c r="BI33">
        <v>0</v>
      </c>
      <c r="BJ33">
        <v>8.8774200000000008</v>
      </c>
      <c r="BK33">
        <v>-42.757800000000003</v>
      </c>
      <c r="BL33">
        <v>973.99300000000005</v>
      </c>
      <c r="BM33">
        <v>1015.54</v>
      </c>
      <c r="BN33">
        <v>1.8915900000000001</v>
      </c>
      <c r="BO33">
        <v>1000.03</v>
      </c>
      <c r="BP33">
        <v>15.2775</v>
      </c>
      <c r="BQ33">
        <v>1.71224</v>
      </c>
      <c r="BR33">
        <v>1.5236000000000001</v>
      </c>
      <c r="BS33">
        <v>15.007899999999999</v>
      </c>
      <c r="BT33">
        <v>13.207100000000001</v>
      </c>
      <c r="BU33">
        <v>1800</v>
      </c>
      <c r="BV33">
        <v>0.90001699999999996</v>
      </c>
      <c r="BW33">
        <v>9.99834E-2</v>
      </c>
      <c r="BX33">
        <v>0</v>
      </c>
      <c r="BY33">
        <v>2.4138000000000002</v>
      </c>
      <c r="BZ33">
        <v>0</v>
      </c>
      <c r="CA33">
        <v>13220.2</v>
      </c>
      <c r="CB33">
        <v>17199.599999999999</v>
      </c>
      <c r="CC33">
        <v>38.936999999999998</v>
      </c>
      <c r="CD33">
        <v>40.75</v>
      </c>
      <c r="CE33">
        <v>40.186999999999998</v>
      </c>
      <c r="CF33">
        <v>38.811999999999998</v>
      </c>
      <c r="CG33">
        <v>38.186999999999998</v>
      </c>
      <c r="CH33">
        <v>1620.03</v>
      </c>
      <c r="CI33">
        <v>179.97</v>
      </c>
      <c r="CJ33">
        <v>0</v>
      </c>
      <c r="CK33">
        <v>1690056223.7</v>
      </c>
      <c r="CL33">
        <v>0</v>
      </c>
      <c r="CM33">
        <v>1690056181</v>
      </c>
      <c r="CN33" t="s">
        <v>396</v>
      </c>
      <c r="CO33">
        <v>1690056181</v>
      </c>
      <c r="CP33">
        <v>1690056169</v>
      </c>
      <c r="CQ33">
        <v>19</v>
      </c>
      <c r="CR33">
        <v>-0.76400000000000001</v>
      </c>
      <c r="CS33">
        <v>2E-3</v>
      </c>
      <c r="CT33">
        <v>-8.6110000000000007</v>
      </c>
      <c r="CU33">
        <v>-0.13600000000000001</v>
      </c>
      <c r="CV33">
        <v>1000</v>
      </c>
      <c r="CW33">
        <v>15</v>
      </c>
      <c r="CX33">
        <v>0.1</v>
      </c>
      <c r="CY33">
        <v>0.04</v>
      </c>
      <c r="CZ33">
        <v>40.537819986108801</v>
      </c>
      <c r="DA33">
        <v>1.8298253862102001</v>
      </c>
      <c r="DB33">
        <v>0.18922027604679201</v>
      </c>
      <c r="DC33">
        <v>1</v>
      </c>
      <c r="DD33">
        <v>999.99024999999995</v>
      </c>
      <c r="DE33">
        <v>0.159563909773204</v>
      </c>
      <c r="DF33">
        <v>5.8559264851940997E-2</v>
      </c>
      <c r="DG33">
        <v>1</v>
      </c>
      <c r="DH33">
        <v>1800.0061904761901</v>
      </c>
      <c r="DI33">
        <v>-9.1362881386352502E-3</v>
      </c>
      <c r="DJ33">
        <v>1.61764645251882E-2</v>
      </c>
      <c r="DK33">
        <v>-1</v>
      </c>
      <c r="DL33">
        <v>2</v>
      </c>
      <c r="DM33">
        <v>2</v>
      </c>
      <c r="DN33" t="s">
        <v>351</v>
      </c>
      <c r="DO33">
        <v>3.1612200000000001</v>
      </c>
      <c r="DP33">
        <v>2.83202</v>
      </c>
      <c r="DQ33">
        <v>0.175014</v>
      </c>
      <c r="DR33">
        <v>0.17946200000000001</v>
      </c>
      <c r="DS33">
        <v>9.5702200000000001E-2</v>
      </c>
      <c r="DT33">
        <v>8.7676400000000002E-2</v>
      </c>
      <c r="DU33">
        <v>26406.6</v>
      </c>
      <c r="DV33">
        <v>27292.7</v>
      </c>
      <c r="DW33">
        <v>29713.7</v>
      </c>
      <c r="DX33">
        <v>30984.400000000001</v>
      </c>
      <c r="DY33">
        <v>35174.6</v>
      </c>
      <c r="DZ33">
        <v>36973.599999999999</v>
      </c>
      <c r="EA33">
        <v>40758.800000000003</v>
      </c>
      <c r="EB33">
        <v>42890.6</v>
      </c>
      <c r="EC33">
        <v>2.3268</v>
      </c>
      <c r="ED33">
        <v>2.0109699999999999</v>
      </c>
      <c r="EE33">
        <v>0.109933</v>
      </c>
      <c r="EF33">
        <v>0</v>
      </c>
      <c r="EG33">
        <v>19.1905</v>
      </c>
      <c r="EH33">
        <v>999.9</v>
      </c>
      <c r="EI33">
        <v>62.691000000000003</v>
      </c>
      <c r="EJ33">
        <v>20.553000000000001</v>
      </c>
      <c r="EK33">
        <v>15.264900000000001</v>
      </c>
      <c r="EL33">
        <v>61.959200000000003</v>
      </c>
      <c r="EM33">
        <v>25.685099999999998</v>
      </c>
      <c r="EN33">
        <v>1</v>
      </c>
      <c r="EO33">
        <v>-0.55996699999999999</v>
      </c>
      <c r="EP33">
        <v>1.1324799999999999</v>
      </c>
      <c r="EQ33">
        <v>20.284800000000001</v>
      </c>
      <c r="ER33">
        <v>5.2449899999999996</v>
      </c>
      <c r="ES33">
        <v>11.8249</v>
      </c>
      <c r="ET33">
        <v>4.9832000000000001</v>
      </c>
      <c r="EU33">
        <v>3.2989999999999999</v>
      </c>
      <c r="EV33">
        <v>9999</v>
      </c>
      <c r="EW33">
        <v>213.4</v>
      </c>
      <c r="EX33">
        <v>85.6</v>
      </c>
      <c r="EY33">
        <v>5863.1</v>
      </c>
      <c r="EZ33">
        <v>1.87317</v>
      </c>
      <c r="FA33">
        <v>1.8788199999999999</v>
      </c>
      <c r="FB33">
        <v>1.8791800000000001</v>
      </c>
      <c r="FC33">
        <v>1.8797900000000001</v>
      </c>
      <c r="FD33">
        <v>1.87744</v>
      </c>
      <c r="FE33">
        <v>1.8766799999999999</v>
      </c>
      <c r="FF33">
        <v>1.87714</v>
      </c>
      <c r="FG33">
        <v>1.8748499999999999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-8.6059999999999999</v>
      </c>
      <c r="FV33">
        <v>-0.1358</v>
      </c>
      <c r="FW33">
        <v>-8.5274795590011792</v>
      </c>
      <c r="FX33">
        <v>1.4527828764109799E-4</v>
      </c>
      <c r="FY33">
        <v>-4.3579519040863002E-7</v>
      </c>
      <c r="FZ33">
        <v>2.0799061152897499E-10</v>
      </c>
      <c r="GA33">
        <v>-0.135745454545456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0.6</v>
      </c>
      <c r="GJ33">
        <v>0.8</v>
      </c>
      <c r="GK33">
        <v>2.1740699999999999</v>
      </c>
      <c r="GL33">
        <v>2.51953</v>
      </c>
      <c r="GM33">
        <v>1.54541</v>
      </c>
      <c r="GN33">
        <v>2.3034699999999999</v>
      </c>
      <c r="GO33">
        <v>1.5979000000000001</v>
      </c>
      <c r="GP33">
        <v>2.2485400000000002</v>
      </c>
      <c r="GQ33">
        <v>24.5106</v>
      </c>
      <c r="GR33">
        <v>15.103899999999999</v>
      </c>
      <c r="GS33">
        <v>18</v>
      </c>
      <c r="GT33">
        <v>634.24800000000005</v>
      </c>
      <c r="GU33">
        <v>408.04700000000003</v>
      </c>
      <c r="GV33">
        <v>18.786300000000001</v>
      </c>
      <c r="GW33">
        <v>19.448799999999999</v>
      </c>
      <c r="GX33">
        <v>30.0002</v>
      </c>
      <c r="GY33">
        <v>19.358000000000001</v>
      </c>
      <c r="GZ33">
        <v>19.310300000000002</v>
      </c>
      <c r="HA33">
        <v>43.542000000000002</v>
      </c>
      <c r="HB33">
        <v>0</v>
      </c>
      <c r="HC33">
        <v>-30</v>
      </c>
      <c r="HD33">
        <v>18.781199999999998</v>
      </c>
      <c r="HE33">
        <v>1000</v>
      </c>
      <c r="HF33">
        <v>0</v>
      </c>
      <c r="HG33">
        <v>101.131</v>
      </c>
      <c r="HH33">
        <v>99.493700000000004</v>
      </c>
    </row>
    <row r="34" spans="1:216" x14ac:dyDescent="0.2">
      <c r="A34">
        <v>16</v>
      </c>
      <c r="B34">
        <v>1690056336</v>
      </c>
      <c r="C34">
        <v>1453</v>
      </c>
      <c r="D34" t="s">
        <v>397</v>
      </c>
      <c r="E34" t="s">
        <v>398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1690056336</v>
      </c>
      <c r="M34">
        <f t="shared" si="0"/>
        <v>1.8747608353585116E-3</v>
      </c>
      <c r="N34">
        <f t="shared" si="1"/>
        <v>1.8747608353585117</v>
      </c>
      <c r="O34">
        <f t="shared" si="2"/>
        <v>43.889570423692192</v>
      </c>
      <c r="P34">
        <f t="shared" si="3"/>
        <v>1353.56</v>
      </c>
      <c r="Q34">
        <f t="shared" si="4"/>
        <v>1039.3546985140524</v>
      </c>
      <c r="R34">
        <f t="shared" si="5"/>
        <v>103.75891259005927</v>
      </c>
      <c r="S34">
        <f t="shared" si="6"/>
        <v>135.12606805567998</v>
      </c>
      <c r="T34">
        <f t="shared" si="7"/>
        <v>0.24423713880110359</v>
      </c>
      <c r="U34">
        <f t="shared" si="8"/>
        <v>2.9194365635189157</v>
      </c>
      <c r="V34">
        <f t="shared" si="9"/>
        <v>0.23342699332397371</v>
      </c>
      <c r="W34">
        <f t="shared" si="10"/>
        <v>0.1468232444999639</v>
      </c>
      <c r="X34">
        <f t="shared" si="11"/>
        <v>297.71055899999999</v>
      </c>
      <c r="Y34">
        <f t="shared" si="12"/>
        <v>22.425426163228131</v>
      </c>
      <c r="Z34">
        <f t="shared" si="13"/>
        <v>21.016100000000002</v>
      </c>
      <c r="AA34">
        <f t="shared" si="14"/>
        <v>2.4984024454205911</v>
      </c>
      <c r="AB34">
        <f t="shared" si="15"/>
        <v>68.031020449315122</v>
      </c>
      <c r="AC34">
        <f t="shared" si="16"/>
        <v>1.7135342320560001</v>
      </c>
      <c r="AD34">
        <f t="shared" si="17"/>
        <v>2.5187542693595599</v>
      </c>
      <c r="AE34">
        <f t="shared" si="18"/>
        <v>0.78486821336459101</v>
      </c>
      <c r="AF34">
        <f t="shared" si="19"/>
        <v>-82.67695283931036</v>
      </c>
      <c r="AG34">
        <f t="shared" si="20"/>
        <v>20.791570916041874</v>
      </c>
      <c r="AH34">
        <f t="shared" si="21"/>
        <v>1.447789708236922</v>
      </c>
      <c r="AI34">
        <f t="shared" si="22"/>
        <v>237.27296678496845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53625.479488159966</v>
      </c>
      <c r="AO34">
        <f t="shared" si="26"/>
        <v>1800.05</v>
      </c>
      <c r="AP34">
        <f t="shared" si="27"/>
        <v>1517.4422999999999</v>
      </c>
      <c r="AQ34">
        <f t="shared" si="28"/>
        <v>0.84300008333101861</v>
      </c>
      <c r="AR34">
        <f t="shared" si="29"/>
        <v>0.16539016082886587</v>
      </c>
      <c r="AS34">
        <v>1690056336</v>
      </c>
      <c r="AT34">
        <v>1353.56</v>
      </c>
      <c r="AU34">
        <v>1399.97</v>
      </c>
      <c r="AV34">
        <v>17.1645</v>
      </c>
      <c r="AW34">
        <v>15.3226</v>
      </c>
      <c r="AX34">
        <v>1363.54</v>
      </c>
      <c r="AY34">
        <v>17.2959</v>
      </c>
      <c r="AZ34">
        <v>600.22199999999998</v>
      </c>
      <c r="BA34">
        <v>99.73</v>
      </c>
      <c r="BB34">
        <v>0.10012799999999999</v>
      </c>
      <c r="BC34">
        <v>21.148199999999999</v>
      </c>
      <c r="BD34">
        <v>21.016100000000002</v>
      </c>
      <c r="BE34">
        <v>999.9</v>
      </c>
      <c r="BF34">
        <v>0</v>
      </c>
      <c r="BG34">
        <v>0</v>
      </c>
      <c r="BH34">
        <v>9969.3799999999992</v>
      </c>
      <c r="BI34">
        <v>0</v>
      </c>
      <c r="BJ34">
        <v>8.43825</v>
      </c>
      <c r="BK34">
        <v>-46.416899999999998</v>
      </c>
      <c r="BL34">
        <v>1377.2</v>
      </c>
      <c r="BM34">
        <v>1421.76</v>
      </c>
      <c r="BN34">
        <v>1.84198</v>
      </c>
      <c r="BO34">
        <v>1399.97</v>
      </c>
      <c r="BP34">
        <v>15.3226</v>
      </c>
      <c r="BQ34">
        <v>1.7118199999999999</v>
      </c>
      <c r="BR34">
        <v>1.5281199999999999</v>
      </c>
      <c r="BS34">
        <v>15.004</v>
      </c>
      <c r="BT34">
        <v>13.2525</v>
      </c>
      <c r="BU34">
        <v>1800.05</v>
      </c>
      <c r="BV34">
        <v>0.89999799999999996</v>
      </c>
      <c r="BW34">
        <v>0.10000199999999999</v>
      </c>
      <c r="BX34">
        <v>0</v>
      </c>
      <c r="BY34">
        <v>2.59</v>
      </c>
      <c r="BZ34">
        <v>0</v>
      </c>
      <c r="CA34">
        <v>12971.5</v>
      </c>
      <c r="CB34">
        <v>17200.099999999999</v>
      </c>
      <c r="CC34">
        <v>38.936999999999998</v>
      </c>
      <c r="CD34">
        <v>40.75</v>
      </c>
      <c r="CE34">
        <v>40.186999999999998</v>
      </c>
      <c r="CF34">
        <v>38.75</v>
      </c>
      <c r="CG34">
        <v>38.186999999999998</v>
      </c>
      <c r="CH34">
        <v>1620.04</v>
      </c>
      <c r="CI34">
        <v>180.01</v>
      </c>
      <c r="CJ34">
        <v>0</v>
      </c>
      <c r="CK34">
        <v>1690056340.7</v>
      </c>
      <c r="CL34">
        <v>0</v>
      </c>
      <c r="CM34">
        <v>1690056302</v>
      </c>
      <c r="CN34" t="s">
        <v>399</v>
      </c>
      <c r="CO34">
        <v>1690056302</v>
      </c>
      <c r="CP34">
        <v>1690056294</v>
      </c>
      <c r="CQ34">
        <v>20</v>
      </c>
      <c r="CR34">
        <v>-1.3660000000000001</v>
      </c>
      <c r="CS34">
        <v>4.0000000000000001E-3</v>
      </c>
      <c r="CT34">
        <v>-9.9730000000000008</v>
      </c>
      <c r="CU34">
        <v>-0.13100000000000001</v>
      </c>
      <c r="CV34">
        <v>1400</v>
      </c>
      <c r="CW34">
        <v>15</v>
      </c>
      <c r="CX34">
        <v>0.11</v>
      </c>
      <c r="CY34">
        <v>0.04</v>
      </c>
      <c r="CZ34">
        <v>43.506313190831598</v>
      </c>
      <c r="DA34">
        <v>1.87642272270285</v>
      </c>
      <c r="DB34">
        <v>0.19994404298620599</v>
      </c>
      <c r="DC34">
        <v>1</v>
      </c>
      <c r="DD34">
        <v>1400.02761904762</v>
      </c>
      <c r="DE34">
        <v>0.14103896103576699</v>
      </c>
      <c r="DF34">
        <v>5.2181438216369301E-2</v>
      </c>
      <c r="DG34">
        <v>1</v>
      </c>
      <c r="DH34">
        <v>1800.0119999999999</v>
      </c>
      <c r="DI34">
        <v>-4.26931181980593E-2</v>
      </c>
      <c r="DJ34">
        <v>7.3729234364648094E-2</v>
      </c>
      <c r="DK34">
        <v>-1</v>
      </c>
      <c r="DL34">
        <v>2</v>
      </c>
      <c r="DM34">
        <v>2</v>
      </c>
      <c r="DN34" t="s">
        <v>351</v>
      </c>
      <c r="DO34">
        <v>3.1612</v>
      </c>
      <c r="DP34">
        <v>2.8316699999999999</v>
      </c>
      <c r="DQ34">
        <v>0.216747</v>
      </c>
      <c r="DR34">
        <v>0.22081100000000001</v>
      </c>
      <c r="DS34">
        <v>9.5660099999999998E-2</v>
      </c>
      <c r="DT34">
        <v>8.7861400000000006E-2</v>
      </c>
      <c r="DU34">
        <v>25074.1</v>
      </c>
      <c r="DV34">
        <v>25918.799999999999</v>
      </c>
      <c r="DW34">
        <v>29713.200000000001</v>
      </c>
      <c r="DX34">
        <v>30981.5</v>
      </c>
      <c r="DY34">
        <v>35180.5</v>
      </c>
      <c r="DZ34">
        <v>36967.199999999997</v>
      </c>
      <c r="EA34">
        <v>40758.6</v>
      </c>
      <c r="EB34">
        <v>42886.7</v>
      </c>
      <c r="EC34">
        <v>2.3262</v>
      </c>
      <c r="ED34">
        <v>2.01152</v>
      </c>
      <c r="EE34">
        <v>0.10809299999999999</v>
      </c>
      <c r="EF34">
        <v>0</v>
      </c>
      <c r="EG34">
        <v>19.228200000000001</v>
      </c>
      <c r="EH34">
        <v>999.9</v>
      </c>
      <c r="EI34">
        <v>62.787999999999997</v>
      </c>
      <c r="EJ34">
        <v>20.613</v>
      </c>
      <c r="EK34">
        <v>15.3438</v>
      </c>
      <c r="EL34">
        <v>61.839199999999998</v>
      </c>
      <c r="EM34">
        <v>24.939900000000002</v>
      </c>
      <c r="EN34">
        <v>1</v>
      </c>
      <c r="EO34">
        <v>-0.55776400000000004</v>
      </c>
      <c r="EP34">
        <v>1.20696</v>
      </c>
      <c r="EQ34">
        <v>20.2836</v>
      </c>
      <c r="ER34">
        <v>5.2382600000000004</v>
      </c>
      <c r="ES34">
        <v>11.8247</v>
      </c>
      <c r="ET34">
        <v>4.9824999999999999</v>
      </c>
      <c r="EU34">
        <v>3.2982999999999998</v>
      </c>
      <c r="EV34">
        <v>9999</v>
      </c>
      <c r="EW34">
        <v>213.4</v>
      </c>
      <c r="EX34">
        <v>85.6</v>
      </c>
      <c r="EY34">
        <v>5865.6</v>
      </c>
      <c r="EZ34">
        <v>1.87324</v>
      </c>
      <c r="FA34">
        <v>1.8788499999999999</v>
      </c>
      <c r="FB34">
        <v>1.87924</v>
      </c>
      <c r="FC34">
        <v>1.8797999999999999</v>
      </c>
      <c r="FD34">
        <v>1.8774500000000001</v>
      </c>
      <c r="FE34">
        <v>1.8766799999999999</v>
      </c>
      <c r="FF34">
        <v>1.8772599999999999</v>
      </c>
      <c r="FG34">
        <v>1.8748499999999999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-9.98</v>
      </c>
      <c r="FV34">
        <v>-0.13139999999999999</v>
      </c>
      <c r="FW34">
        <v>-9.89424713204982</v>
      </c>
      <c r="FX34">
        <v>1.4527828764109799E-4</v>
      </c>
      <c r="FY34">
        <v>-4.3579519040863002E-7</v>
      </c>
      <c r="FZ34">
        <v>2.0799061152897499E-10</v>
      </c>
      <c r="GA34">
        <v>-0.13130909090908799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0.6</v>
      </c>
      <c r="GJ34">
        <v>0.7</v>
      </c>
      <c r="GK34">
        <v>2.8613300000000002</v>
      </c>
      <c r="GL34">
        <v>2.50732</v>
      </c>
      <c r="GM34">
        <v>1.54541</v>
      </c>
      <c r="GN34">
        <v>2.3022499999999999</v>
      </c>
      <c r="GO34">
        <v>1.5979000000000001</v>
      </c>
      <c r="GP34">
        <v>2.4035600000000001</v>
      </c>
      <c r="GQ34">
        <v>24.551300000000001</v>
      </c>
      <c r="GR34">
        <v>15.0952</v>
      </c>
      <c r="GS34">
        <v>18</v>
      </c>
      <c r="GT34">
        <v>634.21500000000003</v>
      </c>
      <c r="GU34">
        <v>408.61900000000003</v>
      </c>
      <c r="GV34">
        <v>18.7727</v>
      </c>
      <c r="GW34">
        <v>19.4831</v>
      </c>
      <c r="GX34">
        <v>30.0001</v>
      </c>
      <c r="GY34">
        <v>19.388200000000001</v>
      </c>
      <c r="GZ34">
        <v>19.3401</v>
      </c>
      <c r="HA34">
        <v>57.285400000000003</v>
      </c>
      <c r="HB34">
        <v>0</v>
      </c>
      <c r="HC34">
        <v>-30</v>
      </c>
      <c r="HD34">
        <v>18.7608</v>
      </c>
      <c r="HE34">
        <v>1400</v>
      </c>
      <c r="HF34">
        <v>0</v>
      </c>
      <c r="HG34">
        <v>101.13</v>
      </c>
      <c r="HH34">
        <v>99.484399999999994</v>
      </c>
    </row>
    <row r="35" spans="1:216" x14ac:dyDescent="0.2">
      <c r="A35">
        <v>17</v>
      </c>
      <c r="B35">
        <v>1690056434.0999999</v>
      </c>
      <c r="C35">
        <v>1551.0999999046301</v>
      </c>
      <c r="D35" t="s">
        <v>400</v>
      </c>
      <c r="E35" t="s">
        <v>401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1690056434.0999999</v>
      </c>
      <c r="M35">
        <f t="shared" si="0"/>
        <v>1.8001951632059573E-3</v>
      </c>
      <c r="N35">
        <f t="shared" si="1"/>
        <v>1.8001951632059574</v>
      </c>
      <c r="O35">
        <f t="shared" si="2"/>
        <v>45.691025116376885</v>
      </c>
      <c r="P35">
        <f t="shared" si="3"/>
        <v>1751.1</v>
      </c>
      <c r="Q35">
        <f t="shared" si="4"/>
        <v>1408.6963448068893</v>
      </c>
      <c r="R35">
        <f t="shared" si="5"/>
        <v>140.63459095990447</v>
      </c>
      <c r="S35">
        <f t="shared" si="6"/>
        <v>174.81782581301999</v>
      </c>
      <c r="T35">
        <f t="shared" si="7"/>
        <v>0.23544818690005567</v>
      </c>
      <c r="U35">
        <f t="shared" si="8"/>
        <v>2.9275979879478804</v>
      </c>
      <c r="V35">
        <f t="shared" si="9"/>
        <v>0.22541159421620724</v>
      </c>
      <c r="W35">
        <f t="shared" si="10"/>
        <v>0.1417483412591562</v>
      </c>
      <c r="X35">
        <f t="shared" si="11"/>
        <v>297.71534699999995</v>
      </c>
      <c r="Y35">
        <f t="shared" si="12"/>
        <v>22.414329409492666</v>
      </c>
      <c r="Z35">
        <f t="shared" si="13"/>
        <v>20.9923</v>
      </c>
      <c r="AA35">
        <f t="shared" si="14"/>
        <v>2.4947510790115754</v>
      </c>
      <c r="AB35">
        <f t="shared" si="15"/>
        <v>68.174192714515755</v>
      </c>
      <c r="AC35">
        <f t="shared" si="16"/>
        <v>1.7142649376866599</v>
      </c>
      <c r="AD35">
        <f t="shared" si="17"/>
        <v>2.5145364681695099</v>
      </c>
      <c r="AE35">
        <f t="shared" si="18"/>
        <v>0.78048614132491556</v>
      </c>
      <c r="AF35">
        <f t="shared" si="19"/>
        <v>-79.388606697382713</v>
      </c>
      <c r="AG35">
        <f t="shared" si="20"/>
        <v>20.297280426595051</v>
      </c>
      <c r="AH35">
        <f t="shared" si="21"/>
        <v>1.4090630770559418</v>
      </c>
      <c r="AI35">
        <f t="shared" si="22"/>
        <v>240.03308380626819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53870.686778978685</v>
      </c>
      <c r="AO35">
        <f t="shared" si="26"/>
        <v>1800.08</v>
      </c>
      <c r="AP35">
        <f t="shared" si="27"/>
        <v>1517.4675</v>
      </c>
      <c r="AQ35">
        <f t="shared" si="28"/>
        <v>0.84300003333185192</v>
      </c>
      <c r="AR35">
        <f t="shared" si="29"/>
        <v>0.16539006433047418</v>
      </c>
      <c r="AS35">
        <v>1690056434.0999999</v>
      </c>
      <c r="AT35">
        <v>1751.1</v>
      </c>
      <c r="AU35">
        <v>1799.93</v>
      </c>
      <c r="AV35">
        <v>17.171299999999999</v>
      </c>
      <c r="AW35">
        <v>15.4025</v>
      </c>
      <c r="AX35">
        <v>1762.29</v>
      </c>
      <c r="AY35">
        <v>17.306100000000001</v>
      </c>
      <c r="AZ35">
        <v>600.16399999999999</v>
      </c>
      <c r="BA35">
        <v>99.733199999999997</v>
      </c>
      <c r="BB35">
        <v>9.9948200000000001E-2</v>
      </c>
      <c r="BC35">
        <v>21.120899999999999</v>
      </c>
      <c r="BD35">
        <v>20.9923</v>
      </c>
      <c r="BE35">
        <v>999.9</v>
      </c>
      <c r="BF35">
        <v>0</v>
      </c>
      <c r="BG35">
        <v>0</v>
      </c>
      <c r="BH35">
        <v>10015.6</v>
      </c>
      <c r="BI35">
        <v>0</v>
      </c>
      <c r="BJ35">
        <v>9.3258600000000005</v>
      </c>
      <c r="BK35">
        <v>-48.827800000000003</v>
      </c>
      <c r="BL35">
        <v>1781.69</v>
      </c>
      <c r="BM35">
        <v>1828.09</v>
      </c>
      <c r="BN35">
        <v>1.7687900000000001</v>
      </c>
      <c r="BO35">
        <v>1799.93</v>
      </c>
      <c r="BP35">
        <v>15.4025</v>
      </c>
      <c r="BQ35">
        <v>1.71255</v>
      </c>
      <c r="BR35">
        <v>1.5361499999999999</v>
      </c>
      <c r="BS35">
        <v>15.0107</v>
      </c>
      <c r="BT35">
        <v>13.332800000000001</v>
      </c>
      <c r="BU35">
        <v>1800.08</v>
      </c>
      <c r="BV35">
        <v>0.89999799999999996</v>
      </c>
      <c r="BW35">
        <v>0.10000199999999999</v>
      </c>
      <c r="BX35">
        <v>0</v>
      </c>
      <c r="BY35">
        <v>2.2216999999999998</v>
      </c>
      <c r="BZ35">
        <v>0</v>
      </c>
      <c r="CA35">
        <v>12908.9</v>
      </c>
      <c r="CB35">
        <v>17200.400000000001</v>
      </c>
      <c r="CC35">
        <v>38.936999999999998</v>
      </c>
      <c r="CD35">
        <v>40.75</v>
      </c>
      <c r="CE35">
        <v>40.311999999999998</v>
      </c>
      <c r="CF35">
        <v>38.811999999999998</v>
      </c>
      <c r="CG35">
        <v>38.25</v>
      </c>
      <c r="CH35">
        <v>1620.07</v>
      </c>
      <c r="CI35">
        <v>180.01</v>
      </c>
      <c r="CJ35">
        <v>0</v>
      </c>
      <c r="CK35">
        <v>1690056439.0999999</v>
      </c>
      <c r="CL35">
        <v>0</v>
      </c>
      <c r="CM35">
        <v>1690056398.0999999</v>
      </c>
      <c r="CN35" t="s">
        <v>402</v>
      </c>
      <c r="CO35">
        <v>1690056398.0999999</v>
      </c>
      <c r="CP35">
        <v>1690056391.0999999</v>
      </c>
      <c r="CQ35">
        <v>21</v>
      </c>
      <c r="CR35">
        <v>-1.3380000000000001</v>
      </c>
      <c r="CS35">
        <v>-3.0000000000000001E-3</v>
      </c>
      <c r="CT35">
        <v>-11.164</v>
      </c>
      <c r="CU35">
        <v>-0.13500000000000001</v>
      </c>
      <c r="CV35">
        <v>1801</v>
      </c>
      <c r="CW35">
        <v>15</v>
      </c>
      <c r="CX35">
        <v>0.05</v>
      </c>
      <c r="CY35">
        <v>0.04</v>
      </c>
      <c r="CZ35">
        <v>45.511658426354003</v>
      </c>
      <c r="DA35">
        <v>1.8352421653034701</v>
      </c>
      <c r="DB35">
        <v>0.18582435947485701</v>
      </c>
      <c r="DC35">
        <v>1</v>
      </c>
      <c r="DD35">
        <v>1799.9680952381</v>
      </c>
      <c r="DE35">
        <v>0.47532467532261002</v>
      </c>
      <c r="DF35">
        <v>6.6805976893914695E-2</v>
      </c>
      <c r="DG35">
        <v>1</v>
      </c>
      <c r="DH35">
        <v>1800.0685714285701</v>
      </c>
      <c r="DI35">
        <v>1.94670416044266E-2</v>
      </c>
      <c r="DJ35">
        <v>1.1664236870385499E-2</v>
      </c>
      <c r="DK35">
        <v>-1</v>
      </c>
      <c r="DL35">
        <v>2</v>
      </c>
      <c r="DM35">
        <v>2</v>
      </c>
      <c r="DN35" t="s">
        <v>351</v>
      </c>
      <c r="DO35">
        <v>3.1610499999999999</v>
      </c>
      <c r="DP35">
        <v>2.8319100000000001</v>
      </c>
      <c r="DQ35">
        <v>0.25185999999999997</v>
      </c>
      <c r="DR35">
        <v>0.25555699999999998</v>
      </c>
      <c r="DS35">
        <v>9.5698099999999994E-2</v>
      </c>
      <c r="DT35">
        <v>8.8194700000000001E-2</v>
      </c>
      <c r="DU35">
        <v>23953.3</v>
      </c>
      <c r="DV35">
        <v>24766.9</v>
      </c>
      <c r="DW35">
        <v>29711.7</v>
      </c>
      <c r="DX35">
        <v>30980.400000000001</v>
      </c>
      <c r="DY35">
        <v>35181.699999999997</v>
      </c>
      <c r="DZ35">
        <v>36957</v>
      </c>
      <c r="EA35">
        <v>40757.4</v>
      </c>
      <c r="EB35">
        <v>42886.400000000001</v>
      </c>
      <c r="EC35">
        <v>2.3260800000000001</v>
      </c>
      <c r="ED35">
        <v>2.0123500000000001</v>
      </c>
      <c r="EE35">
        <v>0.1055</v>
      </c>
      <c r="EF35">
        <v>0</v>
      </c>
      <c r="EG35">
        <v>19.247399999999999</v>
      </c>
      <c r="EH35">
        <v>999.9</v>
      </c>
      <c r="EI35">
        <v>62.825000000000003</v>
      </c>
      <c r="EJ35">
        <v>20.673999999999999</v>
      </c>
      <c r="EK35">
        <v>15.4109</v>
      </c>
      <c r="EL35">
        <v>61.1374</v>
      </c>
      <c r="EM35">
        <v>25.717099999999999</v>
      </c>
      <c r="EN35">
        <v>1</v>
      </c>
      <c r="EO35">
        <v>-0.55608999999999997</v>
      </c>
      <c r="EP35">
        <v>1.1202300000000001</v>
      </c>
      <c r="EQ35">
        <v>20.283799999999999</v>
      </c>
      <c r="ER35">
        <v>5.2413999999999996</v>
      </c>
      <c r="ES35">
        <v>11.824299999999999</v>
      </c>
      <c r="ET35">
        <v>4.9827000000000004</v>
      </c>
      <c r="EU35">
        <v>3.2985799999999998</v>
      </c>
      <c r="EV35">
        <v>9999</v>
      </c>
      <c r="EW35">
        <v>213.4</v>
      </c>
      <c r="EX35">
        <v>85.6</v>
      </c>
      <c r="EY35">
        <v>5867.6</v>
      </c>
      <c r="EZ35">
        <v>1.8731899999999999</v>
      </c>
      <c r="FA35">
        <v>1.87883</v>
      </c>
      <c r="FB35">
        <v>1.87927</v>
      </c>
      <c r="FC35">
        <v>1.87982</v>
      </c>
      <c r="FD35">
        <v>1.8774500000000001</v>
      </c>
      <c r="FE35">
        <v>1.8766799999999999</v>
      </c>
      <c r="FF35">
        <v>1.8772500000000001</v>
      </c>
      <c r="FG35">
        <v>1.8748499999999999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-11.19</v>
      </c>
      <c r="FV35">
        <v>-0.1348</v>
      </c>
      <c r="FW35">
        <v>-11.2332228534748</v>
      </c>
      <c r="FX35">
        <v>1.4527828764109799E-4</v>
      </c>
      <c r="FY35">
        <v>-4.3579519040863002E-7</v>
      </c>
      <c r="FZ35">
        <v>2.0799061152897499E-10</v>
      </c>
      <c r="GA35">
        <v>-0.13479000000000099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0.6</v>
      </c>
      <c r="GJ35">
        <v>0.7</v>
      </c>
      <c r="GK35">
        <v>3.4997600000000002</v>
      </c>
      <c r="GL35">
        <v>2.4939</v>
      </c>
      <c r="GM35">
        <v>1.54541</v>
      </c>
      <c r="GN35">
        <v>2.3034699999999999</v>
      </c>
      <c r="GO35">
        <v>1.5979000000000001</v>
      </c>
      <c r="GP35">
        <v>2.33887</v>
      </c>
      <c r="GQ35">
        <v>24.591999999999999</v>
      </c>
      <c r="GR35">
        <v>15.0777</v>
      </c>
      <c r="GS35">
        <v>18</v>
      </c>
      <c r="GT35">
        <v>634.49900000000002</v>
      </c>
      <c r="GU35">
        <v>409.33199999999999</v>
      </c>
      <c r="GV35">
        <v>18.768000000000001</v>
      </c>
      <c r="GW35">
        <v>19.5154</v>
      </c>
      <c r="GX35">
        <v>30</v>
      </c>
      <c r="GY35">
        <v>19.416699999999999</v>
      </c>
      <c r="GZ35">
        <v>19.368300000000001</v>
      </c>
      <c r="HA35">
        <v>70.065399999999997</v>
      </c>
      <c r="HB35">
        <v>0</v>
      </c>
      <c r="HC35">
        <v>-30</v>
      </c>
      <c r="HD35">
        <v>18.7727</v>
      </c>
      <c r="HE35">
        <v>1800</v>
      </c>
      <c r="HF35">
        <v>0</v>
      </c>
      <c r="HG35">
        <v>101.126</v>
      </c>
      <c r="HH35">
        <v>99.482500000000002</v>
      </c>
    </row>
    <row r="36" spans="1:216" x14ac:dyDescent="0.2">
      <c r="A36">
        <v>18</v>
      </c>
      <c r="B36">
        <v>1690056549.0999999</v>
      </c>
      <c r="C36">
        <v>1666.0999999046301</v>
      </c>
      <c r="D36" t="s">
        <v>403</v>
      </c>
      <c r="E36" t="s">
        <v>404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1690056549.0999999</v>
      </c>
      <c r="M36">
        <f t="shared" si="0"/>
        <v>1.7204981629202053E-3</v>
      </c>
      <c r="N36">
        <f t="shared" si="1"/>
        <v>1.7204981629202054</v>
      </c>
      <c r="O36">
        <f t="shared" si="2"/>
        <v>18.616431038896415</v>
      </c>
      <c r="P36">
        <f t="shared" si="3"/>
        <v>380.71100000000001</v>
      </c>
      <c r="Q36">
        <f t="shared" si="4"/>
        <v>236.85438852199081</v>
      </c>
      <c r="R36">
        <f t="shared" si="5"/>
        <v>23.645700891390067</v>
      </c>
      <c r="S36">
        <f t="shared" si="6"/>
        <v>38.007226668828196</v>
      </c>
      <c r="T36">
        <f t="shared" si="7"/>
        <v>0.22057625579232903</v>
      </c>
      <c r="U36">
        <f t="shared" si="8"/>
        <v>2.9273738083603158</v>
      </c>
      <c r="V36">
        <f t="shared" si="9"/>
        <v>0.21174130557576679</v>
      </c>
      <c r="W36">
        <f t="shared" si="10"/>
        <v>0.13310261447414279</v>
      </c>
      <c r="X36">
        <f t="shared" si="11"/>
        <v>297.70359599999995</v>
      </c>
      <c r="Y36">
        <f t="shared" si="12"/>
        <v>22.397408518156453</v>
      </c>
      <c r="Z36">
        <f t="shared" si="13"/>
        <v>21.0107</v>
      </c>
      <c r="AA36">
        <f t="shared" si="14"/>
        <v>2.4975735739067577</v>
      </c>
      <c r="AB36">
        <f t="shared" si="15"/>
        <v>67.901810840151327</v>
      </c>
      <c r="AC36">
        <f t="shared" si="16"/>
        <v>1.7034572420958398</v>
      </c>
      <c r="AD36">
        <f t="shared" si="17"/>
        <v>2.5087066471702411</v>
      </c>
      <c r="AE36">
        <f t="shared" si="18"/>
        <v>0.7941163318109179</v>
      </c>
      <c r="AF36">
        <f t="shared" si="19"/>
        <v>-75.873968984781058</v>
      </c>
      <c r="AG36">
        <f t="shared" si="20"/>
        <v>11.426209757157949</v>
      </c>
      <c r="AH36">
        <f t="shared" si="21"/>
        <v>0.79320426287346835</v>
      </c>
      <c r="AI36">
        <f t="shared" si="22"/>
        <v>234.0490410352503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53870.989842887007</v>
      </c>
      <c r="AO36">
        <f t="shared" si="26"/>
        <v>1800.01</v>
      </c>
      <c r="AP36">
        <f t="shared" si="27"/>
        <v>1517.4083999999998</v>
      </c>
      <c r="AQ36">
        <f t="shared" si="28"/>
        <v>0.84299998333342585</v>
      </c>
      <c r="AR36">
        <f t="shared" si="29"/>
        <v>0.16538996783351201</v>
      </c>
      <c r="AS36">
        <v>1690056549.0999999</v>
      </c>
      <c r="AT36">
        <v>380.71100000000001</v>
      </c>
      <c r="AU36">
        <v>399.97399999999999</v>
      </c>
      <c r="AV36">
        <v>17.063199999999998</v>
      </c>
      <c r="AW36">
        <v>15.3728</v>
      </c>
      <c r="AX36">
        <v>387.22699999999998</v>
      </c>
      <c r="AY36">
        <v>17.2014</v>
      </c>
      <c r="AZ36">
        <v>600.26300000000003</v>
      </c>
      <c r="BA36">
        <v>99.732399999999998</v>
      </c>
      <c r="BB36">
        <v>9.9826200000000004E-2</v>
      </c>
      <c r="BC36">
        <v>21.083100000000002</v>
      </c>
      <c r="BD36">
        <v>21.0107</v>
      </c>
      <c r="BE36">
        <v>999.9</v>
      </c>
      <c r="BF36">
        <v>0</v>
      </c>
      <c r="BG36">
        <v>0</v>
      </c>
      <c r="BH36">
        <v>10014.4</v>
      </c>
      <c r="BI36">
        <v>0</v>
      </c>
      <c r="BJ36">
        <v>8.6247699999999998</v>
      </c>
      <c r="BK36">
        <v>-19.263000000000002</v>
      </c>
      <c r="BL36">
        <v>387.32</v>
      </c>
      <c r="BM36">
        <v>406.21899999999999</v>
      </c>
      <c r="BN36">
        <v>1.69041</v>
      </c>
      <c r="BO36">
        <v>399.97399999999999</v>
      </c>
      <c r="BP36">
        <v>15.3728</v>
      </c>
      <c r="BQ36">
        <v>1.7017599999999999</v>
      </c>
      <c r="BR36">
        <v>1.5331699999999999</v>
      </c>
      <c r="BS36">
        <v>14.9125</v>
      </c>
      <c r="BT36">
        <v>13.303000000000001</v>
      </c>
      <c r="BU36">
        <v>1800.01</v>
      </c>
      <c r="BV36">
        <v>0.89999799999999996</v>
      </c>
      <c r="BW36">
        <v>0.10000199999999999</v>
      </c>
      <c r="BX36">
        <v>0</v>
      </c>
      <c r="BY36">
        <v>2.552</v>
      </c>
      <c r="BZ36">
        <v>0</v>
      </c>
      <c r="CA36">
        <v>11595.1</v>
      </c>
      <c r="CB36">
        <v>17199.7</v>
      </c>
      <c r="CC36">
        <v>38.936999999999998</v>
      </c>
      <c r="CD36">
        <v>40.75</v>
      </c>
      <c r="CE36">
        <v>40.125</v>
      </c>
      <c r="CF36">
        <v>38.811999999999998</v>
      </c>
      <c r="CG36">
        <v>38.186999999999998</v>
      </c>
      <c r="CH36">
        <v>1620.01</v>
      </c>
      <c r="CI36">
        <v>180</v>
      </c>
      <c r="CJ36">
        <v>0</v>
      </c>
      <c r="CK36">
        <v>1690056554.3</v>
      </c>
      <c r="CL36">
        <v>0</v>
      </c>
      <c r="CM36">
        <v>1690056518.0999999</v>
      </c>
      <c r="CN36" t="s">
        <v>405</v>
      </c>
      <c r="CO36">
        <v>1690056517.0999999</v>
      </c>
      <c r="CP36">
        <v>1690056518.0999999</v>
      </c>
      <c r="CQ36">
        <v>22</v>
      </c>
      <c r="CR36">
        <v>4.7149999999999999</v>
      </c>
      <c r="CS36">
        <v>-3.0000000000000001E-3</v>
      </c>
      <c r="CT36">
        <v>-6.5170000000000003</v>
      </c>
      <c r="CU36">
        <v>-0.13800000000000001</v>
      </c>
      <c r="CV36">
        <v>400</v>
      </c>
      <c r="CW36">
        <v>15</v>
      </c>
      <c r="CX36">
        <v>0.12</v>
      </c>
      <c r="CY36">
        <v>0.04</v>
      </c>
      <c r="CZ36">
        <v>18.584374369715199</v>
      </c>
      <c r="DA36">
        <v>-5.61153553674432E-2</v>
      </c>
      <c r="DB36">
        <v>2.5152486312811001E-2</v>
      </c>
      <c r="DC36">
        <v>1</v>
      </c>
      <c r="DD36">
        <v>399.9665</v>
      </c>
      <c r="DE36">
        <v>0.420360902256663</v>
      </c>
      <c r="DF36">
        <v>5.3001415075450198E-2</v>
      </c>
      <c r="DG36">
        <v>1</v>
      </c>
      <c r="DH36">
        <v>1800.0042857142901</v>
      </c>
      <c r="DI36">
        <v>9.8817287323802096E-3</v>
      </c>
      <c r="DJ36">
        <v>1.7612611437038201E-2</v>
      </c>
      <c r="DK36">
        <v>-1</v>
      </c>
      <c r="DL36">
        <v>2</v>
      </c>
      <c r="DM36">
        <v>2</v>
      </c>
      <c r="DN36" t="s">
        <v>351</v>
      </c>
      <c r="DO36">
        <v>3.1612300000000002</v>
      </c>
      <c r="DP36">
        <v>2.8317700000000001</v>
      </c>
      <c r="DQ36">
        <v>9.2504299999999998E-2</v>
      </c>
      <c r="DR36">
        <v>9.5142299999999999E-2</v>
      </c>
      <c r="DS36">
        <v>9.5262899999999998E-2</v>
      </c>
      <c r="DT36">
        <v>8.8061600000000004E-2</v>
      </c>
      <c r="DU36">
        <v>29040.5</v>
      </c>
      <c r="DV36">
        <v>30085.1</v>
      </c>
      <c r="DW36">
        <v>29710.1</v>
      </c>
      <c r="DX36">
        <v>30976.1</v>
      </c>
      <c r="DY36">
        <v>35181.4</v>
      </c>
      <c r="DZ36">
        <v>36939.800000000003</v>
      </c>
      <c r="EA36">
        <v>40755.699999999997</v>
      </c>
      <c r="EB36">
        <v>42880.2</v>
      </c>
      <c r="EC36">
        <v>2.3247</v>
      </c>
      <c r="ED36">
        <v>2.0059499999999999</v>
      </c>
      <c r="EE36">
        <v>0.106417</v>
      </c>
      <c r="EF36">
        <v>0</v>
      </c>
      <c r="EG36">
        <v>19.250599999999999</v>
      </c>
      <c r="EH36">
        <v>999.9</v>
      </c>
      <c r="EI36">
        <v>62.898000000000003</v>
      </c>
      <c r="EJ36">
        <v>20.754000000000001</v>
      </c>
      <c r="EK36">
        <v>15.504899999999999</v>
      </c>
      <c r="EL36">
        <v>61.367400000000004</v>
      </c>
      <c r="EM36">
        <v>25.196300000000001</v>
      </c>
      <c r="EN36">
        <v>1</v>
      </c>
      <c r="EO36">
        <v>-0.55348600000000003</v>
      </c>
      <c r="EP36">
        <v>1.27857</v>
      </c>
      <c r="EQ36">
        <v>20.2836</v>
      </c>
      <c r="ER36">
        <v>5.2435</v>
      </c>
      <c r="ES36">
        <v>11.824299999999999</v>
      </c>
      <c r="ET36">
        <v>4.9833499999999997</v>
      </c>
      <c r="EU36">
        <v>3.2989999999999999</v>
      </c>
      <c r="EV36">
        <v>9999</v>
      </c>
      <c r="EW36">
        <v>213.4</v>
      </c>
      <c r="EX36">
        <v>85.7</v>
      </c>
      <c r="EY36">
        <v>5869.9</v>
      </c>
      <c r="EZ36">
        <v>1.8731800000000001</v>
      </c>
      <c r="FA36">
        <v>1.8788199999999999</v>
      </c>
      <c r="FB36">
        <v>1.87921</v>
      </c>
      <c r="FC36">
        <v>1.87978</v>
      </c>
      <c r="FD36">
        <v>1.87744</v>
      </c>
      <c r="FE36">
        <v>1.8766799999999999</v>
      </c>
      <c r="FF36">
        <v>1.8771800000000001</v>
      </c>
      <c r="FG36">
        <v>1.8748499999999999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-6.516</v>
      </c>
      <c r="FV36">
        <v>-0.13819999999999999</v>
      </c>
      <c r="FW36">
        <v>-6.5183194564706097</v>
      </c>
      <c r="FX36">
        <v>1.4527828764109799E-4</v>
      </c>
      <c r="FY36">
        <v>-4.3579519040863002E-7</v>
      </c>
      <c r="FZ36">
        <v>2.0799061152897499E-10</v>
      </c>
      <c r="GA36">
        <v>-0.138210000000001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0.5</v>
      </c>
      <c r="GJ36">
        <v>0.5</v>
      </c>
      <c r="GK36">
        <v>1.0363800000000001</v>
      </c>
      <c r="GL36">
        <v>2.5097700000000001</v>
      </c>
      <c r="GM36">
        <v>1.54541</v>
      </c>
      <c r="GN36">
        <v>2.3022499999999999</v>
      </c>
      <c r="GO36">
        <v>1.5979000000000001</v>
      </c>
      <c r="GP36">
        <v>2.34619</v>
      </c>
      <c r="GQ36">
        <v>24.612400000000001</v>
      </c>
      <c r="GR36">
        <v>15.051399999999999</v>
      </c>
      <c r="GS36">
        <v>18</v>
      </c>
      <c r="GT36">
        <v>633.94100000000003</v>
      </c>
      <c r="GU36">
        <v>406.005</v>
      </c>
      <c r="GV36">
        <v>18.659600000000001</v>
      </c>
      <c r="GW36">
        <v>19.551400000000001</v>
      </c>
      <c r="GX36">
        <v>30.0001</v>
      </c>
      <c r="GY36">
        <v>19.449100000000001</v>
      </c>
      <c r="GZ36">
        <v>19.4011</v>
      </c>
      <c r="HA36">
        <v>20.813800000000001</v>
      </c>
      <c r="HB36">
        <v>0</v>
      </c>
      <c r="HC36">
        <v>-30</v>
      </c>
      <c r="HD36">
        <v>18.649899999999999</v>
      </c>
      <c r="HE36">
        <v>400</v>
      </c>
      <c r="HF36">
        <v>0</v>
      </c>
      <c r="HG36">
        <v>101.121</v>
      </c>
      <c r="HH36">
        <v>99.468500000000006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2023-07-22T12:10:18Z</dcterms:created>
  <dcterms:modified xsi:type="dcterms:W3CDTF">2023-07-25T16:57:41Z</dcterms:modified>
</cp:coreProperties>
</file>