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EF097B5A-4A85-2142-99A1-574F7DD60ED5}" xr6:coauthVersionLast="47" xr6:coauthVersionMax="47" xr10:uidLastSave="{00000000-0000-0000-0000-000000000000}"/>
  <bookViews>
    <workbookView xWindow="240" yWindow="760" windowWidth="23980" windowHeight="167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P34" i="1" s="1"/>
  <c r="AO34" i="1"/>
  <c r="AN34" i="1"/>
  <c r="AL34" i="1"/>
  <c r="N34" i="1" s="1"/>
  <c r="M34" i="1" s="1"/>
  <c r="AD34" i="1"/>
  <c r="AC34" i="1"/>
  <c r="AB34" i="1"/>
  <c r="X34" i="1"/>
  <c r="U34" i="1"/>
  <c r="S34" i="1"/>
  <c r="P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M32" i="1"/>
  <c r="AL32" i="1"/>
  <c r="P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P30" i="1" s="1"/>
  <c r="AO30" i="1"/>
  <c r="AN30" i="1"/>
  <c r="AL30" i="1"/>
  <c r="N30" i="1" s="1"/>
  <c r="M30" i="1" s="1"/>
  <c r="AD30" i="1"/>
  <c r="AC30" i="1"/>
  <c r="AB30" i="1"/>
  <c r="X30" i="1"/>
  <c r="U30" i="1"/>
  <c r="S30" i="1"/>
  <c r="P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M28" i="1"/>
  <c r="AL28" i="1"/>
  <c r="P28" i="1" s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P26" i="1" s="1"/>
  <c r="AO26" i="1"/>
  <c r="AN26" i="1"/>
  <c r="AL26" i="1"/>
  <c r="N26" i="1" s="1"/>
  <c r="M26" i="1" s="1"/>
  <c r="AD26" i="1"/>
  <c r="AC26" i="1"/>
  <c r="AB26" i="1"/>
  <c r="X26" i="1"/>
  <c r="U26" i="1"/>
  <c r="S26" i="1"/>
  <c r="P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M24" i="1"/>
  <c r="AL24" i="1"/>
  <c r="P24" i="1" s="1"/>
  <c r="AD24" i="1"/>
  <c r="AC24" i="1"/>
  <c r="AB24" i="1" s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P22" i="1"/>
  <c r="AO22" i="1"/>
  <c r="AN22" i="1"/>
  <c r="AL22" i="1"/>
  <c r="N22" i="1" s="1"/>
  <c r="M22" i="1" s="1"/>
  <c r="AD22" i="1"/>
  <c r="AC22" i="1"/>
  <c r="AB22" i="1"/>
  <c r="X22" i="1"/>
  <c r="U22" i="1"/>
  <c r="S22" i="1"/>
  <c r="P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AM20" i="1" s="1"/>
  <c r="AD20" i="1"/>
  <c r="AC20" i="1"/>
  <c r="AB20" i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S29" i="1" l="1"/>
  <c r="P29" i="1"/>
  <c r="O29" i="1"/>
  <c r="N29" i="1"/>
  <c r="M29" i="1" s="1"/>
  <c r="AM29" i="1"/>
  <c r="Y34" i="1"/>
  <c r="Z34" i="1" s="1"/>
  <c r="AF34" i="1"/>
  <c r="O25" i="1"/>
  <c r="S25" i="1"/>
  <c r="P25" i="1"/>
  <c r="N25" i="1"/>
  <c r="M25" i="1" s="1"/>
  <c r="AM25" i="1"/>
  <c r="S21" i="1"/>
  <c r="P21" i="1"/>
  <c r="N21" i="1"/>
  <c r="M21" i="1" s="1"/>
  <c r="AM21" i="1"/>
  <c r="O21" i="1"/>
  <c r="P36" i="1"/>
  <c r="O36" i="1"/>
  <c r="N36" i="1"/>
  <c r="M36" i="1" s="1"/>
  <c r="AM36" i="1"/>
  <c r="S36" i="1"/>
  <c r="Y26" i="1"/>
  <c r="Z26" i="1" s="1"/>
  <c r="V26" i="1" s="1"/>
  <c r="T26" i="1" s="1"/>
  <c r="W26" i="1" s="1"/>
  <c r="Q26" i="1" s="1"/>
  <c r="R26" i="1" s="1"/>
  <c r="AF26" i="1"/>
  <c r="V30" i="1"/>
  <c r="T30" i="1" s="1"/>
  <c r="W30" i="1" s="1"/>
  <c r="Q30" i="1" s="1"/>
  <c r="R30" i="1" s="1"/>
  <c r="Y30" i="1"/>
  <c r="Z30" i="1" s="1"/>
  <c r="AF30" i="1"/>
  <c r="AF22" i="1"/>
  <c r="S33" i="1"/>
  <c r="P33" i="1"/>
  <c r="O33" i="1"/>
  <c r="N33" i="1"/>
  <c r="M33" i="1" s="1"/>
  <c r="AM33" i="1"/>
  <c r="Y22" i="1"/>
  <c r="Z22" i="1" s="1"/>
  <c r="S20" i="1"/>
  <c r="O22" i="1"/>
  <c r="S24" i="1"/>
  <c r="O26" i="1"/>
  <c r="S28" i="1"/>
  <c r="O30" i="1"/>
  <c r="S32" i="1"/>
  <c r="O34" i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AM19" i="1"/>
  <c r="O20" i="1"/>
  <c r="AM23" i="1"/>
  <c r="O24" i="1"/>
  <c r="AM27" i="1"/>
  <c r="O28" i="1"/>
  <c r="AM31" i="1"/>
  <c r="O32" i="1"/>
  <c r="AM35" i="1"/>
  <c r="N19" i="1"/>
  <c r="M19" i="1" s="1"/>
  <c r="P20" i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19" i="1"/>
  <c r="AM22" i="1"/>
  <c r="O23" i="1"/>
  <c r="AM26" i="1"/>
  <c r="O27" i="1"/>
  <c r="AM30" i="1"/>
  <c r="O31" i="1"/>
  <c r="AM34" i="1"/>
  <c r="O35" i="1"/>
  <c r="X19" i="1"/>
  <c r="X23" i="1"/>
  <c r="X27" i="1"/>
  <c r="X31" i="1"/>
  <c r="X35" i="1"/>
  <c r="AF23" i="1" l="1"/>
  <c r="V23" i="1"/>
  <c r="T23" i="1" s="1"/>
  <c r="W23" i="1" s="1"/>
  <c r="Q23" i="1" s="1"/>
  <c r="R23" i="1" s="1"/>
  <c r="AF28" i="1"/>
  <c r="AA30" i="1"/>
  <c r="AE30" i="1" s="1"/>
  <c r="AH30" i="1"/>
  <c r="AG30" i="1"/>
  <c r="Y36" i="1"/>
  <c r="Z36" i="1" s="1"/>
  <c r="Y25" i="1"/>
  <c r="Z25" i="1" s="1"/>
  <c r="V25" i="1" s="1"/>
  <c r="T25" i="1" s="1"/>
  <c r="W25" i="1" s="1"/>
  <c r="Q25" i="1" s="1"/>
  <c r="R25" i="1" s="1"/>
  <c r="Y20" i="1"/>
  <c r="Z20" i="1" s="1"/>
  <c r="V20" i="1" s="1"/>
  <c r="T20" i="1" s="1"/>
  <c r="W20" i="1" s="1"/>
  <c r="Q20" i="1" s="1"/>
  <c r="R20" i="1" s="1"/>
  <c r="AF36" i="1"/>
  <c r="Y21" i="1"/>
  <c r="Z21" i="1" s="1"/>
  <c r="AA22" i="1"/>
  <c r="AE22" i="1" s="1"/>
  <c r="AH22" i="1"/>
  <c r="AG22" i="1"/>
  <c r="AF25" i="1"/>
  <c r="AF29" i="1"/>
  <c r="V29" i="1"/>
  <c r="T29" i="1" s="1"/>
  <c r="W29" i="1" s="1"/>
  <c r="Q29" i="1" s="1"/>
  <c r="R29" i="1" s="1"/>
  <c r="AF35" i="1"/>
  <c r="AF24" i="1"/>
  <c r="V24" i="1"/>
  <c r="T24" i="1" s="1"/>
  <c r="W24" i="1" s="1"/>
  <c r="Q24" i="1" s="1"/>
  <c r="R24" i="1" s="1"/>
  <c r="Y32" i="1"/>
  <c r="Z32" i="1" s="1"/>
  <c r="AA34" i="1"/>
  <c r="AE34" i="1" s="1"/>
  <c r="AH34" i="1"/>
  <c r="AI34" i="1" s="1"/>
  <c r="AG34" i="1"/>
  <c r="Y31" i="1"/>
  <c r="Z31" i="1" s="1"/>
  <c r="AF31" i="1"/>
  <c r="V31" i="1"/>
  <c r="T31" i="1" s="1"/>
  <c r="W31" i="1" s="1"/>
  <c r="Q31" i="1" s="1"/>
  <c r="R31" i="1" s="1"/>
  <c r="AF20" i="1"/>
  <c r="Y23" i="1"/>
  <c r="Z23" i="1" s="1"/>
  <c r="AF27" i="1"/>
  <c r="V27" i="1"/>
  <c r="T27" i="1" s="1"/>
  <c r="W27" i="1" s="1"/>
  <c r="Q27" i="1" s="1"/>
  <c r="R27" i="1" s="1"/>
  <c r="AF32" i="1"/>
  <c r="V32" i="1"/>
  <c r="T32" i="1" s="1"/>
  <c r="W32" i="1" s="1"/>
  <c r="Q32" i="1" s="1"/>
  <c r="R32" i="1" s="1"/>
  <c r="Y35" i="1"/>
  <c r="Z35" i="1" s="1"/>
  <c r="AF19" i="1"/>
  <c r="AG26" i="1"/>
  <c r="AA26" i="1"/>
  <c r="AE26" i="1" s="1"/>
  <c r="AH26" i="1"/>
  <c r="AI26" i="1" s="1"/>
  <c r="V34" i="1"/>
  <c r="T34" i="1" s="1"/>
  <c r="W34" i="1" s="1"/>
  <c r="Q34" i="1" s="1"/>
  <c r="R34" i="1" s="1"/>
  <c r="Y27" i="1"/>
  <c r="Z27" i="1" s="1"/>
  <c r="Y28" i="1"/>
  <c r="Z28" i="1" s="1"/>
  <c r="Y33" i="1"/>
  <c r="Z33" i="1" s="1"/>
  <c r="V22" i="1"/>
  <c r="T22" i="1" s="1"/>
  <c r="W22" i="1" s="1"/>
  <c r="Q22" i="1" s="1"/>
  <c r="R22" i="1" s="1"/>
  <c r="Y19" i="1"/>
  <c r="Z19" i="1" s="1"/>
  <c r="Y24" i="1"/>
  <c r="Z24" i="1" s="1"/>
  <c r="Y29" i="1"/>
  <c r="Z29" i="1" s="1"/>
  <c r="AF33" i="1"/>
  <c r="V33" i="1"/>
  <c r="T33" i="1" s="1"/>
  <c r="W33" i="1" s="1"/>
  <c r="Q33" i="1" s="1"/>
  <c r="R33" i="1" s="1"/>
  <c r="AF21" i="1"/>
  <c r="V21" i="1"/>
  <c r="T21" i="1" s="1"/>
  <c r="W21" i="1" s="1"/>
  <c r="Q21" i="1" s="1"/>
  <c r="R21" i="1" s="1"/>
  <c r="AH36" i="1" l="1"/>
  <c r="AI36" i="1" s="1"/>
  <c r="AA36" i="1"/>
  <c r="AE36" i="1" s="1"/>
  <c r="AG36" i="1"/>
  <c r="AH32" i="1"/>
  <c r="AA32" i="1"/>
  <c r="AE32" i="1" s="1"/>
  <c r="AG32" i="1"/>
  <c r="AH28" i="1"/>
  <c r="AI28" i="1" s="1"/>
  <c r="AA28" i="1"/>
  <c r="AE28" i="1" s="1"/>
  <c r="AG28" i="1"/>
  <c r="AH24" i="1"/>
  <c r="AI24" i="1" s="1"/>
  <c r="AA24" i="1"/>
  <c r="AE24" i="1" s="1"/>
  <c r="AG24" i="1"/>
  <c r="AA35" i="1"/>
  <c r="AE35" i="1" s="1"/>
  <c r="AH35" i="1"/>
  <c r="AG35" i="1"/>
  <c r="V36" i="1"/>
  <c r="T36" i="1" s="1"/>
  <c r="W36" i="1" s="1"/>
  <c r="Q36" i="1" s="1"/>
  <c r="R36" i="1" s="1"/>
  <c r="AH19" i="1"/>
  <c r="AI19" i="1" s="1"/>
  <c r="AA19" i="1"/>
  <c r="AE19" i="1" s="1"/>
  <c r="AG19" i="1"/>
  <c r="AA27" i="1"/>
  <c r="AE27" i="1" s="1"/>
  <c r="AH27" i="1"/>
  <c r="AI27" i="1" s="1"/>
  <c r="AG27" i="1"/>
  <c r="AI30" i="1"/>
  <c r="AH20" i="1"/>
  <c r="AI20" i="1" s="1"/>
  <c r="AA20" i="1"/>
  <c r="AE20" i="1" s="1"/>
  <c r="AG20" i="1"/>
  <c r="V28" i="1"/>
  <c r="T28" i="1" s="1"/>
  <c r="W28" i="1" s="1"/>
  <c r="Q28" i="1" s="1"/>
  <c r="R28" i="1" s="1"/>
  <c r="AA33" i="1"/>
  <c r="AE33" i="1" s="1"/>
  <c r="AH33" i="1"/>
  <c r="AI33" i="1" s="1"/>
  <c r="AG33" i="1"/>
  <c r="AI22" i="1"/>
  <c r="AA25" i="1"/>
  <c r="AE25" i="1" s="1"/>
  <c r="AH25" i="1"/>
  <c r="AG25" i="1"/>
  <c r="AA29" i="1"/>
  <c r="AE29" i="1" s="1"/>
  <c r="AH29" i="1"/>
  <c r="AG29" i="1"/>
  <c r="AA31" i="1"/>
  <c r="AE31" i="1" s="1"/>
  <c r="AH31" i="1"/>
  <c r="AI31" i="1" s="1"/>
  <c r="AG31" i="1"/>
  <c r="V35" i="1"/>
  <c r="T35" i="1" s="1"/>
  <c r="W35" i="1" s="1"/>
  <c r="Q35" i="1" s="1"/>
  <c r="R35" i="1" s="1"/>
  <c r="V19" i="1"/>
  <c r="T19" i="1" s="1"/>
  <c r="W19" i="1" s="1"/>
  <c r="Q19" i="1" s="1"/>
  <c r="R19" i="1" s="1"/>
  <c r="AH23" i="1"/>
  <c r="AA23" i="1"/>
  <c r="AE23" i="1" s="1"/>
  <c r="AG23" i="1"/>
  <c r="AA21" i="1"/>
  <c r="AE21" i="1" s="1"/>
  <c r="AH21" i="1"/>
  <c r="AI21" i="1" s="1"/>
  <c r="AG21" i="1"/>
  <c r="AI35" i="1" l="1"/>
  <c r="AI29" i="1"/>
  <c r="AI32" i="1"/>
  <c r="AI23" i="1"/>
  <c r="AI25" i="1"/>
</calcChain>
</file>

<file path=xl/sharedStrings.xml><?xml version="1.0" encoding="utf-8"?>
<sst xmlns="http://schemas.openxmlformats.org/spreadsheetml/2006/main" count="984" uniqueCount="411">
  <si>
    <t>File opened</t>
  </si>
  <si>
    <t>2023-07-22 10:37:38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</si>
  <si>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</si>
  <si>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</si>
  <si>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</si>
  <si>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</si>
  <si>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</si>
  <si>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</si>
  <si>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</si>
  <si>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</si>
  <si>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</si>
  <si>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</si>
  <si>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</si>
  <si>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{"h2obspan2": "0", "tbzero": "0.0309811", "co2aspan2": "-0.033707", "oxygen": "21", "flowazero": "0.29276", "h2oaspan1": "1.00972", "co2aspan2a": "0.305485", "h2oaspanconc2": "0", "h2oaspan2b": "0.0726308", "co2aspanconc2": "299.3", "h2oazero": "1.01368", "h2obspan2a": "0.0707451", "co2bspan2b": "0.301941", "h2oaspanconc1": "12.13", "flowbzero": "0.30054", "co2aspan1": "1.00275", "h2obspanconc2": "0", "co2aspan2b": "0.303179", "h2oaspan2a": "0.0719315", "co2bspan2a": "0.304297", "co2bzero": "0.935154", "tazero": "-0.061388", "co2aspanconc1": "2491", "h2oaspan2": "0", "co2bspan2": "-0.0338567", "co2bspanconc1": "2491", "ssb_ref": "35739", "co2bspan1": "1.00256", "h2obspan2b": "0.0709538", "flowmeterzero": "1.00306", "h2obzero": "1.01733", "h2obspanconc1": "12.12", "co2azero": "0.93247", "h2obspan1": "1.00295", "co2bspanconc2": "299.3", "ssa_ref": "31724", "chamberpressurezero": "2.69073"}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</si>
  <si>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</si>
  <si>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</si>
  <si>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</si>
  <si>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</si>
  <si>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</si>
  <si>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</si>
  <si>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</si>
  <si>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</si>
  <si>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</si>
  <si>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</si>
  <si>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</si>
  <si>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</si>
  <si>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</si>
  <si>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10:37:38</t>
  </si>
  <si>
    <t>Stability Definition:	Qin (LeafQ): Per=20	CO2_r (Meas): Per=20	A (GasEx): Per=20</t>
  </si>
  <si>
    <t>10:41:47</t>
  </si>
  <si>
    <t>Stability Definition:	Qin (LeafQ): Per=20	CO2_r (Meas): Std&lt;0.75 Per=20	A (GasEx): Per=20</t>
  </si>
  <si>
    <t>10:41:48</t>
  </si>
  <si>
    <t>Stability Definition:	Qin (LeafQ): Per=20	CO2_r (Meas): Std&lt;0.75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</si>
  <si>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</si>
  <si>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</si>
  <si>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</si>
  <si>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</si>
  <si>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</si>
  <si>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</si>
  <si>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</si>
  <si>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</si>
  <si>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</si>
  <si>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</si>
  <si>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</si>
  <si>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</si>
  <si>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</si>
  <si>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</si>
  <si>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</si>
  <si>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</si>
  <si>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</si>
  <si>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</si>
  <si>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</si>
  <si>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</si>
  <si>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</si>
  <si>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</si>
  <si>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</si>
  <si>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</si>
  <si>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</si>
  <si>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</si>
  <si>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</si>
  <si>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</si>
  <si>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</si>
  <si>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</si>
  <si>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</si>
  <si>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</si>
  <si>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</si>
  <si>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</si>
  <si>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</si>
  <si>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</si>
  <si>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</si>
  <si>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</si>
  <si>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</si>
  <si>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</si>
  <si>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</si>
  <si>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</si>
  <si>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</si>
  <si>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</si>
  <si>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</si>
  <si>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</si>
  <si>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</si>
  <si>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</si>
  <si>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</si>
  <si>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</si>
  <si>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</si>
  <si>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</si>
  <si>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</si>
  <si>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</si>
  <si>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</si>
  <si>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</si>
  <si>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</si>
  <si>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</si>
  <si>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0.299314 87.0031 382.699 621.71 870.944 1098.81 1304.14 1465.05</t>
  </si>
  <si>
    <t>Fs_true</t>
  </si>
  <si>
    <t>0.333319 103.884 407.828 601.493 804.317 1000.67 1206.6 1401.03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</si>
  <si>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</si>
  <si>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</si>
  <si>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</si>
  <si>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</si>
  <si>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</si>
  <si>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</si>
  <si>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</si>
  <si>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</si>
  <si>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</si>
  <si>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</si>
  <si>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</si>
  <si>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</si>
  <si>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</si>
  <si>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</si>
  <si>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</si>
  <si>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</si>
  <si>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</si>
  <si>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</si>
  <si>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</si>
  <si>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</si>
  <si>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</si>
  <si>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</si>
  <si>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</si>
  <si>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</si>
  <si>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</si>
  <si>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</si>
  <si>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</si>
  <si>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</si>
  <si>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</si>
  <si>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</si>
  <si>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</si>
  <si>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</si>
  <si>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</si>
  <si>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</si>
  <si>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</si>
  <si>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</si>
  <si>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</si>
  <si>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</si>
  <si>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</si>
  <si>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</si>
  <si>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</si>
  <si>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</si>
  <si>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</si>
  <si>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</si>
  <si>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</si>
  <si>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</si>
  <si>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</si>
  <si>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</si>
  <si>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</si>
  <si>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</si>
  <si>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</si>
  <si>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</si>
  <si>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</si>
  <si>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</si>
  <si>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</si>
  <si>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</si>
  <si>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</si>
  <si>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</si>
  <si>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</si>
  <si>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</si>
  <si>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</si>
  <si>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</si>
  <si>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</si>
  <si>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</si>
  <si>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</si>
  <si>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</si>
  <si>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</si>
  <si>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</si>
  <si>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</si>
  <si>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</si>
  <si>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</si>
  <si>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</si>
  <si>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</si>
  <si>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</si>
  <si>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</si>
  <si>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</si>
  <si>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</si>
  <si>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</si>
  <si>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</si>
  <si>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</si>
  <si>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</si>
  <si>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</si>
  <si>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</si>
  <si>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</si>
  <si>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</si>
  <si>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</si>
  <si>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</si>
  <si>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</si>
  <si>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</si>
  <si>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</si>
  <si>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</si>
  <si>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</si>
  <si>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</si>
  <si>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</si>
  <si>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</si>
  <si>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</si>
  <si>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</si>
  <si>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</si>
  <si>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</si>
  <si>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</si>
  <si>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</si>
  <si>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</si>
  <si>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</si>
  <si>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</si>
  <si>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</si>
  <si>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</si>
  <si>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</si>
  <si>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</si>
  <si>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</si>
  <si>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</si>
  <si>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</si>
  <si>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</si>
  <si>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</si>
  <si>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</si>
  <si>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</si>
  <si>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</si>
  <si>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</si>
  <si>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</si>
  <si>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</si>
  <si>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</si>
  <si>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</si>
  <si>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</si>
  <si>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</si>
  <si>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</si>
  <si>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</si>
  <si>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</si>
  <si>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</si>
  <si>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</si>
  <si>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</si>
  <si>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</si>
  <si>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</si>
  <si>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</si>
  <si>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</si>
  <si>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</si>
  <si>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</si>
  <si>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</si>
  <si>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</si>
  <si>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</si>
  <si>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</si>
  <si>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</si>
  <si>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</si>
  <si>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</si>
  <si>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</si>
  <si>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</si>
  <si>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</si>
  <si>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</si>
  <si>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</si>
  <si>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</si>
  <si>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</si>
  <si>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</si>
  <si>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</si>
  <si>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</si>
  <si>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</si>
  <si>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</si>
  <si>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</si>
  <si>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</si>
  <si>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</si>
  <si>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</si>
  <si>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</si>
  <si>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</si>
  <si>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</si>
  <si>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</si>
  <si>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</si>
  <si>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</si>
  <si>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</si>
  <si>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</si>
  <si>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</si>
  <si>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</si>
  <si>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</si>
  <si>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</si>
  <si>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</si>
  <si>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</si>
  <si>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</si>
  <si>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</si>
  <si>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</si>
  <si>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</si>
  <si>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</si>
  <si>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</si>
  <si>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</si>
  <si>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</si>
  <si>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</si>
  <si>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</si>
  <si>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</si>
  <si>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</si>
  <si>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</si>
  <si>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</si>
  <si>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</si>
  <si>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</si>
  <si>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</si>
  <si>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</si>
  <si>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</si>
  <si>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</si>
  <si>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</si>
  <si>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</si>
  <si>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</si>
  <si>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</si>
  <si>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</si>
  <si>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</si>
  <si>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</si>
  <si>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</si>
  <si>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</si>
  <si>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</si>
  <si>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</si>
  <si>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</si>
  <si>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</si>
  <si>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</si>
  <si>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</si>
  <si>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</si>
  <si>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</si>
  <si>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</si>
  <si>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</si>
  <si>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</si>
  <si>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</si>
  <si>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</si>
  <si>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</si>
  <si>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</si>
  <si>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</si>
  <si>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</si>
  <si>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</si>
  <si>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</si>
  <si>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</si>
  <si>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</si>
  <si>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</si>
  <si>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</si>
  <si>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</si>
  <si>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</si>
  <si>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</si>
  <si>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</si>
  <si>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</si>
  <si>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</si>
  <si>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</si>
  <si>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</si>
  <si>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</si>
  <si>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</si>
  <si>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</si>
  <si>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</si>
  <si>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</si>
  <si>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</si>
  <si>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</si>
  <si>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</si>
  <si>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</si>
  <si>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</si>
  <si>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</si>
  <si>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</si>
  <si>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</si>
  <si>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</si>
  <si>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</si>
  <si>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</si>
  <si>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</si>
  <si>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</si>
  <si>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</si>
  <si>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</si>
  <si>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10:53:54</t>
  </si>
  <si>
    <t>10:53:54</t>
  </si>
  <si>
    <t>none</t>
  </si>
  <si>
    <t>Mikaela</t>
  </si>
  <si>
    <t>20230722</t>
  </si>
  <si>
    <t>AR</t>
  </si>
  <si>
    <t>PEFR5</t>
  </si>
  <si>
    <t>BNL19089</t>
  </si>
  <si>
    <t>10:53:24</t>
  </si>
  <si>
    <t>2/2</t>
  </si>
  <si>
    <t>00000000</t>
  </si>
  <si>
    <t>iiiiiiii</t>
  </si>
  <si>
    <t>off</t>
  </si>
  <si>
    <t>20230722 10:55:36</t>
  </si>
  <si>
    <t>10:55:36</t>
  </si>
  <si>
    <t>10:55:06</t>
  </si>
  <si>
    <t>20230722 10:57:08</t>
  </si>
  <si>
    <t>10:57:08</t>
  </si>
  <si>
    <t>10:56:38</t>
  </si>
  <si>
    <t>20230722 10:58:44</t>
  </si>
  <si>
    <t>10:58:44</t>
  </si>
  <si>
    <t>10:58:16</t>
  </si>
  <si>
    <t>20230722 11:00:19</t>
  </si>
  <si>
    <t>11:00:19</t>
  </si>
  <si>
    <t>10:59:52</t>
  </si>
  <si>
    <t>20230722 11:01:54</t>
  </si>
  <si>
    <t>11:01:54</t>
  </si>
  <si>
    <t>11:01:28</t>
  </si>
  <si>
    <t>20230722 11:03:11</t>
  </si>
  <si>
    <t>11:03:11</t>
  </si>
  <si>
    <t>11:03:00</t>
  </si>
  <si>
    <t>20230722 11:04:50</t>
  </si>
  <si>
    <t>11:04:50</t>
  </si>
  <si>
    <t>11:04:20</t>
  </si>
  <si>
    <t>20230722 11:06:17</t>
  </si>
  <si>
    <t>11:06:17</t>
  </si>
  <si>
    <t>11:05:48</t>
  </si>
  <si>
    <t>20230722 11:07:47</t>
  </si>
  <si>
    <t>11:07:47</t>
  </si>
  <si>
    <t>11:07:18</t>
  </si>
  <si>
    <t>20230722 11:09:25</t>
  </si>
  <si>
    <t>11:09:25</t>
  </si>
  <si>
    <t>11:08:55</t>
  </si>
  <si>
    <t>20230722 11:10:54</t>
  </si>
  <si>
    <t>11:10:54</t>
  </si>
  <si>
    <t>11:10:25</t>
  </si>
  <si>
    <t>20230722 11:12:24</t>
  </si>
  <si>
    <t>11:12:24</t>
  </si>
  <si>
    <t>11:11:56</t>
  </si>
  <si>
    <t>20230722 11:13:54</t>
  </si>
  <si>
    <t>11:13:54</t>
  </si>
  <si>
    <t>11:13:26</t>
  </si>
  <si>
    <t>20230722 11:15:33</t>
  </si>
  <si>
    <t>11:15:33</t>
  </si>
  <si>
    <t>11:15:04</t>
  </si>
  <si>
    <t>20230722 11:17:21</t>
  </si>
  <si>
    <t>11:17:21</t>
  </si>
  <si>
    <t>11:16:39</t>
  </si>
  <si>
    <t>20230722 11:19:22</t>
  </si>
  <si>
    <t>11:19:22</t>
  </si>
  <si>
    <t>11:18:33</t>
  </si>
  <si>
    <t>1/2</t>
  </si>
  <si>
    <t>20230722 11:21:14</t>
  </si>
  <si>
    <t>11:21:14</t>
  </si>
  <si>
    <t>11:20:39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</si>
</sst>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1690052034.0999999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1690052034.0999999</v>
      </c>
      <c r="M19">
        <f t="shared" ref="M19:M36" si="0">(N19)/1000</f>
        <v>2.1231014683763252E-3</v>
      </c>
      <c r="N19">
        <f t="shared" ref="N19:N36" si="1">1000*AZ19*AL19*(AV19-AW19)/(100*$B$7*(1000-AL19*AV19))</f>
        <v>2.1231014683763254</v>
      </c>
      <c r="O19">
        <f t="shared" ref="O19:O36" si="2">AZ19*AL19*(AU19-AT19*(1000-AL19*AW19)/(1000-AL19*AV19))/(100*$B$7)</f>
        <v>12.089642401446914</v>
      </c>
      <c r="P19">
        <f t="shared" ref="P19:P36" si="3">AT19 - IF(AL19&gt;1, O19*$B$7*100/(AN19*BH19), 0)</f>
        <v>387.08499999999998</v>
      </c>
      <c r="Q19">
        <f t="shared" ref="Q19:Q36" si="4">((W19-M19/2)*P19-O19)/(W19+M19/2)</f>
        <v>277.53322612064466</v>
      </c>
      <c r="R19">
        <f t="shared" ref="R19:R36" si="5">Q19*(BA19+BB19)/1000</f>
        <v>27.73396328187642</v>
      </c>
      <c r="S19">
        <f t="shared" ref="S19:S36" si="6">(AT19 - IF(AL19&gt;1, O19*$B$7*100/(AN19*BH19), 0))*(BA19+BB19)/1000</f>
        <v>38.681498885825</v>
      </c>
      <c r="T19">
        <f t="shared" ref="T19:T36" si="7">2/((1/V19-1/U19)+SIGN(V19)*SQRT((1/V19-1/U19)*(1/V19-1/U19) + 4*$C$7/(($C$7+1)*($C$7+1))*(2*1/V19*1/U19-1/U19*1/U19)))</f>
        <v>0.19271074480068331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2.9273406362754653</v>
      </c>
      <c r="V19">
        <f t="shared" ref="V19:V36" si="9">M19*(1000-(1000*0.61365*EXP(17.502*Z19/(240.97+Z19))/(BA19+BB19)+AV19)/2)/(1000*0.61365*EXP(17.502*Z19/(240.97+Z19))/(BA19+BB19)-AV19)</f>
        <v>0.18593006144489757</v>
      </c>
      <c r="W19">
        <f t="shared" ref="W19:W36" si="10">1/(($C$7+1)/(T19/1.6)+1/(U19/1.37)) + $C$7/(($C$7+1)/(T19/1.6) + $C$7/(U19/1.37))</f>
        <v>0.11679562926503487</v>
      </c>
      <c r="X19">
        <f t="shared" ref="X19:X36" si="11">(AO19*AR19)</f>
        <v>297.68705699999998</v>
      </c>
      <c r="Y19">
        <f t="shared" ref="Y19:Y36" si="12">(BC19+(X19+2*0.95*0.0000000567*(((BC19+$B$9)+273)^4-(BC19+273)^4)-44100*M19)/(1.84*29.3*U19+8*0.95*0.0000000567*(BC19+273)^3))</f>
        <v>22.047824364824852</v>
      </c>
      <c r="Z19">
        <f t="shared" ref="Z19:Z36" si="13">($C$9*BD19+$D$9*BE19+$E$9*Y19)</f>
        <v>21.0029</v>
      </c>
      <c r="AA19">
        <f t="shared" ref="AA19:AA36" si="14">0.61365*EXP(17.502*Z19/(240.97+Z19))</f>
        <v>2.4963767402130719</v>
      </c>
      <c r="AB19">
        <f t="shared" ref="AB19:AB36" si="15">(AC19/AD19*100)</f>
        <v>55.736576522764814</v>
      </c>
      <c r="AC19">
        <f t="shared" ref="AC19:AC36" si="16">AV19*(BA19+BB19)/1000</f>
        <v>1.3774085180064999</v>
      </c>
      <c r="AD19">
        <f t="shared" ref="AD19:AD36" si="17">0.61365*EXP(17.502*BC19/(240.97+BC19))</f>
        <v>2.4712829598422088</v>
      </c>
      <c r="AE19">
        <f t="shared" ref="AE19:AE36" si="18">(AA19-AV19*(BA19+BB19)/1000)</f>
        <v>1.118968222206572</v>
      </c>
      <c r="AF19">
        <f t="shared" ref="AF19:AF36" si="19">(-M19*44100)</f>
        <v>-93.628774755395938</v>
      </c>
      <c r="AG19">
        <f t="shared" ref="AG19:AG36" si="20">2*29.3*U19*0.92*(BC19-Z19)</f>
        <v>-25.929626931307784</v>
      </c>
      <c r="AH19">
        <f t="shared" ref="AH19:AH36" si="21">2*0.95*0.0000000567*(((BC19+$B$9)+273)^4-(Z19+273)^4)</f>
        <v>-1.797732169633272</v>
      </c>
      <c r="AI19">
        <f t="shared" ref="AI19:AI36" si="22">X19+AH19+AF19+AG19</f>
        <v>176.330923143663</v>
      </c>
      <c r="AJ19">
        <v>4</v>
      </c>
      <c r="AK19">
        <v>1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53917.009195538951</v>
      </c>
      <c r="AO19">
        <f t="shared" ref="AO19:AO36" si="26">$B$13*BI19+$C$13*BJ19+$F$13*BU19*(1-BX19)</f>
        <v>1799.91</v>
      </c>
      <c r="AP19">
        <f t="shared" ref="AP19:AP36" si="27">AO19*AQ19</f>
        <v>1517.3241</v>
      </c>
      <c r="AQ19">
        <f t="shared" ref="AQ19:AQ36" si="28">($B$13*$D$11+$C$13*$D$11+$F$13*((CH19+BZ19)/MAX(CH19+BZ19+CI19, 0.1)*$I$11+CI19/MAX(CH19+BZ19+CI19, 0.1)*$J$11))/($B$13+$C$13+$F$13)</f>
        <v>0.84299998333249992</v>
      </c>
      <c r="AR19">
        <f t="shared" ref="AR19:AR36" si="29">($B$13*$K$11+$C$13*$K$11+$F$13*((CH19+BZ19)/MAX(CH19+BZ19+CI19, 0.1)*$P$11+CI19/MAX(CH19+BZ19+CI19, 0.1)*$Q$11))/($B$13+$C$13+$F$13)</f>
        <v>0.16538996783172491</v>
      </c>
      <c r="AS19">
        <v>1690052034.0999999</v>
      </c>
      <c r="AT19">
        <v>387.08499999999998</v>
      </c>
      <c r="AU19">
        <v>399.995</v>
      </c>
      <c r="AV19">
        <v>13.7837</v>
      </c>
      <c r="AW19">
        <v>11.690099999999999</v>
      </c>
      <c r="AX19">
        <v>393.00599999999997</v>
      </c>
      <c r="AY19">
        <v>14.002599999999999</v>
      </c>
      <c r="AZ19">
        <v>600.06799999999998</v>
      </c>
      <c r="BA19">
        <v>99.830200000000005</v>
      </c>
      <c r="BB19">
        <v>0.100045</v>
      </c>
      <c r="BC19">
        <v>20.8386</v>
      </c>
      <c r="BD19">
        <v>21.0029</v>
      </c>
      <c r="BE19">
        <v>999.9</v>
      </c>
      <c r="BF19">
        <v>0</v>
      </c>
      <c r="BG19">
        <v>0</v>
      </c>
      <c r="BH19">
        <v>10004.4</v>
      </c>
      <c r="BI19">
        <v>0</v>
      </c>
      <c r="BJ19">
        <v>8.3676300000000001</v>
      </c>
      <c r="BK19">
        <v>-12.9107</v>
      </c>
      <c r="BL19">
        <v>392.495</v>
      </c>
      <c r="BM19">
        <v>404.72699999999998</v>
      </c>
      <c r="BN19">
        <v>2.09362</v>
      </c>
      <c r="BO19">
        <v>399.995</v>
      </c>
      <c r="BP19">
        <v>11.690099999999999</v>
      </c>
      <c r="BQ19">
        <v>1.3760300000000001</v>
      </c>
      <c r="BR19">
        <v>1.16703</v>
      </c>
      <c r="BS19">
        <v>11.6561</v>
      </c>
      <c r="BT19">
        <v>9.1874199999999995</v>
      </c>
      <c r="BU19">
        <v>1799.91</v>
      </c>
      <c r="BV19">
        <v>0.89999799999999996</v>
      </c>
      <c r="BW19">
        <v>0.10000199999999999</v>
      </c>
      <c r="BX19">
        <v>0</v>
      </c>
      <c r="BY19">
        <v>2.0880000000000001</v>
      </c>
      <c r="BZ19">
        <v>0</v>
      </c>
      <c r="CA19">
        <v>12367.9</v>
      </c>
      <c r="CB19">
        <v>13894.2</v>
      </c>
      <c r="CC19">
        <v>39.186999999999998</v>
      </c>
      <c r="CD19">
        <v>40</v>
      </c>
      <c r="CE19">
        <v>40.311999999999998</v>
      </c>
      <c r="CF19">
        <v>38.311999999999998</v>
      </c>
      <c r="CG19">
        <v>38.436999999999998</v>
      </c>
      <c r="CH19">
        <v>1619.92</v>
      </c>
      <c r="CI19">
        <v>179.99</v>
      </c>
      <c r="CJ19">
        <v>0</v>
      </c>
      <c r="CK19">
        <v>1690052045.3</v>
      </c>
      <c r="CL19">
        <v>0</v>
      </c>
      <c r="CM19">
        <v>1690052004.0999999</v>
      </c>
      <c r="CN19" t="s">
        <v>354</v>
      </c>
      <c r="CO19">
        <v>1690052000.0999999</v>
      </c>
      <c r="CP19">
        <v>1690052004.0999999</v>
      </c>
      <c r="CQ19">
        <v>3</v>
      </c>
      <c r="CR19">
        <v>-4.1000000000000002E-2</v>
      </c>
      <c r="CS19">
        <v>2E-3</v>
      </c>
      <c r="CT19">
        <v>-5.9210000000000003</v>
      </c>
      <c r="CU19">
        <v>-0.219</v>
      </c>
      <c r="CV19">
        <v>400</v>
      </c>
      <c r="CW19">
        <v>12</v>
      </c>
      <c r="CX19">
        <v>0.14000000000000001</v>
      </c>
      <c r="CY19">
        <v>0.03</v>
      </c>
      <c r="CZ19">
        <v>12.0545546107254</v>
      </c>
      <c r="DA19">
        <v>-6.6660100306817497E-3</v>
      </c>
      <c r="DB19">
        <v>3.40764647905357E-2</v>
      </c>
      <c r="DC19">
        <v>1</v>
      </c>
      <c r="DD19">
        <v>399.98304999999999</v>
      </c>
      <c r="DE19">
        <v>0.18780451127839501</v>
      </c>
      <c r="DF19">
        <v>3.3808985492024698E-2</v>
      </c>
      <c r="DG19">
        <v>1</v>
      </c>
      <c r="DH19">
        <v>1800.0114285714301</v>
      </c>
      <c r="DI19">
        <v>-0.12992085397358799</v>
      </c>
      <c r="DJ19">
        <v>0.14429750069725</v>
      </c>
      <c r="DK19">
        <v>-1</v>
      </c>
      <c r="DL19">
        <v>2</v>
      </c>
      <c r="DM19">
        <v>2</v>
      </c>
      <c r="DN19" t="s">
        <v>355</v>
      </c>
      <c r="DO19">
        <v>3.24335</v>
      </c>
      <c r="DP19">
        <v>2.8402699999999999</v>
      </c>
      <c r="DQ19">
        <v>9.6338999999999994E-2</v>
      </c>
      <c r="DR19">
        <v>9.7163399999999997E-2</v>
      </c>
      <c r="DS19">
        <v>8.3035100000000001E-2</v>
      </c>
      <c r="DT19">
        <v>7.1484099999999995E-2</v>
      </c>
      <c r="DU19">
        <v>26585.599999999999</v>
      </c>
      <c r="DV19">
        <v>27719.8</v>
      </c>
      <c r="DW19">
        <v>27511.200000000001</v>
      </c>
      <c r="DX19">
        <v>28793.200000000001</v>
      </c>
      <c r="DY19">
        <v>33253.300000000003</v>
      </c>
      <c r="DZ19">
        <v>35595.1</v>
      </c>
      <c r="EA19">
        <v>36787.800000000003</v>
      </c>
      <c r="EB19">
        <v>39020.9</v>
      </c>
      <c r="EC19">
        <v>2.3570700000000002</v>
      </c>
      <c r="ED19">
        <v>1.8122</v>
      </c>
      <c r="EE19">
        <v>0.14940600000000001</v>
      </c>
      <c r="EF19">
        <v>0</v>
      </c>
      <c r="EG19">
        <v>18.530200000000001</v>
      </c>
      <c r="EH19">
        <v>999.9</v>
      </c>
      <c r="EI19">
        <v>54.481000000000002</v>
      </c>
      <c r="EJ19">
        <v>19.687000000000001</v>
      </c>
      <c r="EK19">
        <v>12.5602</v>
      </c>
      <c r="EL19">
        <v>62.057499999999997</v>
      </c>
      <c r="EM19">
        <v>38.926299999999998</v>
      </c>
      <c r="EN19">
        <v>1</v>
      </c>
      <c r="EO19">
        <v>-0.68198199999999998</v>
      </c>
      <c r="EP19">
        <v>-0.38230399999999998</v>
      </c>
      <c r="EQ19">
        <v>19.9786</v>
      </c>
      <c r="ER19">
        <v>5.2217799999999999</v>
      </c>
      <c r="ES19">
        <v>11.916399999999999</v>
      </c>
      <c r="ET19">
        <v>4.95505</v>
      </c>
      <c r="EU19">
        <v>3.2977300000000001</v>
      </c>
      <c r="EV19">
        <v>9999</v>
      </c>
      <c r="EW19">
        <v>5915.9</v>
      </c>
      <c r="EX19">
        <v>85.7</v>
      </c>
      <c r="EY19">
        <v>174</v>
      </c>
      <c r="EZ19">
        <v>1.83972</v>
      </c>
      <c r="FA19">
        <v>1.8387800000000001</v>
      </c>
      <c r="FB19">
        <v>1.84476</v>
      </c>
      <c r="FC19">
        <v>1.84883</v>
      </c>
      <c r="FD19">
        <v>1.8433900000000001</v>
      </c>
      <c r="FE19">
        <v>1.8435299999999999</v>
      </c>
      <c r="FF19">
        <v>1.8435299999999999</v>
      </c>
      <c r="FG19">
        <v>1.8432999999999999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-5.9210000000000003</v>
      </c>
      <c r="FV19">
        <v>-0.21890000000000001</v>
      </c>
      <c r="FW19">
        <v>-5.9208999999999596</v>
      </c>
      <c r="FX19">
        <v>0</v>
      </c>
      <c r="FY19">
        <v>0</v>
      </c>
      <c r="FZ19">
        <v>0</v>
      </c>
      <c r="GA19">
        <v>-0.21890999999999899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0.6</v>
      </c>
      <c r="GJ19">
        <v>0.5</v>
      </c>
      <c r="GK19">
        <v>1.0339400000000001</v>
      </c>
      <c r="GL19">
        <v>2.5378400000000001</v>
      </c>
      <c r="GM19">
        <v>1.4489700000000001</v>
      </c>
      <c r="GN19">
        <v>2.323</v>
      </c>
      <c r="GO19">
        <v>1.5466299999999999</v>
      </c>
      <c r="GP19">
        <v>2.3877000000000002</v>
      </c>
      <c r="GQ19">
        <v>22.465299999999999</v>
      </c>
      <c r="GR19">
        <v>15.7256</v>
      </c>
      <c r="GS19">
        <v>18</v>
      </c>
      <c r="GT19">
        <v>615.423</v>
      </c>
      <c r="GU19">
        <v>394.12</v>
      </c>
      <c r="GV19">
        <v>18.6676</v>
      </c>
      <c r="GW19">
        <v>18.334099999999999</v>
      </c>
      <c r="GX19">
        <v>30.0002</v>
      </c>
      <c r="GY19">
        <v>18.226600000000001</v>
      </c>
      <c r="GZ19">
        <v>18.1935</v>
      </c>
      <c r="HA19">
        <v>20.689900000000002</v>
      </c>
      <c r="HB19">
        <v>10</v>
      </c>
      <c r="HC19">
        <v>-30</v>
      </c>
      <c r="HD19">
        <v>18.668600000000001</v>
      </c>
      <c r="HE19">
        <v>400</v>
      </c>
      <c r="HF19">
        <v>0</v>
      </c>
      <c r="HG19">
        <v>101.34099999999999</v>
      </c>
      <c r="HH19">
        <v>94.874099999999999</v>
      </c>
    </row>
    <row r="20" spans="1:216" x14ac:dyDescent="0.2">
      <c r="A20">
        <v>2</v>
      </c>
      <c r="B20">
        <v>1690052136.0999999</v>
      </c>
      <c r="C20">
        <v>102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1690052136.0999999</v>
      </c>
      <c r="M20">
        <f t="shared" si="0"/>
        <v>2.104247534954082E-3</v>
      </c>
      <c r="N20">
        <f t="shared" si="1"/>
        <v>2.1042475349540819</v>
      </c>
      <c r="O20">
        <f t="shared" si="2"/>
        <v>8.9359609626708476</v>
      </c>
      <c r="P20">
        <f t="shared" si="3"/>
        <v>290.42899999999997</v>
      </c>
      <c r="Q20">
        <f t="shared" si="4"/>
        <v>209.18278052928693</v>
      </c>
      <c r="R20">
        <f t="shared" si="5"/>
        <v>20.903891507197791</v>
      </c>
      <c r="S20">
        <f t="shared" si="6"/>
        <v>29.022925745524997</v>
      </c>
      <c r="T20">
        <f t="shared" si="7"/>
        <v>0.19213480878673733</v>
      </c>
      <c r="U20">
        <f t="shared" si="8"/>
        <v>2.9264781659859915</v>
      </c>
      <c r="V20">
        <f t="shared" si="9"/>
        <v>0.18539192008394209</v>
      </c>
      <c r="W20">
        <f t="shared" si="10"/>
        <v>0.1164560573170777</v>
      </c>
      <c r="X20">
        <f t="shared" si="11"/>
        <v>297.72013499999997</v>
      </c>
      <c r="Y20">
        <f t="shared" si="12"/>
        <v>22.04498886380339</v>
      </c>
      <c r="Z20">
        <f t="shared" si="13"/>
        <v>20.997</v>
      </c>
      <c r="AA20">
        <f t="shared" si="14"/>
        <v>2.495471776611712</v>
      </c>
      <c r="AB20">
        <f t="shared" si="15"/>
        <v>56.001059380166986</v>
      </c>
      <c r="AC20">
        <f t="shared" si="16"/>
        <v>1.3832380233275001</v>
      </c>
      <c r="AD20">
        <f t="shared" si="17"/>
        <v>2.4700211721662177</v>
      </c>
      <c r="AE20">
        <f t="shared" si="18"/>
        <v>1.1122337532842119</v>
      </c>
      <c r="AF20">
        <f t="shared" si="19"/>
        <v>-92.797316291475013</v>
      </c>
      <c r="AG20">
        <f t="shared" si="20"/>
        <v>-26.300640890468753</v>
      </c>
      <c r="AH20">
        <f t="shared" si="21"/>
        <v>-1.823860233637991</v>
      </c>
      <c r="AI20">
        <f t="shared" si="22"/>
        <v>176.79831758441821</v>
      </c>
      <c r="AJ20">
        <v>4</v>
      </c>
      <c r="AK20">
        <v>1</v>
      </c>
      <c r="AL20">
        <f t="shared" si="23"/>
        <v>1</v>
      </c>
      <c r="AM20">
        <f t="shared" si="24"/>
        <v>0</v>
      </c>
      <c r="AN20">
        <f t="shared" si="25"/>
        <v>53893.12364905337</v>
      </c>
      <c r="AO20">
        <f t="shared" si="26"/>
        <v>1800.11</v>
      </c>
      <c r="AP20">
        <f t="shared" si="27"/>
        <v>1517.4926999999998</v>
      </c>
      <c r="AQ20">
        <f t="shared" si="28"/>
        <v>0.84299998333435167</v>
      </c>
      <c r="AR20">
        <f t="shared" si="29"/>
        <v>0.16538996783529894</v>
      </c>
      <c r="AS20">
        <v>1690052136.0999999</v>
      </c>
      <c r="AT20">
        <v>290.42899999999997</v>
      </c>
      <c r="AU20">
        <v>299.976</v>
      </c>
      <c r="AV20">
        <v>13.841900000000001</v>
      </c>
      <c r="AW20">
        <v>11.7668</v>
      </c>
      <c r="AX20">
        <v>295.97899999999998</v>
      </c>
      <c r="AY20">
        <v>14.054</v>
      </c>
      <c r="AZ20">
        <v>600.00599999999997</v>
      </c>
      <c r="BA20">
        <v>99.831199999999995</v>
      </c>
      <c r="BB20">
        <v>0.100025</v>
      </c>
      <c r="BC20">
        <v>20.830300000000001</v>
      </c>
      <c r="BD20">
        <v>20.997</v>
      </c>
      <c r="BE20">
        <v>999.9</v>
      </c>
      <c r="BF20">
        <v>0</v>
      </c>
      <c r="BG20">
        <v>0</v>
      </c>
      <c r="BH20">
        <v>9999.3799999999992</v>
      </c>
      <c r="BI20">
        <v>0</v>
      </c>
      <c r="BJ20">
        <v>7.8402200000000004</v>
      </c>
      <c r="BK20">
        <v>-9.54739</v>
      </c>
      <c r="BL20">
        <v>294.505</v>
      </c>
      <c r="BM20">
        <v>303.548</v>
      </c>
      <c r="BN20">
        <v>2.07504</v>
      </c>
      <c r="BO20">
        <v>299.976</v>
      </c>
      <c r="BP20">
        <v>11.7668</v>
      </c>
      <c r="BQ20">
        <v>1.38185</v>
      </c>
      <c r="BR20">
        <v>1.1747000000000001</v>
      </c>
      <c r="BS20">
        <v>11.719900000000001</v>
      </c>
      <c r="BT20">
        <v>9.2846600000000006</v>
      </c>
      <c r="BU20">
        <v>1800.11</v>
      </c>
      <c r="BV20">
        <v>0.90000100000000005</v>
      </c>
      <c r="BW20">
        <v>9.9999000000000005E-2</v>
      </c>
      <c r="BX20">
        <v>0</v>
      </c>
      <c r="BY20">
        <v>2.1273</v>
      </c>
      <c r="BZ20">
        <v>0</v>
      </c>
      <c r="CA20">
        <v>12399.7</v>
      </c>
      <c r="CB20">
        <v>13895.8</v>
      </c>
      <c r="CC20">
        <v>39.5</v>
      </c>
      <c r="CD20">
        <v>40.375</v>
      </c>
      <c r="CE20">
        <v>40.625</v>
      </c>
      <c r="CF20">
        <v>38.625</v>
      </c>
      <c r="CG20">
        <v>38.686999999999998</v>
      </c>
      <c r="CH20">
        <v>1620.1</v>
      </c>
      <c r="CI20">
        <v>180.01</v>
      </c>
      <c r="CJ20">
        <v>0</v>
      </c>
      <c r="CK20">
        <v>1690052147.3</v>
      </c>
      <c r="CL20">
        <v>0</v>
      </c>
      <c r="CM20">
        <v>1690052106.0999999</v>
      </c>
      <c r="CN20" t="s">
        <v>361</v>
      </c>
      <c r="CO20">
        <v>1690052093.0999999</v>
      </c>
      <c r="CP20">
        <v>1690052106.0999999</v>
      </c>
      <c r="CQ20">
        <v>4</v>
      </c>
      <c r="CR20">
        <v>0.371</v>
      </c>
      <c r="CS20">
        <v>7.0000000000000001E-3</v>
      </c>
      <c r="CT20">
        <v>-5.55</v>
      </c>
      <c r="CU20">
        <v>-0.21199999999999999</v>
      </c>
      <c r="CV20">
        <v>300</v>
      </c>
      <c r="CW20">
        <v>12</v>
      </c>
      <c r="CX20">
        <v>0.26</v>
      </c>
      <c r="CY20">
        <v>0.04</v>
      </c>
      <c r="CZ20">
        <v>8.9986453583567094</v>
      </c>
      <c r="DA20">
        <v>-0.307252129957237</v>
      </c>
      <c r="DB20">
        <v>4.5892171151206002E-2</v>
      </c>
      <c r="DC20">
        <v>1</v>
      </c>
      <c r="DD20">
        <v>299.96710000000002</v>
      </c>
      <c r="DE20">
        <v>0.14607518797048499</v>
      </c>
      <c r="DF20">
        <v>3.4825134601321202E-2</v>
      </c>
      <c r="DG20">
        <v>1</v>
      </c>
      <c r="DH20">
        <v>1800.0185714285701</v>
      </c>
      <c r="DI20">
        <v>0.25989777847825601</v>
      </c>
      <c r="DJ20">
        <v>0.15535782703739501</v>
      </c>
      <c r="DK20">
        <v>-1</v>
      </c>
      <c r="DL20">
        <v>2</v>
      </c>
      <c r="DM20">
        <v>2</v>
      </c>
      <c r="DN20" t="s">
        <v>355</v>
      </c>
      <c r="DO20">
        <v>3.24322</v>
      </c>
      <c r="DP20">
        <v>2.8402099999999999</v>
      </c>
      <c r="DQ20">
        <v>7.7010300000000004E-2</v>
      </c>
      <c r="DR20">
        <v>7.7476199999999995E-2</v>
      </c>
      <c r="DS20">
        <v>8.3259299999999994E-2</v>
      </c>
      <c r="DT20">
        <v>7.1831699999999998E-2</v>
      </c>
      <c r="DU20">
        <v>27154.5</v>
      </c>
      <c r="DV20">
        <v>28325.3</v>
      </c>
      <c r="DW20">
        <v>27512.1</v>
      </c>
      <c r="DX20">
        <v>28794.9</v>
      </c>
      <c r="DY20">
        <v>33245.4</v>
      </c>
      <c r="DZ20">
        <v>35583.699999999997</v>
      </c>
      <c r="EA20">
        <v>36788.300000000003</v>
      </c>
      <c r="EB20">
        <v>39023.199999999997</v>
      </c>
      <c r="EC20">
        <v>2.35615</v>
      </c>
      <c r="ED20">
        <v>1.8113999999999999</v>
      </c>
      <c r="EE20">
        <v>0.15007300000000001</v>
      </c>
      <c r="EF20">
        <v>0</v>
      </c>
      <c r="EG20">
        <v>18.513200000000001</v>
      </c>
      <c r="EH20">
        <v>999.9</v>
      </c>
      <c r="EI20">
        <v>54.682000000000002</v>
      </c>
      <c r="EJ20">
        <v>19.696999999999999</v>
      </c>
      <c r="EK20">
        <v>12.613799999999999</v>
      </c>
      <c r="EL20">
        <v>62.207500000000003</v>
      </c>
      <c r="EM20">
        <v>39.1066</v>
      </c>
      <c r="EN20">
        <v>1</v>
      </c>
      <c r="EO20">
        <v>-0.68243699999999996</v>
      </c>
      <c r="EP20">
        <v>-0.35625499999999999</v>
      </c>
      <c r="EQ20">
        <v>19.9788</v>
      </c>
      <c r="ER20">
        <v>5.2198399999999996</v>
      </c>
      <c r="ES20">
        <v>11.9177</v>
      </c>
      <c r="ET20">
        <v>4.95425</v>
      </c>
      <c r="EU20">
        <v>3.2976999999999999</v>
      </c>
      <c r="EV20">
        <v>9999</v>
      </c>
      <c r="EW20">
        <v>5917.9</v>
      </c>
      <c r="EX20">
        <v>85.7</v>
      </c>
      <c r="EY20">
        <v>174</v>
      </c>
      <c r="EZ20">
        <v>1.84015</v>
      </c>
      <c r="FA20">
        <v>1.83921</v>
      </c>
      <c r="FB20">
        <v>1.8452</v>
      </c>
      <c r="FC20">
        <v>1.84928</v>
      </c>
      <c r="FD20">
        <v>1.8438600000000001</v>
      </c>
      <c r="FE20">
        <v>1.84395</v>
      </c>
      <c r="FF20">
        <v>1.84395</v>
      </c>
      <c r="FG20">
        <v>1.84378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-5.55</v>
      </c>
      <c r="FV20">
        <v>-0.21210000000000001</v>
      </c>
      <c r="FW20">
        <v>-5.5498181818182397</v>
      </c>
      <c r="FX20">
        <v>0</v>
      </c>
      <c r="FY20">
        <v>0</v>
      </c>
      <c r="FZ20">
        <v>0</v>
      </c>
      <c r="GA20">
        <v>-0.21213000000000201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0.7</v>
      </c>
      <c r="GJ20">
        <v>0.5</v>
      </c>
      <c r="GK20">
        <v>0.82763699999999996</v>
      </c>
      <c r="GL20">
        <v>2.52197</v>
      </c>
      <c r="GM20">
        <v>1.4477500000000001</v>
      </c>
      <c r="GN20">
        <v>2.32178</v>
      </c>
      <c r="GO20">
        <v>1.5466299999999999</v>
      </c>
      <c r="GP20">
        <v>2.4316399999999998</v>
      </c>
      <c r="GQ20">
        <v>22.5258</v>
      </c>
      <c r="GR20">
        <v>15.7081</v>
      </c>
      <c r="GS20">
        <v>18</v>
      </c>
      <c r="GT20">
        <v>614.81299999999999</v>
      </c>
      <c r="GU20">
        <v>393.63299999999998</v>
      </c>
      <c r="GV20">
        <v>18.647099999999998</v>
      </c>
      <c r="GW20">
        <v>18.332699999999999</v>
      </c>
      <c r="GX20">
        <v>30</v>
      </c>
      <c r="GY20">
        <v>18.2272</v>
      </c>
      <c r="GZ20">
        <v>18.1919</v>
      </c>
      <c r="HA20">
        <v>16.561699999999998</v>
      </c>
      <c r="HB20">
        <v>10</v>
      </c>
      <c r="HC20">
        <v>-30</v>
      </c>
      <c r="HD20">
        <v>18.645399999999999</v>
      </c>
      <c r="HE20">
        <v>300</v>
      </c>
      <c r="HF20">
        <v>0</v>
      </c>
      <c r="HG20">
        <v>101.343</v>
      </c>
      <c r="HH20">
        <v>94.879599999999996</v>
      </c>
    </row>
    <row r="21" spans="1:216" x14ac:dyDescent="0.2">
      <c r="A21">
        <v>3</v>
      </c>
      <c r="B21">
        <v>1690052228.0999999</v>
      </c>
      <c r="C21">
        <v>194</v>
      </c>
      <c r="D21" t="s">
        <v>362</v>
      </c>
      <c r="E21" t="s">
        <v>363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1690052228.0999999</v>
      </c>
      <c r="M21">
        <f t="shared" si="0"/>
        <v>2.0892587920996342E-3</v>
      </c>
      <c r="N21">
        <f t="shared" si="1"/>
        <v>2.0892587920996344</v>
      </c>
      <c r="O21">
        <f t="shared" si="2"/>
        <v>7.2299585961314508</v>
      </c>
      <c r="P21">
        <f t="shared" si="3"/>
        <v>242.24799999999999</v>
      </c>
      <c r="Q21">
        <f t="shared" si="4"/>
        <v>176.25996878988278</v>
      </c>
      <c r="R21">
        <f t="shared" si="5"/>
        <v>17.614419595458251</v>
      </c>
      <c r="S21">
        <f t="shared" si="6"/>
        <v>24.208888424615999</v>
      </c>
      <c r="T21">
        <f t="shared" si="7"/>
        <v>0.19168000455509715</v>
      </c>
      <c r="U21">
        <f t="shared" si="8"/>
        <v>2.9275178165603943</v>
      </c>
      <c r="V21">
        <f t="shared" si="9"/>
        <v>0.18497069421321383</v>
      </c>
      <c r="W21">
        <f t="shared" si="10"/>
        <v>0.11618992387266348</v>
      </c>
      <c r="X21">
        <f t="shared" si="11"/>
        <v>297.69721199999998</v>
      </c>
      <c r="Y21">
        <f t="shared" si="12"/>
        <v>22.056260063282984</v>
      </c>
      <c r="Z21">
        <f t="shared" si="13"/>
        <v>20.999099999999999</v>
      </c>
      <c r="AA21">
        <f t="shared" si="14"/>
        <v>2.4957938493633689</v>
      </c>
      <c r="AB21">
        <f t="shared" si="15"/>
        <v>56.205675072447683</v>
      </c>
      <c r="AC21">
        <f t="shared" si="16"/>
        <v>1.3889670851195999</v>
      </c>
      <c r="AD21">
        <f t="shared" si="17"/>
        <v>2.471222137852195</v>
      </c>
      <c r="AE21">
        <f t="shared" si="18"/>
        <v>1.106826764243769</v>
      </c>
      <c r="AF21">
        <f t="shared" si="19"/>
        <v>-92.136312731593875</v>
      </c>
      <c r="AG21">
        <f t="shared" si="20"/>
        <v>-25.394579990698094</v>
      </c>
      <c r="AH21">
        <f t="shared" si="21"/>
        <v>-1.7604924237253559</v>
      </c>
      <c r="AI21">
        <f t="shared" si="22"/>
        <v>178.40582685398266</v>
      </c>
      <c r="AJ21">
        <v>4</v>
      </c>
      <c r="AK21">
        <v>1</v>
      </c>
      <c r="AL21">
        <f t="shared" si="23"/>
        <v>1</v>
      </c>
      <c r="AM21">
        <f t="shared" si="24"/>
        <v>0</v>
      </c>
      <c r="AN21">
        <f t="shared" si="25"/>
        <v>53922.398146556319</v>
      </c>
      <c r="AO21">
        <f t="shared" si="26"/>
        <v>1799.97</v>
      </c>
      <c r="AP21">
        <f t="shared" si="27"/>
        <v>1517.3748000000001</v>
      </c>
      <c r="AQ21">
        <f t="shared" si="28"/>
        <v>0.84300005000083333</v>
      </c>
      <c r="AR21">
        <f t="shared" si="29"/>
        <v>0.16539009650160835</v>
      </c>
      <c r="AS21">
        <v>1690052228.0999999</v>
      </c>
      <c r="AT21">
        <v>242.24799999999999</v>
      </c>
      <c r="AU21">
        <v>249.98400000000001</v>
      </c>
      <c r="AV21">
        <v>13.8988</v>
      </c>
      <c r="AW21">
        <v>11.8386</v>
      </c>
      <c r="AX21">
        <v>247.59100000000001</v>
      </c>
      <c r="AY21">
        <v>14.1127</v>
      </c>
      <c r="AZ21">
        <v>600.00599999999997</v>
      </c>
      <c r="BA21">
        <v>99.834299999999999</v>
      </c>
      <c r="BB21">
        <v>0.10001699999999999</v>
      </c>
      <c r="BC21">
        <v>20.838200000000001</v>
      </c>
      <c r="BD21">
        <v>20.999099999999999</v>
      </c>
      <c r="BE21">
        <v>999.9</v>
      </c>
      <c r="BF21">
        <v>0</v>
      </c>
      <c r="BG21">
        <v>0</v>
      </c>
      <c r="BH21">
        <v>10005</v>
      </c>
      <c r="BI21">
        <v>0</v>
      </c>
      <c r="BJ21">
        <v>7.3275800000000002</v>
      </c>
      <c r="BK21">
        <v>-7.7368300000000003</v>
      </c>
      <c r="BL21">
        <v>245.66200000000001</v>
      </c>
      <c r="BM21">
        <v>252.97900000000001</v>
      </c>
      <c r="BN21">
        <v>2.0601600000000002</v>
      </c>
      <c r="BO21">
        <v>249.98400000000001</v>
      </c>
      <c r="BP21">
        <v>11.8386</v>
      </c>
      <c r="BQ21">
        <v>1.38757</v>
      </c>
      <c r="BR21">
        <v>1.1819</v>
      </c>
      <c r="BS21">
        <v>11.782500000000001</v>
      </c>
      <c r="BT21">
        <v>9.37547</v>
      </c>
      <c r="BU21">
        <v>1799.97</v>
      </c>
      <c r="BV21">
        <v>0.90000100000000005</v>
      </c>
      <c r="BW21">
        <v>9.9999000000000005E-2</v>
      </c>
      <c r="BX21">
        <v>0</v>
      </c>
      <c r="BY21">
        <v>1.9683999999999999</v>
      </c>
      <c r="BZ21">
        <v>0</v>
      </c>
      <c r="CA21">
        <v>12424.7</v>
      </c>
      <c r="CB21">
        <v>13894.7</v>
      </c>
      <c r="CC21">
        <v>39.75</v>
      </c>
      <c r="CD21">
        <v>40.686999999999998</v>
      </c>
      <c r="CE21">
        <v>40.875</v>
      </c>
      <c r="CF21">
        <v>38.936999999999998</v>
      </c>
      <c r="CG21">
        <v>38.936999999999998</v>
      </c>
      <c r="CH21">
        <v>1619.97</v>
      </c>
      <c r="CI21">
        <v>180</v>
      </c>
      <c r="CJ21">
        <v>0</v>
      </c>
      <c r="CK21">
        <v>1690052239.0999999</v>
      </c>
      <c r="CL21">
        <v>0</v>
      </c>
      <c r="CM21">
        <v>1690052198.0999999</v>
      </c>
      <c r="CN21" t="s">
        <v>364</v>
      </c>
      <c r="CO21">
        <v>1690052192.0999999</v>
      </c>
      <c r="CP21">
        <v>1690052198.0999999</v>
      </c>
      <c r="CQ21">
        <v>5</v>
      </c>
      <c r="CR21">
        <v>0.20699999999999999</v>
      </c>
      <c r="CS21">
        <v>-2E-3</v>
      </c>
      <c r="CT21">
        <v>-5.343</v>
      </c>
      <c r="CU21">
        <v>-0.214</v>
      </c>
      <c r="CV21">
        <v>250</v>
      </c>
      <c r="CW21">
        <v>12</v>
      </c>
      <c r="CX21">
        <v>0.32</v>
      </c>
      <c r="CY21">
        <v>0.04</v>
      </c>
      <c r="CZ21">
        <v>7.2703115823892199</v>
      </c>
      <c r="DA21">
        <v>-9.4908907784311394E-2</v>
      </c>
      <c r="DB21">
        <v>2.38220289519653E-2</v>
      </c>
      <c r="DC21">
        <v>1</v>
      </c>
      <c r="DD21">
        <v>249.98</v>
      </c>
      <c r="DE21">
        <v>6.7127819548437898E-2</v>
      </c>
      <c r="DF21">
        <v>1.5713051899615301E-2</v>
      </c>
      <c r="DG21">
        <v>1</v>
      </c>
      <c r="DH21">
        <v>1799.9861904761899</v>
      </c>
      <c r="DI21">
        <v>-8.8757264368774194E-2</v>
      </c>
      <c r="DJ21">
        <v>1.2526615655194201E-2</v>
      </c>
      <c r="DK21">
        <v>-1</v>
      </c>
      <c r="DL21">
        <v>2</v>
      </c>
      <c r="DM21">
        <v>2</v>
      </c>
      <c r="DN21" t="s">
        <v>355</v>
      </c>
      <c r="DO21">
        <v>3.24322</v>
      </c>
      <c r="DP21">
        <v>2.8402500000000002</v>
      </c>
      <c r="DQ21">
        <v>6.63831E-2</v>
      </c>
      <c r="DR21">
        <v>6.6599400000000003E-2</v>
      </c>
      <c r="DS21">
        <v>8.3518099999999998E-2</v>
      </c>
      <c r="DT21">
        <v>7.2158200000000006E-2</v>
      </c>
      <c r="DU21">
        <v>27468.6</v>
      </c>
      <c r="DV21">
        <v>28659</v>
      </c>
      <c r="DW21">
        <v>27513.7</v>
      </c>
      <c r="DX21">
        <v>28794.799999999999</v>
      </c>
      <c r="DY21">
        <v>33238.199999999997</v>
      </c>
      <c r="DZ21">
        <v>35570.699999999997</v>
      </c>
      <c r="EA21">
        <v>36791</v>
      </c>
      <c r="EB21">
        <v>39022.699999999997</v>
      </c>
      <c r="EC21">
        <v>2.3569</v>
      </c>
      <c r="ED21">
        <v>1.8110299999999999</v>
      </c>
      <c r="EE21">
        <v>0.15018500000000001</v>
      </c>
      <c r="EF21">
        <v>0</v>
      </c>
      <c r="EG21">
        <v>18.513500000000001</v>
      </c>
      <c r="EH21">
        <v>999.9</v>
      </c>
      <c r="EI21">
        <v>54.865000000000002</v>
      </c>
      <c r="EJ21">
        <v>19.736999999999998</v>
      </c>
      <c r="EK21">
        <v>12.6876</v>
      </c>
      <c r="EL21">
        <v>62.217500000000001</v>
      </c>
      <c r="EM21">
        <v>38.902200000000001</v>
      </c>
      <c r="EN21">
        <v>1</v>
      </c>
      <c r="EO21">
        <v>-0.68347100000000005</v>
      </c>
      <c r="EP21">
        <v>-0.29955599999999999</v>
      </c>
      <c r="EQ21">
        <v>19.979700000000001</v>
      </c>
      <c r="ER21">
        <v>5.2214799999999997</v>
      </c>
      <c r="ES21">
        <v>11.914899999999999</v>
      </c>
      <c r="ET21">
        <v>4.9551999999999996</v>
      </c>
      <c r="EU21">
        <v>3.2972800000000002</v>
      </c>
      <c r="EV21">
        <v>9999</v>
      </c>
      <c r="EW21">
        <v>5919.9</v>
      </c>
      <c r="EX21">
        <v>85.7</v>
      </c>
      <c r="EY21">
        <v>174</v>
      </c>
      <c r="EZ21">
        <v>1.84</v>
      </c>
      <c r="FA21">
        <v>1.8390599999999999</v>
      </c>
      <c r="FB21">
        <v>1.8450500000000001</v>
      </c>
      <c r="FC21">
        <v>1.84911</v>
      </c>
      <c r="FD21">
        <v>1.8436999999999999</v>
      </c>
      <c r="FE21">
        <v>1.84382</v>
      </c>
      <c r="FF21">
        <v>1.8438000000000001</v>
      </c>
      <c r="FG21">
        <v>1.8435999999999999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-5.343</v>
      </c>
      <c r="FV21">
        <v>-0.21390000000000001</v>
      </c>
      <c r="FW21">
        <v>-5.3433000000000002</v>
      </c>
      <c r="FX21">
        <v>0</v>
      </c>
      <c r="FY21">
        <v>0</v>
      </c>
      <c r="FZ21">
        <v>0</v>
      </c>
      <c r="GA21">
        <v>-0.21397000000000199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0.6</v>
      </c>
      <c r="GJ21">
        <v>0.5</v>
      </c>
      <c r="GK21">
        <v>0.72143599999999997</v>
      </c>
      <c r="GL21">
        <v>2.5293000000000001</v>
      </c>
      <c r="GM21">
        <v>1.4477500000000001</v>
      </c>
      <c r="GN21">
        <v>2.323</v>
      </c>
      <c r="GO21">
        <v>1.5466299999999999</v>
      </c>
      <c r="GP21">
        <v>2.4035600000000001</v>
      </c>
      <c r="GQ21">
        <v>22.606400000000001</v>
      </c>
      <c r="GR21">
        <v>15.6906</v>
      </c>
      <c r="GS21">
        <v>18</v>
      </c>
      <c r="GT21">
        <v>615.24599999999998</v>
      </c>
      <c r="GU21">
        <v>393.37099999999998</v>
      </c>
      <c r="GV21">
        <v>18.549800000000001</v>
      </c>
      <c r="GW21">
        <v>18.3246</v>
      </c>
      <c r="GX21">
        <v>30</v>
      </c>
      <c r="GY21">
        <v>18.221800000000002</v>
      </c>
      <c r="GZ21">
        <v>18.187200000000001</v>
      </c>
      <c r="HA21">
        <v>14.428800000000001</v>
      </c>
      <c r="HB21">
        <v>10</v>
      </c>
      <c r="HC21">
        <v>-30</v>
      </c>
      <c r="HD21">
        <v>18.543399999999998</v>
      </c>
      <c r="HE21">
        <v>250</v>
      </c>
      <c r="HF21">
        <v>0</v>
      </c>
      <c r="HG21">
        <v>101.35</v>
      </c>
      <c r="HH21">
        <v>94.878900000000002</v>
      </c>
    </row>
    <row r="22" spans="1:216" x14ac:dyDescent="0.2">
      <c r="A22">
        <v>4</v>
      </c>
      <c r="B22">
        <v>1690052324.0999999</v>
      </c>
      <c r="C22">
        <v>290</v>
      </c>
      <c r="D22" t="s">
        <v>365</v>
      </c>
      <c r="E22" t="s">
        <v>366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1690052324.0999999</v>
      </c>
      <c r="M22">
        <f t="shared" si="0"/>
        <v>2.0823986240313401E-3</v>
      </c>
      <c r="N22">
        <f t="shared" si="1"/>
        <v>2.0823986240313399</v>
      </c>
      <c r="O22">
        <f t="shared" si="2"/>
        <v>4.6928489072926496</v>
      </c>
      <c r="P22">
        <f t="shared" si="3"/>
        <v>169.98400000000001</v>
      </c>
      <c r="Q22">
        <f t="shared" si="4"/>
        <v>126.93516283407864</v>
      </c>
      <c r="R22">
        <f t="shared" si="5"/>
        <v>12.685859681320878</v>
      </c>
      <c r="S22">
        <f t="shared" si="6"/>
        <v>16.988146735103999</v>
      </c>
      <c r="T22">
        <f t="shared" si="7"/>
        <v>0.19169125206749318</v>
      </c>
      <c r="U22">
        <f t="shared" si="8"/>
        <v>2.925089244361788</v>
      </c>
      <c r="V22">
        <f t="shared" si="9"/>
        <v>0.18497580805666963</v>
      </c>
      <c r="W22">
        <f t="shared" si="10"/>
        <v>0.11619363645249589</v>
      </c>
      <c r="X22">
        <f t="shared" si="11"/>
        <v>297.73290299999996</v>
      </c>
      <c r="Y22">
        <f t="shared" si="12"/>
        <v>22.055914187006916</v>
      </c>
      <c r="Z22">
        <f t="shared" si="13"/>
        <v>21.015699999999999</v>
      </c>
      <c r="AA22">
        <f t="shared" si="14"/>
        <v>2.4983410392703354</v>
      </c>
      <c r="AB22">
        <f t="shared" si="15"/>
        <v>56.468062395135696</v>
      </c>
      <c r="AC22">
        <f t="shared" si="16"/>
        <v>1.3951679407281001</v>
      </c>
      <c r="AD22">
        <f t="shared" si="17"/>
        <v>2.4707204064580819</v>
      </c>
      <c r="AE22">
        <f t="shared" si="18"/>
        <v>1.1031730985422352</v>
      </c>
      <c r="AF22">
        <f t="shared" si="19"/>
        <v>-91.833779319782096</v>
      </c>
      <c r="AG22">
        <f t="shared" si="20"/>
        <v>-28.511691970639177</v>
      </c>
      <c r="AH22">
        <f t="shared" si="21"/>
        <v>-1.9783632173151744</v>
      </c>
      <c r="AI22">
        <f t="shared" si="22"/>
        <v>175.40906849226354</v>
      </c>
      <c r="AJ22">
        <v>4</v>
      </c>
      <c r="AK22">
        <v>1</v>
      </c>
      <c r="AL22">
        <f t="shared" si="23"/>
        <v>1</v>
      </c>
      <c r="AM22">
        <f t="shared" si="24"/>
        <v>0</v>
      </c>
      <c r="AN22">
        <f t="shared" si="25"/>
        <v>53851.521390686328</v>
      </c>
      <c r="AO22">
        <f t="shared" si="26"/>
        <v>1800.19</v>
      </c>
      <c r="AP22">
        <f t="shared" si="27"/>
        <v>1517.5599</v>
      </c>
      <c r="AQ22">
        <f t="shared" si="28"/>
        <v>0.84299985001583166</v>
      </c>
      <c r="AR22">
        <f t="shared" si="29"/>
        <v>0.1653897105305551</v>
      </c>
      <c r="AS22">
        <v>1690052324.0999999</v>
      </c>
      <c r="AT22">
        <v>169.98400000000001</v>
      </c>
      <c r="AU22">
        <v>175.03100000000001</v>
      </c>
      <c r="AV22">
        <v>13.960100000000001</v>
      </c>
      <c r="AW22">
        <v>11.906700000000001</v>
      </c>
      <c r="AX22">
        <v>174.946</v>
      </c>
      <c r="AY22">
        <v>14.171099999999999</v>
      </c>
      <c r="AZ22">
        <v>599.97900000000004</v>
      </c>
      <c r="BA22">
        <v>99.839600000000004</v>
      </c>
      <c r="BB22">
        <v>0.100081</v>
      </c>
      <c r="BC22">
        <v>20.834900000000001</v>
      </c>
      <c r="BD22">
        <v>21.015699999999999</v>
      </c>
      <c r="BE22">
        <v>999.9</v>
      </c>
      <c r="BF22">
        <v>0</v>
      </c>
      <c r="BG22">
        <v>0</v>
      </c>
      <c r="BH22">
        <v>9990.6200000000008</v>
      </c>
      <c r="BI22">
        <v>0</v>
      </c>
      <c r="BJ22">
        <v>7.8003299999999998</v>
      </c>
      <c r="BK22">
        <v>-5.0470100000000002</v>
      </c>
      <c r="BL22">
        <v>172.39099999999999</v>
      </c>
      <c r="BM22">
        <v>177.14</v>
      </c>
      <c r="BN22">
        <v>2.0533999999999999</v>
      </c>
      <c r="BO22">
        <v>175.03100000000001</v>
      </c>
      <c r="BP22">
        <v>11.906700000000001</v>
      </c>
      <c r="BQ22">
        <v>1.39377</v>
      </c>
      <c r="BR22">
        <v>1.18876</v>
      </c>
      <c r="BS22">
        <v>11.85</v>
      </c>
      <c r="BT22">
        <v>9.4614700000000003</v>
      </c>
      <c r="BU22">
        <v>1800.19</v>
      </c>
      <c r="BV22">
        <v>0.90000400000000003</v>
      </c>
      <c r="BW22">
        <v>9.9996199999999993E-2</v>
      </c>
      <c r="BX22">
        <v>0</v>
      </c>
      <c r="BY22">
        <v>2.2422</v>
      </c>
      <c r="BZ22">
        <v>0</v>
      </c>
      <c r="CA22">
        <v>12507.2</v>
      </c>
      <c r="CB22">
        <v>13896.4</v>
      </c>
      <c r="CC22">
        <v>39.936999999999998</v>
      </c>
      <c r="CD22">
        <v>41</v>
      </c>
      <c r="CE22">
        <v>41.186999999999998</v>
      </c>
      <c r="CF22">
        <v>39.186999999999998</v>
      </c>
      <c r="CG22">
        <v>39.125</v>
      </c>
      <c r="CH22">
        <v>1620.18</v>
      </c>
      <c r="CI22">
        <v>180.01</v>
      </c>
      <c r="CJ22">
        <v>0</v>
      </c>
      <c r="CK22">
        <v>1690052335.0999999</v>
      </c>
      <c r="CL22">
        <v>0</v>
      </c>
      <c r="CM22">
        <v>1690052296.0999999</v>
      </c>
      <c r="CN22" t="s">
        <v>367</v>
      </c>
      <c r="CO22">
        <v>1690052288.0999999</v>
      </c>
      <c r="CP22">
        <v>1690052296.0999999</v>
      </c>
      <c r="CQ22">
        <v>6</v>
      </c>
      <c r="CR22">
        <v>0.38200000000000001</v>
      </c>
      <c r="CS22">
        <v>3.0000000000000001E-3</v>
      </c>
      <c r="CT22">
        <v>-4.9619999999999997</v>
      </c>
      <c r="CU22">
        <v>-0.21099999999999999</v>
      </c>
      <c r="CV22">
        <v>175</v>
      </c>
      <c r="CW22">
        <v>12</v>
      </c>
      <c r="CX22">
        <v>0.2</v>
      </c>
      <c r="CY22">
        <v>0.05</v>
      </c>
      <c r="CZ22">
        <v>4.6568704481340797</v>
      </c>
      <c r="DA22">
        <v>-4.1788946601569302E-2</v>
      </c>
      <c r="DB22">
        <v>2.0226439767607102E-2</v>
      </c>
      <c r="DC22">
        <v>1</v>
      </c>
      <c r="DD22">
        <v>174.96757142857101</v>
      </c>
      <c r="DE22">
        <v>0.23509090909122499</v>
      </c>
      <c r="DF22">
        <v>2.61216411439734E-2</v>
      </c>
      <c r="DG22">
        <v>1</v>
      </c>
      <c r="DH22">
        <v>1800.0157142857099</v>
      </c>
      <c r="DI22">
        <v>-0.391346786327399</v>
      </c>
      <c r="DJ22">
        <v>0.16418837696153299</v>
      </c>
      <c r="DK22">
        <v>-1</v>
      </c>
      <c r="DL22">
        <v>2</v>
      </c>
      <c r="DM22">
        <v>2</v>
      </c>
      <c r="DN22" t="s">
        <v>355</v>
      </c>
      <c r="DO22">
        <v>3.2431800000000002</v>
      </c>
      <c r="DP22">
        <v>2.8401800000000001</v>
      </c>
      <c r="DQ22">
        <v>4.8939999999999997E-2</v>
      </c>
      <c r="DR22">
        <v>4.8719199999999997E-2</v>
      </c>
      <c r="DS22">
        <v>8.3777299999999999E-2</v>
      </c>
      <c r="DT22">
        <v>7.2469800000000001E-2</v>
      </c>
      <c r="DU22">
        <v>27982.6</v>
      </c>
      <c r="DV22">
        <v>29208.6</v>
      </c>
      <c r="DW22">
        <v>27514.6</v>
      </c>
      <c r="DX22">
        <v>28795.7</v>
      </c>
      <c r="DY22">
        <v>33230.1</v>
      </c>
      <c r="DZ22">
        <v>35559.800000000003</v>
      </c>
      <c r="EA22">
        <v>36792.800000000003</v>
      </c>
      <c r="EB22">
        <v>39024</v>
      </c>
      <c r="EC22">
        <v>2.3565999999999998</v>
      </c>
      <c r="ED22">
        <v>1.81047</v>
      </c>
      <c r="EE22">
        <v>0.15160100000000001</v>
      </c>
      <c r="EF22">
        <v>0</v>
      </c>
      <c r="EG22">
        <v>18.506699999999999</v>
      </c>
      <c r="EH22">
        <v>999.9</v>
      </c>
      <c r="EI22">
        <v>55.036000000000001</v>
      </c>
      <c r="EJ22">
        <v>19.757000000000001</v>
      </c>
      <c r="EK22">
        <v>12.7415</v>
      </c>
      <c r="EL22">
        <v>62.397500000000001</v>
      </c>
      <c r="EM22">
        <v>39.110599999999998</v>
      </c>
      <c r="EN22">
        <v>1</v>
      </c>
      <c r="EO22">
        <v>-0.68459599999999998</v>
      </c>
      <c r="EP22">
        <v>-0.19931399999999999</v>
      </c>
      <c r="EQ22">
        <v>19.981000000000002</v>
      </c>
      <c r="ER22">
        <v>5.2217799999999999</v>
      </c>
      <c r="ES22">
        <v>11.9146</v>
      </c>
      <c r="ET22">
        <v>4.9552500000000004</v>
      </c>
      <c r="EU22">
        <v>3.29738</v>
      </c>
      <c r="EV22">
        <v>9999</v>
      </c>
      <c r="EW22">
        <v>5921.7</v>
      </c>
      <c r="EX22">
        <v>85.7</v>
      </c>
      <c r="EY22">
        <v>174</v>
      </c>
      <c r="EZ22">
        <v>1.83968</v>
      </c>
      <c r="FA22">
        <v>1.8387199999999999</v>
      </c>
      <c r="FB22">
        <v>1.8447199999999999</v>
      </c>
      <c r="FC22">
        <v>1.84877</v>
      </c>
      <c r="FD22">
        <v>1.8433900000000001</v>
      </c>
      <c r="FE22">
        <v>1.8435299999999999</v>
      </c>
      <c r="FF22">
        <v>1.8434600000000001</v>
      </c>
      <c r="FG22">
        <v>1.84328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-4.9619999999999997</v>
      </c>
      <c r="FV22">
        <v>-0.21099999999999999</v>
      </c>
      <c r="FW22">
        <v>-4.96180000000001</v>
      </c>
      <c r="FX22">
        <v>0</v>
      </c>
      <c r="FY22">
        <v>0</v>
      </c>
      <c r="FZ22">
        <v>0</v>
      </c>
      <c r="GA22">
        <v>-0.21099999999999999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0.6</v>
      </c>
      <c r="GJ22">
        <v>0.5</v>
      </c>
      <c r="GK22">
        <v>0.55664100000000005</v>
      </c>
      <c r="GL22">
        <v>2.5329600000000001</v>
      </c>
      <c r="GM22">
        <v>1.4489700000000001</v>
      </c>
      <c r="GN22">
        <v>2.31934</v>
      </c>
      <c r="GO22">
        <v>1.5466299999999999</v>
      </c>
      <c r="GP22">
        <v>2.3925800000000002</v>
      </c>
      <c r="GQ22">
        <v>22.667000000000002</v>
      </c>
      <c r="GR22">
        <v>15.6731</v>
      </c>
      <c r="GS22">
        <v>18</v>
      </c>
      <c r="GT22">
        <v>614.93499999999995</v>
      </c>
      <c r="GU22">
        <v>392.96499999999997</v>
      </c>
      <c r="GV22">
        <v>18.4786</v>
      </c>
      <c r="GW22">
        <v>18.315100000000001</v>
      </c>
      <c r="GX22">
        <v>30</v>
      </c>
      <c r="GY22">
        <v>18.212900000000001</v>
      </c>
      <c r="GZ22">
        <v>18.177600000000002</v>
      </c>
      <c r="HA22">
        <v>11.134399999999999</v>
      </c>
      <c r="HB22">
        <v>10</v>
      </c>
      <c r="HC22">
        <v>-30</v>
      </c>
      <c r="HD22">
        <v>18.472300000000001</v>
      </c>
      <c r="HE22">
        <v>175</v>
      </c>
      <c r="HF22">
        <v>0</v>
      </c>
      <c r="HG22">
        <v>101.354</v>
      </c>
      <c r="HH22">
        <v>94.881900000000002</v>
      </c>
    </row>
    <row r="23" spans="1:216" x14ac:dyDescent="0.2">
      <c r="A23">
        <v>5</v>
      </c>
      <c r="B23">
        <v>1690052419.0999999</v>
      </c>
      <c r="C23">
        <v>385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1690052419.0999999</v>
      </c>
      <c r="M23">
        <f t="shared" si="0"/>
        <v>2.0764502302014951E-3</v>
      </c>
      <c r="N23">
        <f t="shared" si="1"/>
        <v>2.0764502302014951</v>
      </c>
      <c r="O23">
        <f t="shared" si="2"/>
        <v>2.8869567014418043</v>
      </c>
      <c r="P23">
        <f t="shared" si="3"/>
        <v>121.813</v>
      </c>
      <c r="Q23">
        <f t="shared" si="4"/>
        <v>95.220084406923519</v>
      </c>
      <c r="R23">
        <f t="shared" si="5"/>
        <v>9.5165658796738484</v>
      </c>
      <c r="S23">
        <f t="shared" si="6"/>
        <v>12.174337449089903</v>
      </c>
      <c r="T23">
        <f t="shared" si="7"/>
        <v>0.19311092676950781</v>
      </c>
      <c r="U23">
        <f t="shared" si="8"/>
        <v>2.9302984188006387</v>
      </c>
      <c r="V23">
        <f t="shared" si="9"/>
        <v>0.1863091997258747</v>
      </c>
      <c r="W23">
        <f t="shared" si="10"/>
        <v>0.11703439924019252</v>
      </c>
      <c r="X23">
        <f t="shared" si="11"/>
        <v>297.67007999999993</v>
      </c>
      <c r="Y23">
        <f t="shared" si="12"/>
        <v>22.036580103323619</v>
      </c>
      <c r="Z23">
        <f t="shared" si="13"/>
        <v>20.985399999999998</v>
      </c>
      <c r="AA23">
        <f t="shared" si="14"/>
        <v>2.49369336383669</v>
      </c>
      <c r="AB23">
        <f t="shared" si="15"/>
        <v>56.789706732009051</v>
      </c>
      <c r="AC23">
        <f t="shared" si="16"/>
        <v>1.40151846614136</v>
      </c>
      <c r="AD23">
        <f t="shared" si="17"/>
        <v>2.467909321587332</v>
      </c>
      <c r="AE23">
        <f t="shared" si="18"/>
        <v>1.09217489769533</v>
      </c>
      <c r="AF23">
        <f t="shared" si="19"/>
        <v>-91.571455151885928</v>
      </c>
      <c r="AG23">
        <f t="shared" si="20"/>
        <v>-26.698323971889742</v>
      </c>
      <c r="AH23">
        <f t="shared" si="21"/>
        <v>-1.8487838540649861</v>
      </c>
      <c r="AI23">
        <f t="shared" si="22"/>
        <v>177.55151702215926</v>
      </c>
      <c r="AJ23">
        <v>4</v>
      </c>
      <c r="AK23">
        <v>1</v>
      </c>
      <c r="AL23">
        <f t="shared" si="23"/>
        <v>1</v>
      </c>
      <c r="AM23">
        <f t="shared" si="24"/>
        <v>0</v>
      </c>
      <c r="AN23">
        <f t="shared" si="25"/>
        <v>54008.623059185833</v>
      </c>
      <c r="AO23">
        <f t="shared" si="26"/>
        <v>1799.8</v>
      </c>
      <c r="AP23">
        <f t="shared" si="27"/>
        <v>1517.232</v>
      </c>
      <c r="AQ23">
        <f t="shared" si="28"/>
        <v>0.8430003333703745</v>
      </c>
      <c r="AR23">
        <f t="shared" si="29"/>
        <v>0.16539064340482273</v>
      </c>
      <c r="AS23">
        <v>1690052419.0999999</v>
      </c>
      <c r="AT23">
        <v>121.813</v>
      </c>
      <c r="AU23">
        <v>124.953</v>
      </c>
      <c r="AV23">
        <v>14.023199999999999</v>
      </c>
      <c r="AW23">
        <v>11.9758</v>
      </c>
      <c r="AX23">
        <v>126.601</v>
      </c>
      <c r="AY23">
        <v>14.234500000000001</v>
      </c>
      <c r="AZ23">
        <v>599.98</v>
      </c>
      <c r="BA23">
        <v>99.843000000000004</v>
      </c>
      <c r="BB23">
        <v>9.9842299999999995E-2</v>
      </c>
      <c r="BC23">
        <v>20.816400000000002</v>
      </c>
      <c r="BD23">
        <v>20.985399999999998</v>
      </c>
      <c r="BE23">
        <v>999.9</v>
      </c>
      <c r="BF23">
        <v>0</v>
      </c>
      <c r="BG23">
        <v>0</v>
      </c>
      <c r="BH23">
        <v>10020</v>
      </c>
      <c r="BI23">
        <v>0</v>
      </c>
      <c r="BJ23">
        <v>7.1502999999999997</v>
      </c>
      <c r="BK23">
        <v>-3.1392699999999998</v>
      </c>
      <c r="BL23">
        <v>123.54600000000001</v>
      </c>
      <c r="BM23">
        <v>126.467</v>
      </c>
      <c r="BN23">
        <v>2.0474600000000001</v>
      </c>
      <c r="BO23">
        <v>124.953</v>
      </c>
      <c r="BP23">
        <v>11.9758</v>
      </c>
      <c r="BQ23">
        <v>1.40012</v>
      </c>
      <c r="BR23">
        <v>1.1957</v>
      </c>
      <c r="BS23">
        <v>11.919</v>
      </c>
      <c r="BT23">
        <v>9.5480999999999998</v>
      </c>
      <c r="BU23">
        <v>1799.8</v>
      </c>
      <c r="BV23">
        <v>0.89998699999999998</v>
      </c>
      <c r="BW23">
        <v>0.100013</v>
      </c>
      <c r="BX23">
        <v>0</v>
      </c>
      <c r="BY23">
        <v>2.1966000000000001</v>
      </c>
      <c r="BZ23">
        <v>0</v>
      </c>
      <c r="CA23">
        <v>12559</v>
      </c>
      <c r="CB23">
        <v>13893.3</v>
      </c>
      <c r="CC23">
        <v>40.186999999999998</v>
      </c>
      <c r="CD23">
        <v>41.186999999999998</v>
      </c>
      <c r="CE23">
        <v>41.436999999999998</v>
      </c>
      <c r="CF23">
        <v>39.436999999999998</v>
      </c>
      <c r="CG23">
        <v>39.311999999999998</v>
      </c>
      <c r="CH23">
        <v>1619.8</v>
      </c>
      <c r="CI23">
        <v>180</v>
      </c>
      <c r="CJ23">
        <v>0</v>
      </c>
      <c r="CK23">
        <v>1690052430.5</v>
      </c>
      <c r="CL23">
        <v>0</v>
      </c>
      <c r="CM23">
        <v>1690052392.0999999</v>
      </c>
      <c r="CN23" t="s">
        <v>370</v>
      </c>
      <c r="CO23">
        <v>1690052382.0999999</v>
      </c>
      <c r="CP23">
        <v>1690052392.0999999</v>
      </c>
      <c r="CQ23">
        <v>7</v>
      </c>
      <c r="CR23">
        <v>0.17499999999999999</v>
      </c>
      <c r="CS23">
        <v>0</v>
      </c>
      <c r="CT23">
        <v>-4.7869999999999999</v>
      </c>
      <c r="CU23">
        <v>-0.21099999999999999</v>
      </c>
      <c r="CV23">
        <v>125</v>
      </c>
      <c r="CW23">
        <v>12</v>
      </c>
      <c r="CX23">
        <v>0.22</v>
      </c>
      <c r="CY23">
        <v>0.03</v>
      </c>
      <c r="CZ23">
        <v>2.9223727276234301</v>
      </c>
      <c r="DA23">
        <v>0.43609652951153799</v>
      </c>
      <c r="DB23">
        <v>0.127766435554764</v>
      </c>
      <c r="DC23">
        <v>1</v>
      </c>
      <c r="DD23">
        <v>124.961904761905</v>
      </c>
      <c r="DE23">
        <v>0.26851948051970598</v>
      </c>
      <c r="DF23">
        <v>3.46821001751993E-2</v>
      </c>
      <c r="DG23">
        <v>1</v>
      </c>
      <c r="DH23">
        <v>1800.0214285714301</v>
      </c>
      <c r="DI23">
        <v>0.45736820248631299</v>
      </c>
      <c r="DJ23">
        <v>0.14890987092826599</v>
      </c>
      <c r="DK23">
        <v>-1</v>
      </c>
      <c r="DL23">
        <v>2</v>
      </c>
      <c r="DM23">
        <v>2</v>
      </c>
      <c r="DN23" t="s">
        <v>355</v>
      </c>
      <c r="DO23">
        <v>3.2431899999999998</v>
      </c>
      <c r="DP23">
        <v>2.8401999999999998</v>
      </c>
      <c r="DQ23">
        <v>3.6261000000000002E-2</v>
      </c>
      <c r="DR23">
        <v>3.5632200000000003E-2</v>
      </c>
      <c r="DS23">
        <v>8.4057400000000004E-2</v>
      </c>
      <c r="DT23">
        <v>7.2784500000000002E-2</v>
      </c>
      <c r="DU23">
        <v>28357.1</v>
      </c>
      <c r="DV23">
        <v>29610.6</v>
      </c>
      <c r="DW23">
        <v>27515.8</v>
      </c>
      <c r="DX23">
        <v>28795.7</v>
      </c>
      <c r="DY23">
        <v>33221</v>
      </c>
      <c r="DZ23">
        <v>35547.9</v>
      </c>
      <c r="EA23">
        <v>36794.199999999997</v>
      </c>
      <c r="EB23">
        <v>39024.199999999997</v>
      </c>
      <c r="EC23">
        <v>2.3565800000000001</v>
      </c>
      <c r="ED23">
        <v>1.8097700000000001</v>
      </c>
      <c r="EE23">
        <v>0.15146999999999999</v>
      </c>
      <c r="EF23">
        <v>0</v>
      </c>
      <c r="EG23">
        <v>18.478400000000001</v>
      </c>
      <c r="EH23">
        <v>999.9</v>
      </c>
      <c r="EI23">
        <v>55.207000000000001</v>
      </c>
      <c r="EJ23">
        <v>19.766999999999999</v>
      </c>
      <c r="EK23">
        <v>12.789899999999999</v>
      </c>
      <c r="EL23">
        <v>62.167499999999997</v>
      </c>
      <c r="EM23">
        <v>39.042499999999997</v>
      </c>
      <c r="EN23">
        <v>1</v>
      </c>
      <c r="EO23">
        <v>-0.68580799999999997</v>
      </c>
      <c r="EP23">
        <v>-0.42069699999999999</v>
      </c>
      <c r="EQ23">
        <v>19.976900000000001</v>
      </c>
      <c r="ER23">
        <v>5.2204300000000003</v>
      </c>
      <c r="ES23">
        <v>11.915800000000001</v>
      </c>
      <c r="ET23">
        <v>4.95505</v>
      </c>
      <c r="EU23">
        <v>3.2970999999999999</v>
      </c>
      <c r="EV23">
        <v>9999</v>
      </c>
      <c r="EW23">
        <v>5923.7</v>
      </c>
      <c r="EX23">
        <v>85.8</v>
      </c>
      <c r="EY23">
        <v>174</v>
      </c>
      <c r="EZ23">
        <v>1.8397399999999999</v>
      </c>
      <c r="FA23">
        <v>1.8388100000000001</v>
      </c>
      <c r="FB23">
        <v>1.8447800000000001</v>
      </c>
      <c r="FC23">
        <v>1.84887</v>
      </c>
      <c r="FD23">
        <v>1.8434200000000001</v>
      </c>
      <c r="FE23">
        <v>1.8435900000000001</v>
      </c>
      <c r="FF23">
        <v>1.84354</v>
      </c>
      <c r="FG23">
        <v>1.8433200000000001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-4.7880000000000003</v>
      </c>
      <c r="FV23">
        <v>-0.21129999999999999</v>
      </c>
      <c r="FW23">
        <v>-4.7870000000000203</v>
      </c>
      <c r="FX23">
        <v>0</v>
      </c>
      <c r="FY23">
        <v>0</v>
      </c>
      <c r="FZ23">
        <v>0</v>
      </c>
      <c r="GA23">
        <v>-0.21129000000000001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0.6</v>
      </c>
      <c r="GJ23">
        <v>0.5</v>
      </c>
      <c r="GK23">
        <v>0.44433600000000001</v>
      </c>
      <c r="GL23">
        <v>2.5476100000000002</v>
      </c>
      <c r="GM23">
        <v>1.4477500000000001</v>
      </c>
      <c r="GN23">
        <v>2.32056</v>
      </c>
      <c r="GO23">
        <v>1.5466299999999999</v>
      </c>
      <c r="GP23">
        <v>2.3901400000000002</v>
      </c>
      <c r="GQ23">
        <v>22.727499999999999</v>
      </c>
      <c r="GR23">
        <v>15.646800000000001</v>
      </c>
      <c r="GS23">
        <v>18</v>
      </c>
      <c r="GT23">
        <v>614.774</v>
      </c>
      <c r="GU23">
        <v>392.45600000000002</v>
      </c>
      <c r="GV23">
        <v>18.566099999999999</v>
      </c>
      <c r="GW23">
        <v>18.302299999999999</v>
      </c>
      <c r="GX23">
        <v>30</v>
      </c>
      <c r="GY23">
        <v>18.2014</v>
      </c>
      <c r="GZ23">
        <v>18.166499999999999</v>
      </c>
      <c r="HA23">
        <v>8.8971699999999991</v>
      </c>
      <c r="HB23">
        <v>10</v>
      </c>
      <c r="HC23">
        <v>-30</v>
      </c>
      <c r="HD23">
        <v>18.569600000000001</v>
      </c>
      <c r="HE23">
        <v>125</v>
      </c>
      <c r="HF23">
        <v>0</v>
      </c>
      <c r="HG23">
        <v>101.35899999999999</v>
      </c>
      <c r="HH23">
        <v>94.882199999999997</v>
      </c>
    </row>
    <row r="24" spans="1:216" x14ac:dyDescent="0.2">
      <c r="A24">
        <v>6</v>
      </c>
      <c r="B24">
        <v>1690052514.0999999</v>
      </c>
      <c r="C24">
        <v>480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1690052514.0999999</v>
      </c>
      <c r="M24">
        <f t="shared" si="0"/>
        <v>2.0813020016883861E-3</v>
      </c>
      <c r="N24">
        <f t="shared" si="1"/>
        <v>2.0813020016883863</v>
      </c>
      <c r="O24">
        <f t="shared" si="2"/>
        <v>1.0259005293431973</v>
      </c>
      <c r="P24">
        <f t="shared" si="3"/>
        <v>68.825299999999999</v>
      </c>
      <c r="Q24">
        <f t="shared" si="4"/>
        <v>59.006387206478792</v>
      </c>
      <c r="R24">
        <f t="shared" si="5"/>
        <v>5.8976514868917187</v>
      </c>
      <c r="S24">
        <f t="shared" si="6"/>
        <v>6.8790456778923197</v>
      </c>
      <c r="T24">
        <f t="shared" si="7"/>
        <v>0.19481798563438349</v>
      </c>
      <c r="U24">
        <f t="shared" si="8"/>
        <v>2.9244944576067868</v>
      </c>
      <c r="V24">
        <f t="shared" si="9"/>
        <v>0.18788458575701153</v>
      </c>
      <c r="W24">
        <f t="shared" si="10"/>
        <v>0.11803024702886791</v>
      </c>
      <c r="X24">
        <f t="shared" si="11"/>
        <v>297.70838400000002</v>
      </c>
      <c r="Y24">
        <f t="shared" si="12"/>
        <v>22.038402302873408</v>
      </c>
      <c r="Z24">
        <f t="shared" si="13"/>
        <v>20.9848</v>
      </c>
      <c r="AA24">
        <f t="shared" si="14"/>
        <v>2.493601407167255</v>
      </c>
      <c r="AB24">
        <f t="shared" si="15"/>
        <v>57.050914361175046</v>
      </c>
      <c r="AC24">
        <f t="shared" si="16"/>
        <v>1.4080168219851201</v>
      </c>
      <c r="AD24">
        <f t="shared" si="17"/>
        <v>2.468000447935538</v>
      </c>
      <c r="AE24">
        <f t="shared" si="18"/>
        <v>1.0855845851821349</v>
      </c>
      <c r="AF24">
        <f t="shared" si="19"/>
        <v>-91.785418274457825</v>
      </c>
      <c r="AG24">
        <f t="shared" si="20"/>
        <v>-26.456244924307772</v>
      </c>
      <c r="AH24">
        <f t="shared" si="21"/>
        <v>-1.8356563925985645</v>
      </c>
      <c r="AI24">
        <f t="shared" si="22"/>
        <v>177.63106440863589</v>
      </c>
      <c r="AJ24">
        <v>4</v>
      </c>
      <c r="AK24">
        <v>1</v>
      </c>
      <c r="AL24">
        <f t="shared" si="23"/>
        <v>1</v>
      </c>
      <c r="AM24">
        <f t="shared" si="24"/>
        <v>0</v>
      </c>
      <c r="AN24">
        <f t="shared" si="25"/>
        <v>53837.485593597725</v>
      </c>
      <c r="AO24">
        <f t="shared" si="26"/>
        <v>1800.04</v>
      </c>
      <c r="AP24">
        <f t="shared" si="27"/>
        <v>1517.4336000000001</v>
      </c>
      <c r="AQ24">
        <f t="shared" si="28"/>
        <v>0.84299993333481482</v>
      </c>
      <c r="AR24">
        <f t="shared" si="29"/>
        <v>0.16538987133619254</v>
      </c>
      <c r="AS24">
        <v>1690052514.0999999</v>
      </c>
      <c r="AT24">
        <v>68.825299999999999</v>
      </c>
      <c r="AU24">
        <v>69.994399999999999</v>
      </c>
      <c r="AV24">
        <v>14.087300000000001</v>
      </c>
      <c r="AW24">
        <v>12.035399999999999</v>
      </c>
      <c r="AX24">
        <v>73.560500000000005</v>
      </c>
      <c r="AY24">
        <v>14.299200000000001</v>
      </c>
      <c r="AZ24">
        <v>600.024</v>
      </c>
      <c r="BA24">
        <v>99.849400000000003</v>
      </c>
      <c r="BB24">
        <v>9.9974400000000005E-2</v>
      </c>
      <c r="BC24">
        <v>20.817</v>
      </c>
      <c r="BD24">
        <v>20.9848</v>
      </c>
      <c r="BE24">
        <v>999.9</v>
      </c>
      <c r="BF24">
        <v>0</v>
      </c>
      <c r="BG24">
        <v>0</v>
      </c>
      <c r="BH24">
        <v>9986.25</v>
      </c>
      <c r="BI24">
        <v>0</v>
      </c>
      <c r="BJ24">
        <v>8.0366999999999997</v>
      </c>
      <c r="BK24">
        <v>-1.1691199999999999</v>
      </c>
      <c r="BL24">
        <v>69.808700000000002</v>
      </c>
      <c r="BM24">
        <v>70.847099999999998</v>
      </c>
      <c r="BN24">
        <v>2.0519699999999998</v>
      </c>
      <c r="BO24">
        <v>69.994399999999999</v>
      </c>
      <c r="BP24">
        <v>12.035399999999999</v>
      </c>
      <c r="BQ24">
        <v>1.4066099999999999</v>
      </c>
      <c r="BR24">
        <v>1.2017199999999999</v>
      </c>
      <c r="BS24">
        <v>11.989100000000001</v>
      </c>
      <c r="BT24">
        <v>9.6229300000000002</v>
      </c>
      <c r="BU24">
        <v>1800.04</v>
      </c>
      <c r="BV24">
        <v>0.90000400000000003</v>
      </c>
      <c r="BW24">
        <v>9.9996199999999993E-2</v>
      </c>
      <c r="BX24">
        <v>0</v>
      </c>
      <c r="BY24">
        <v>2.2709999999999999</v>
      </c>
      <c r="BZ24">
        <v>0</v>
      </c>
      <c r="CA24">
        <v>12639</v>
      </c>
      <c r="CB24">
        <v>13895.3</v>
      </c>
      <c r="CC24">
        <v>40.375</v>
      </c>
      <c r="CD24">
        <v>41.436999999999998</v>
      </c>
      <c r="CE24">
        <v>41.561999999999998</v>
      </c>
      <c r="CF24">
        <v>39.625</v>
      </c>
      <c r="CG24">
        <v>39.5</v>
      </c>
      <c r="CH24">
        <v>1620.04</v>
      </c>
      <c r="CI24">
        <v>180</v>
      </c>
      <c r="CJ24">
        <v>0</v>
      </c>
      <c r="CK24">
        <v>1690052525.3</v>
      </c>
      <c r="CL24">
        <v>0</v>
      </c>
      <c r="CM24">
        <v>1690052488.0999999</v>
      </c>
      <c r="CN24" t="s">
        <v>373</v>
      </c>
      <c r="CO24">
        <v>1690052479.0999999</v>
      </c>
      <c r="CP24">
        <v>1690052488.0999999</v>
      </c>
      <c r="CQ24">
        <v>8</v>
      </c>
      <c r="CR24">
        <v>5.1999999999999998E-2</v>
      </c>
      <c r="CS24">
        <v>-1E-3</v>
      </c>
      <c r="CT24">
        <v>-4.7350000000000003</v>
      </c>
      <c r="CU24">
        <v>-0.21199999999999999</v>
      </c>
      <c r="CV24">
        <v>70</v>
      </c>
      <c r="CW24">
        <v>12</v>
      </c>
      <c r="CX24">
        <v>0.27</v>
      </c>
      <c r="CY24">
        <v>0.05</v>
      </c>
      <c r="CZ24">
        <v>1.01808389065428</v>
      </c>
      <c r="DA24">
        <v>0.84712251069590405</v>
      </c>
      <c r="DB24">
        <v>0.19871947126529199</v>
      </c>
      <c r="DC24">
        <v>1</v>
      </c>
      <c r="DD24">
        <v>69.944050000000004</v>
      </c>
      <c r="DE24">
        <v>0.359711278195259</v>
      </c>
      <c r="DF24">
        <v>4.8876318396538797E-2</v>
      </c>
      <c r="DG24">
        <v>1</v>
      </c>
      <c r="DH24">
        <v>1800.0057142857099</v>
      </c>
      <c r="DI24">
        <v>-2.93942942302753E-2</v>
      </c>
      <c r="DJ24">
        <v>9.1421130649585902E-2</v>
      </c>
      <c r="DK24">
        <v>-1</v>
      </c>
      <c r="DL24">
        <v>2</v>
      </c>
      <c r="DM24">
        <v>2</v>
      </c>
      <c r="DN24" t="s">
        <v>355</v>
      </c>
      <c r="DO24">
        <v>3.2433000000000001</v>
      </c>
      <c r="DP24">
        <v>2.8400400000000001</v>
      </c>
      <c r="DQ24">
        <v>2.1436400000000001E-2</v>
      </c>
      <c r="DR24">
        <v>2.0302899999999999E-2</v>
      </c>
      <c r="DS24">
        <v>8.43449E-2</v>
      </c>
      <c r="DT24">
        <v>7.3058200000000004E-2</v>
      </c>
      <c r="DU24">
        <v>28794.799999999999</v>
      </c>
      <c r="DV24">
        <v>30082.3</v>
      </c>
      <c r="DW24">
        <v>27517</v>
      </c>
      <c r="DX24">
        <v>28796.5</v>
      </c>
      <c r="DY24">
        <v>33211.599999999999</v>
      </c>
      <c r="DZ24">
        <v>35538.400000000001</v>
      </c>
      <c r="EA24">
        <v>36795.699999999997</v>
      </c>
      <c r="EB24">
        <v>39025.5</v>
      </c>
      <c r="EC24">
        <v>2.3568500000000001</v>
      </c>
      <c r="ED24">
        <v>1.80955</v>
      </c>
      <c r="EE24">
        <v>0.15294199999999999</v>
      </c>
      <c r="EF24">
        <v>0</v>
      </c>
      <c r="EG24">
        <v>18.453399999999998</v>
      </c>
      <c r="EH24">
        <v>999.9</v>
      </c>
      <c r="EI24">
        <v>55.378</v>
      </c>
      <c r="EJ24">
        <v>19.797999999999998</v>
      </c>
      <c r="EK24">
        <v>12.8521</v>
      </c>
      <c r="EL24">
        <v>62.027500000000003</v>
      </c>
      <c r="EM24">
        <v>38.938299999999998</v>
      </c>
      <c r="EN24">
        <v>1</v>
      </c>
      <c r="EO24">
        <v>-0.68685499999999999</v>
      </c>
      <c r="EP24">
        <v>-0.44465700000000002</v>
      </c>
      <c r="EQ24">
        <v>19.9773</v>
      </c>
      <c r="ER24">
        <v>5.2220800000000001</v>
      </c>
      <c r="ES24">
        <v>11.9147</v>
      </c>
      <c r="ET24">
        <v>4.9554499999999999</v>
      </c>
      <c r="EU24">
        <v>3.2972999999999999</v>
      </c>
      <c r="EV24">
        <v>9999</v>
      </c>
      <c r="EW24">
        <v>5925.7</v>
      </c>
      <c r="EX24">
        <v>85.8</v>
      </c>
      <c r="EY24">
        <v>174</v>
      </c>
      <c r="EZ24">
        <v>1.8404400000000001</v>
      </c>
      <c r="FA24">
        <v>1.8394999999999999</v>
      </c>
      <c r="FB24">
        <v>1.8454900000000001</v>
      </c>
      <c r="FC24">
        <v>1.8495699999999999</v>
      </c>
      <c r="FD24">
        <v>1.84416</v>
      </c>
      <c r="FE24">
        <v>1.8442700000000001</v>
      </c>
      <c r="FF24">
        <v>1.8442499999999999</v>
      </c>
      <c r="FG24">
        <v>1.84406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-4.7350000000000003</v>
      </c>
      <c r="FV24">
        <v>-0.21190000000000001</v>
      </c>
      <c r="FW24">
        <v>-4.7351899999999896</v>
      </c>
      <c r="FX24">
        <v>0</v>
      </c>
      <c r="FY24">
        <v>0</v>
      </c>
      <c r="FZ24">
        <v>0</v>
      </c>
      <c r="GA24">
        <v>-0.211863636363637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0.6</v>
      </c>
      <c r="GJ24">
        <v>0.4</v>
      </c>
      <c r="GK24">
        <v>0.32104500000000002</v>
      </c>
      <c r="GL24">
        <v>2.5622600000000002</v>
      </c>
      <c r="GM24">
        <v>1.4489700000000001</v>
      </c>
      <c r="GN24">
        <v>2.32178</v>
      </c>
      <c r="GO24">
        <v>1.5466299999999999</v>
      </c>
      <c r="GP24">
        <v>2.3864700000000001</v>
      </c>
      <c r="GQ24">
        <v>22.788</v>
      </c>
      <c r="GR24">
        <v>15.629300000000001</v>
      </c>
      <c r="GS24">
        <v>18</v>
      </c>
      <c r="GT24">
        <v>614.80399999999997</v>
      </c>
      <c r="GU24">
        <v>392.21600000000001</v>
      </c>
      <c r="GV24">
        <v>18.5961</v>
      </c>
      <c r="GW24">
        <v>18.288</v>
      </c>
      <c r="GX24">
        <v>30.0001</v>
      </c>
      <c r="GY24">
        <v>18.1891</v>
      </c>
      <c r="GZ24">
        <v>18.1539</v>
      </c>
      <c r="HA24">
        <v>6.4273999999999996</v>
      </c>
      <c r="HB24">
        <v>10</v>
      </c>
      <c r="HC24">
        <v>-30</v>
      </c>
      <c r="HD24">
        <v>18.601400000000002</v>
      </c>
      <c r="HE24">
        <v>70</v>
      </c>
      <c r="HF24">
        <v>0</v>
      </c>
      <c r="HG24">
        <v>101.363</v>
      </c>
      <c r="HH24">
        <v>94.885099999999994</v>
      </c>
    </row>
    <row r="25" spans="1:216" x14ac:dyDescent="0.2">
      <c r="A25">
        <v>7</v>
      </c>
      <c r="B25">
        <v>1690052591.0999999</v>
      </c>
      <c r="C25">
        <v>557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1690052591.0999999</v>
      </c>
      <c r="M25">
        <f t="shared" si="0"/>
        <v>2.0866078188050636E-3</v>
      </c>
      <c r="N25">
        <f t="shared" si="1"/>
        <v>2.0866078188050636</v>
      </c>
      <c r="O25">
        <f t="shared" si="2"/>
        <v>0.3255495697694798</v>
      </c>
      <c r="P25">
        <f t="shared" si="3"/>
        <v>49.513599999999997</v>
      </c>
      <c r="Q25">
        <f t="shared" si="4"/>
        <v>45.940958023608147</v>
      </c>
      <c r="R25">
        <f t="shared" si="5"/>
        <v>4.5918617992363302</v>
      </c>
      <c r="S25">
        <f t="shared" si="6"/>
        <v>4.9489522675132793</v>
      </c>
      <c r="T25">
        <f t="shared" si="7"/>
        <v>0.19646391843826738</v>
      </c>
      <c r="U25">
        <f t="shared" si="8"/>
        <v>2.9256262266586162</v>
      </c>
      <c r="V25">
        <f t="shared" si="9"/>
        <v>0.1894177708906066</v>
      </c>
      <c r="W25">
        <f t="shared" si="10"/>
        <v>0.11899812131613716</v>
      </c>
      <c r="X25">
        <f t="shared" si="11"/>
        <v>297.70142100000004</v>
      </c>
      <c r="Y25">
        <f t="shared" si="12"/>
        <v>22.042327107673927</v>
      </c>
      <c r="Z25">
        <f t="shared" si="13"/>
        <v>20.9772</v>
      </c>
      <c r="AA25">
        <f t="shared" si="14"/>
        <v>2.4924368797078396</v>
      </c>
      <c r="AB25">
        <f t="shared" si="15"/>
        <v>57.228044986073542</v>
      </c>
      <c r="AC25">
        <f t="shared" si="16"/>
        <v>1.41289260855834</v>
      </c>
      <c r="AD25">
        <f t="shared" si="17"/>
        <v>2.4688814879176242</v>
      </c>
      <c r="AE25">
        <f t="shared" si="18"/>
        <v>1.0795442711494996</v>
      </c>
      <c r="AF25">
        <f t="shared" si="19"/>
        <v>-92.019404809303296</v>
      </c>
      <c r="AG25">
        <f t="shared" si="20"/>
        <v>-24.352950158721868</v>
      </c>
      <c r="AH25">
        <f t="shared" si="21"/>
        <v>-1.6890508922532512</v>
      </c>
      <c r="AI25">
        <f t="shared" si="22"/>
        <v>179.64001513972164</v>
      </c>
      <c r="AJ25">
        <v>6</v>
      </c>
      <c r="AK25">
        <v>1</v>
      </c>
      <c r="AL25">
        <f t="shared" si="23"/>
        <v>1</v>
      </c>
      <c r="AM25">
        <f t="shared" si="24"/>
        <v>0</v>
      </c>
      <c r="AN25">
        <f t="shared" si="25"/>
        <v>53869.826992498958</v>
      </c>
      <c r="AO25">
        <f t="shared" si="26"/>
        <v>1800</v>
      </c>
      <c r="AP25">
        <f t="shared" si="27"/>
        <v>1517.3996999999999</v>
      </c>
      <c r="AQ25">
        <f t="shared" si="28"/>
        <v>0.84299983333333328</v>
      </c>
      <c r="AR25">
        <f t="shared" si="29"/>
        <v>0.16538967833333335</v>
      </c>
      <c r="AS25">
        <v>1690052591.0999999</v>
      </c>
      <c r="AT25">
        <v>49.513599999999997</v>
      </c>
      <c r="AU25">
        <v>49.942399999999999</v>
      </c>
      <c r="AV25">
        <v>14.1358</v>
      </c>
      <c r="AW25">
        <v>12.079000000000001</v>
      </c>
      <c r="AX25">
        <v>54.171900000000001</v>
      </c>
      <c r="AY25">
        <v>14.346299999999999</v>
      </c>
      <c r="AZ25">
        <v>600.09100000000001</v>
      </c>
      <c r="BA25">
        <v>99.851399999999998</v>
      </c>
      <c r="BB25">
        <v>9.99723E-2</v>
      </c>
      <c r="BC25">
        <v>20.822800000000001</v>
      </c>
      <c r="BD25">
        <v>20.9772</v>
      </c>
      <c r="BE25">
        <v>999.9</v>
      </c>
      <c r="BF25">
        <v>0</v>
      </c>
      <c r="BG25">
        <v>0</v>
      </c>
      <c r="BH25">
        <v>9992.5</v>
      </c>
      <c r="BI25">
        <v>0</v>
      </c>
      <c r="BJ25">
        <v>8.4060400000000008</v>
      </c>
      <c r="BK25">
        <v>-0.42877999999999999</v>
      </c>
      <c r="BL25">
        <v>50.223599999999998</v>
      </c>
      <c r="BM25">
        <v>50.552999999999997</v>
      </c>
      <c r="BN25">
        <v>2.0567500000000001</v>
      </c>
      <c r="BO25">
        <v>49.942399999999999</v>
      </c>
      <c r="BP25">
        <v>12.079000000000001</v>
      </c>
      <c r="BQ25">
        <v>1.4114800000000001</v>
      </c>
      <c r="BR25">
        <v>1.20611</v>
      </c>
      <c r="BS25">
        <v>12.041499999999999</v>
      </c>
      <c r="BT25">
        <v>9.6771499999999993</v>
      </c>
      <c r="BU25">
        <v>1800</v>
      </c>
      <c r="BV25">
        <v>0.90000400000000003</v>
      </c>
      <c r="BW25">
        <v>9.9996199999999993E-2</v>
      </c>
      <c r="BX25">
        <v>0</v>
      </c>
      <c r="BY25">
        <v>1.8553999999999999</v>
      </c>
      <c r="BZ25">
        <v>0</v>
      </c>
      <c r="CA25">
        <v>12666</v>
      </c>
      <c r="CB25">
        <v>13894.9</v>
      </c>
      <c r="CC25">
        <v>40.436999999999998</v>
      </c>
      <c r="CD25">
        <v>41.561999999999998</v>
      </c>
      <c r="CE25">
        <v>41.75</v>
      </c>
      <c r="CF25">
        <v>39.75</v>
      </c>
      <c r="CG25">
        <v>39.625</v>
      </c>
      <c r="CH25">
        <v>1620.01</v>
      </c>
      <c r="CI25">
        <v>179.99</v>
      </c>
      <c r="CJ25">
        <v>0</v>
      </c>
      <c r="CK25">
        <v>1690052602.0999999</v>
      </c>
      <c r="CL25">
        <v>0</v>
      </c>
      <c r="CM25">
        <v>1690052580.0999999</v>
      </c>
      <c r="CN25" t="s">
        <v>376</v>
      </c>
      <c r="CO25">
        <v>1690052568.0999999</v>
      </c>
      <c r="CP25">
        <v>1690052580.0999999</v>
      </c>
      <c r="CQ25">
        <v>9</v>
      </c>
      <c r="CR25">
        <v>7.6999999999999999E-2</v>
      </c>
      <c r="CS25">
        <v>1E-3</v>
      </c>
      <c r="CT25">
        <v>-4.6580000000000004</v>
      </c>
      <c r="CU25">
        <v>-0.21</v>
      </c>
      <c r="CV25">
        <v>50</v>
      </c>
      <c r="CW25">
        <v>12</v>
      </c>
      <c r="CX25">
        <v>0.3</v>
      </c>
      <c r="CY25">
        <v>0.05</v>
      </c>
      <c r="CZ25">
        <v>5.4497887748109798E-2</v>
      </c>
      <c r="DA25">
        <v>1.22073125026925</v>
      </c>
      <c r="DB25">
        <v>0.14982521985305899</v>
      </c>
      <c r="DC25">
        <v>1</v>
      </c>
      <c r="DD25">
        <v>49.866759999999999</v>
      </c>
      <c r="DE25">
        <v>0.28118796992476702</v>
      </c>
      <c r="DF25">
        <v>4.2203108890222399E-2</v>
      </c>
      <c r="DG25">
        <v>1</v>
      </c>
      <c r="DH25">
        <v>1800.0009523809499</v>
      </c>
      <c r="DI25">
        <v>-8.5201131751450002E-3</v>
      </c>
      <c r="DJ25">
        <v>6.8346190925687002E-3</v>
      </c>
      <c r="DK25">
        <v>-1</v>
      </c>
      <c r="DL25">
        <v>2</v>
      </c>
      <c r="DM25">
        <v>2</v>
      </c>
      <c r="DN25" t="s">
        <v>355</v>
      </c>
      <c r="DO25">
        <v>3.2434599999999998</v>
      </c>
      <c r="DP25">
        <v>2.8401000000000001</v>
      </c>
      <c r="DQ25">
        <v>1.5835100000000001E-2</v>
      </c>
      <c r="DR25">
        <v>1.4525100000000001E-2</v>
      </c>
      <c r="DS25">
        <v>8.4550700000000006E-2</v>
      </c>
      <c r="DT25">
        <v>7.3257299999999997E-2</v>
      </c>
      <c r="DU25">
        <v>28961</v>
      </c>
      <c r="DV25">
        <v>30260.7</v>
      </c>
      <c r="DW25">
        <v>27518.1</v>
      </c>
      <c r="DX25">
        <v>28797.200000000001</v>
      </c>
      <c r="DY25">
        <v>33205.300000000003</v>
      </c>
      <c r="DZ25">
        <v>35531.5</v>
      </c>
      <c r="EA25">
        <v>36797.199999999997</v>
      </c>
      <c r="EB25">
        <v>39026.400000000001</v>
      </c>
      <c r="EC25">
        <v>2.3532000000000002</v>
      </c>
      <c r="ED25">
        <v>1.80775</v>
      </c>
      <c r="EE25">
        <v>0.154004</v>
      </c>
      <c r="EF25">
        <v>0</v>
      </c>
      <c r="EG25">
        <v>18.428100000000001</v>
      </c>
      <c r="EH25">
        <v>999.9</v>
      </c>
      <c r="EI25">
        <v>55.481999999999999</v>
      </c>
      <c r="EJ25">
        <v>19.827999999999999</v>
      </c>
      <c r="EK25">
        <v>12.9018</v>
      </c>
      <c r="EL25">
        <v>62.127499999999998</v>
      </c>
      <c r="EM25">
        <v>38.874200000000002</v>
      </c>
      <c r="EN25">
        <v>1</v>
      </c>
      <c r="EO25">
        <v>-0.68838900000000003</v>
      </c>
      <c r="EP25">
        <v>-0.42111100000000001</v>
      </c>
      <c r="EQ25">
        <v>19.976800000000001</v>
      </c>
      <c r="ER25">
        <v>5.2195400000000003</v>
      </c>
      <c r="ES25">
        <v>11.9156</v>
      </c>
      <c r="ET25">
        <v>4.9551999999999996</v>
      </c>
      <c r="EU25">
        <v>3.2970299999999999</v>
      </c>
      <c r="EV25">
        <v>9999</v>
      </c>
      <c r="EW25">
        <v>5927.3</v>
      </c>
      <c r="EX25">
        <v>85.8</v>
      </c>
      <c r="EY25">
        <v>174</v>
      </c>
      <c r="EZ25">
        <v>1.8402799999999999</v>
      </c>
      <c r="FA25">
        <v>1.83934</v>
      </c>
      <c r="FB25">
        <v>1.84531</v>
      </c>
      <c r="FC25">
        <v>1.84938</v>
      </c>
      <c r="FD25">
        <v>1.84398</v>
      </c>
      <c r="FE25">
        <v>1.84413</v>
      </c>
      <c r="FF25">
        <v>1.84409</v>
      </c>
      <c r="FG25">
        <v>1.84389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-4.6580000000000004</v>
      </c>
      <c r="FV25">
        <v>-0.21049999999999999</v>
      </c>
      <c r="FW25">
        <v>-4.6582499999999998</v>
      </c>
      <c r="FX25">
        <v>0</v>
      </c>
      <c r="FY25">
        <v>0</v>
      </c>
      <c r="FZ25">
        <v>0</v>
      </c>
      <c r="GA25">
        <v>-0.21049000000000201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0.4</v>
      </c>
      <c r="GJ25">
        <v>0.2</v>
      </c>
      <c r="GK25">
        <v>0.27710000000000001</v>
      </c>
      <c r="GL25">
        <v>2.5720200000000002</v>
      </c>
      <c r="GM25">
        <v>1.4477500000000001</v>
      </c>
      <c r="GN25">
        <v>2.32544</v>
      </c>
      <c r="GO25">
        <v>1.5466299999999999</v>
      </c>
      <c r="GP25">
        <v>2.3877000000000002</v>
      </c>
      <c r="GQ25">
        <v>22.828399999999998</v>
      </c>
      <c r="GR25">
        <v>15.611800000000001</v>
      </c>
      <c r="GS25">
        <v>18</v>
      </c>
      <c r="GT25">
        <v>612.322</v>
      </c>
      <c r="GU25">
        <v>391.04700000000003</v>
      </c>
      <c r="GV25">
        <v>18.613600000000002</v>
      </c>
      <c r="GW25">
        <v>18.268899999999999</v>
      </c>
      <c r="GX25">
        <v>29.9999</v>
      </c>
      <c r="GY25">
        <v>18.184699999999999</v>
      </c>
      <c r="GZ25">
        <v>18.140799999999999</v>
      </c>
      <c r="HA25">
        <v>5.5402899999999997</v>
      </c>
      <c r="HB25">
        <v>10</v>
      </c>
      <c r="HC25">
        <v>-30</v>
      </c>
      <c r="HD25">
        <v>18.637499999999999</v>
      </c>
      <c r="HE25">
        <v>50</v>
      </c>
      <c r="HF25">
        <v>0</v>
      </c>
      <c r="HG25">
        <v>101.367</v>
      </c>
      <c r="HH25">
        <v>94.887299999999996</v>
      </c>
    </row>
    <row r="26" spans="1:216" x14ac:dyDescent="0.2">
      <c r="A26">
        <v>8</v>
      </c>
      <c r="B26">
        <v>1690052690.0999999</v>
      </c>
      <c r="C26">
        <v>656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1690052690.0999999</v>
      </c>
      <c r="M26">
        <f t="shared" si="0"/>
        <v>2.1060133909902756E-3</v>
      </c>
      <c r="N26">
        <f t="shared" si="1"/>
        <v>2.1060133909902756</v>
      </c>
      <c r="O26">
        <f t="shared" si="2"/>
        <v>10.756864085112095</v>
      </c>
      <c r="P26">
        <f t="shared" si="3"/>
        <v>388.41199999999998</v>
      </c>
      <c r="Q26">
        <f t="shared" si="4"/>
        <v>293.07639841028583</v>
      </c>
      <c r="R26">
        <f t="shared" si="5"/>
        <v>29.293020017970285</v>
      </c>
      <c r="S26">
        <f t="shared" si="6"/>
        <v>38.821824455791997</v>
      </c>
      <c r="T26">
        <f t="shared" si="7"/>
        <v>0.19878574031791027</v>
      </c>
      <c r="U26">
        <f t="shared" si="8"/>
        <v>2.9241767782299406</v>
      </c>
      <c r="V26">
        <f t="shared" si="9"/>
        <v>0.19157191855204306</v>
      </c>
      <c r="W26">
        <f t="shared" si="10"/>
        <v>0.12035877196141156</v>
      </c>
      <c r="X26">
        <f t="shared" si="11"/>
        <v>297.68169</v>
      </c>
      <c r="Y26">
        <f t="shared" si="12"/>
        <v>22.114137352404565</v>
      </c>
      <c r="Z26">
        <f t="shared" si="13"/>
        <v>21.0139</v>
      </c>
      <c r="AA26">
        <f t="shared" si="14"/>
        <v>2.498064727950458</v>
      </c>
      <c r="AB26">
        <f t="shared" si="15"/>
        <v>57.278971962359471</v>
      </c>
      <c r="AC26">
        <f t="shared" si="16"/>
        <v>1.4208208839748</v>
      </c>
      <c r="AD26">
        <f t="shared" si="17"/>
        <v>2.4805279063117331</v>
      </c>
      <c r="AE26">
        <f t="shared" si="18"/>
        <v>1.077243843975658</v>
      </c>
      <c r="AF26">
        <f t="shared" si="19"/>
        <v>-92.875190542671149</v>
      </c>
      <c r="AG26">
        <f t="shared" si="20"/>
        <v>-18.066485836424974</v>
      </c>
      <c r="AH26">
        <f t="shared" si="21"/>
        <v>-1.2543852307102268</v>
      </c>
      <c r="AI26">
        <f t="shared" si="22"/>
        <v>185.48562839019365</v>
      </c>
      <c r="AJ26">
        <v>4</v>
      </c>
      <c r="AK26">
        <v>1</v>
      </c>
      <c r="AL26">
        <f t="shared" si="23"/>
        <v>1</v>
      </c>
      <c r="AM26">
        <f t="shared" si="24"/>
        <v>0</v>
      </c>
      <c r="AN26">
        <f t="shared" si="25"/>
        <v>53813.062649182735</v>
      </c>
      <c r="AO26">
        <f t="shared" si="26"/>
        <v>1799.88</v>
      </c>
      <c r="AP26">
        <f t="shared" si="27"/>
        <v>1517.2985999999999</v>
      </c>
      <c r="AQ26">
        <f t="shared" si="28"/>
        <v>0.84299986665777704</v>
      </c>
      <c r="AR26">
        <f t="shared" si="29"/>
        <v>0.16538974264950995</v>
      </c>
      <c r="AS26">
        <v>1690052690.0999999</v>
      </c>
      <c r="AT26">
        <v>388.41199999999998</v>
      </c>
      <c r="AU26">
        <v>399.98700000000002</v>
      </c>
      <c r="AV26">
        <v>14.215299999999999</v>
      </c>
      <c r="AW26">
        <v>12.139200000000001</v>
      </c>
      <c r="AX26">
        <v>394.32799999999997</v>
      </c>
      <c r="AY26">
        <v>14.4201</v>
      </c>
      <c r="AZ26">
        <v>599.99300000000005</v>
      </c>
      <c r="BA26">
        <v>99.85</v>
      </c>
      <c r="BB26">
        <v>0.100116</v>
      </c>
      <c r="BC26">
        <v>20.8993</v>
      </c>
      <c r="BD26">
        <v>21.0139</v>
      </c>
      <c r="BE26">
        <v>999.9</v>
      </c>
      <c r="BF26">
        <v>0</v>
      </c>
      <c r="BG26">
        <v>0</v>
      </c>
      <c r="BH26">
        <v>9984.3799999999992</v>
      </c>
      <c r="BI26">
        <v>0</v>
      </c>
      <c r="BJ26">
        <v>7.6289600000000002</v>
      </c>
      <c r="BK26">
        <v>-11.5755</v>
      </c>
      <c r="BL26">
        <v>394.01299999999998</v>
      </c>
      <c r="BM26">
        <v>404.90199999999999</v>
      </c>
      <c r="BN26">
        <v>2.0760200000000002</v>
      </c>
      <c r="BO26">
        <v>399.98700000000002</v>
      </c>
      <c r="BP26">
        <v>12.139200000000001</v>
      </c>
      <c r="BQ26">
        <v>1.4193899999999999</v>
      </c>
      <c r="BR26">
        <v>1.2121</v>
      </c>
      <c r="BS26">
        <v>12.1264</v>
      </c>
      <c r="BT26">
        <v>9.7510300000000001</v>
      </c>
      <c r="BU26">
        <v>1799.88</v>
      </c>
      <c r="BV26">
        <v>0.90000400000000003</v>
      </c>
      <c r="BW26">
        <v>9.9996199999999993E-2</v>
      </c>
      <c r="BX26">
        <v>0</v>
      </c>
      <c r="BY26">
        <v>1.9955000000000001</v>
      </c>
      <c r="BZ26">
        <v>0</v>
      </c>
      <c r="CA26">
        <v>12265</v>
      </c>
      <c r="CB26">
        <v>13894</v>
      </c>
      <c r="CC26">
        <v>40.561999999999998</v>
      </c>
      <c r="CD26">
        <v>41.625</v>
      </c>
      <c r="CE26">
        <v>41.875</v>
      </c>
      <c r="CF26">
        <v>39.811999999999998</v>
      </c>
      <c r="CG26">
        <v>39.686999999999998</v>
      </c>
      <c r="CH26">
        <v>1619.9</v>
      </c>
      <c r="CI26">
        <v>179.98</v>
      </c>
      <c r="CJ26">
        <v>0</v>
      </c>
      <c r="CK26">
        <v>1690052701.0999999</v>
      </c>
      <c r="CL26">
        <v>0</v>
      </c>
      <c r="CM26">
        <v>1690052660.0999999</v>
      </c>
      <c r="CN26" t="s">
        <v>379</v>
      </c>
      <c r="CO26">
        <v>1690052660.0999999</v>
      </c>
      <c r="CP26">
        <v>1690052659.0999999</v>
      </c>
      <c r="CQ26">
        <v>10</v>
      </c>
      <c r="CR26">
        <v>-1.258</v>
      </c>
      <c r="CS26">
        <v>6.0000000000000001E-3</v>
      </c>
      <c r="CT26">
        <v>-5.9160000000000004</v>
      </c>
      <c r="CU26">
        <v>-0.20499999999999999</v>
      </c>
      <c r="CV26">
        <v>401</v>
      </c>
      <c r="CW26">
        <v>12</v>
      </c>
      <c r="CX26">
        <v>0.13</v>
      </c>
      <c r="CY26">
        <v>0.04</v>
      </c>
      <c r="CZ26">
        <v>10.6357462650613</v>
      </c>
      <c r="DA26">
        <v>0.81835327018537496</v>
      </c>
      <c r="DB26">
        <v>9.7648139589311705E-2</v>
      </c>
      <c r="DC26">
        <v>1</v>
      </c>
      <c r="DD26">
        <v>400.01965000000001</v>
      </c>
      <c r="DE26">
        <v>-0.35787969924864099</v>
      </c>
      <c r="DF26">
        <v>5.44171618150006E-2</v>
      </c>
      <c r="DG26">
        <v>1</v>
      </c>
      <c r="DH26">
        <v>1800.0155</v>
      </c>
      <c r="DI26">
        <v>-0.30993406844313298</v>
      </c>
      <c r="DJ26">
        <v>0.14326461531024501</v>
      </c>
      <c r="DK26">
        <v>-1</v>
      </c>
      <c r="DL26">
        <v>2</v>
      </c>
      <c r="DM26">
        <v>2</v>
      </c>
      <c r="DN26" t="s">
        <v>355</v>
      </c>
      <c r="DO26">
        <v>3.2432799999999999</v>
      </c>
      <c r="DP26">
        <v>2.8401700000000001</v>
      </c>
      <c r="DQ26">
        <v>9.6630400000000005E-2</v>
      </c>
      <c r="DR26">
        <v>9.7207000000000002E-2</v>
      </c>
      <c r="DS26">
        <v>8.4876599999999996E-2</v>
      </c>
      <c r="DT26">
        <v>7.3531299999999994E-2</v>
      </c>
      <c r="DU26">
        <v>26584.9</v>
      </c>
      <c r="DV26">
        <v>27722.400000000001</v>
      </c>
      <c r="DW26">
        <v>27518.9</v>
      </c>
      <c r="DX26">
        <v>28796.7</v>
      </c>
      <c r="DY26">
        <v>33194.9</v>
      </c>
      <c r="DZ26">
        <v>35521.300000000003</v>
      </c>
      <c r="EA26">
        <v>36798.9</v>
      </c>
      <c r="EB26">
        <v>39026.6</v>
      </c>
      <c r="EC26">
        <v>2.35785</v>
      </c>
      <c r="ED26">
        <v>1.8110299999999999</v>
      </c>
      <c r="EE26">
        <v>0.15912599999999999</v>
      </c>
      <c r="EF26">
        <v>0</v>
      </c>
      <c r="EG26">
        <v>18.38</v>
      </c>
      <c r="EH26">
        <v>999.9</v>
      </c>
      <c r="EI26">
        <v>55.628</v>
      </c>
      <c r="EJ26">
        <v>19.867999999999999</v>
      </c>
      <c r="EK26">
        <v>12.9672</v>
      </c>
      <c r="EL26">
        <v>62.307499999999997</v>
      </c>
      <c r="EM26">
        <v>38.938299999999998</v>
      </c>
      <c r="EN26">
        <v>1</v>
      </c>
      <c r="EO26">
        <v>-0.69089900000000004</v>
      </c>
      <c r="EP26">
        <v>-0.33970299999999998</v>
      </c>
      <c r="EQ26">
        <v>19.978899999999999</v>
      </c>
      <c r="ER26">
        <v>5.2172900000000002</v>
      </c>
      <c r="ES26">
        <v>11.914099999999999</v>
      </c>
      <c r="ET26">
        <v>4.9554499999999999</v>
      </c>
      <c r="EU26">
        <v>3.2974000000000001</v>
      </c>
      <c r="EV26">
        <v>9999</v>
      </c>
      <c r="EW26">
        <v>5929.3</v>
      </c>
      <c r="EX26">
        <v>85.8</v>
      </c>
      <c r="EY26">
        <v>174</v>
      </c>
      <c r="EZ26">
        <v>1.8404700000000001</v>
      </c>
      <c r="FA26">
        <v>1.83952</v>
      </c>
      <c r="FB26">
        <v>1.8454999999999999</v>
      </c>
      <c r="FC26">
        <v>1.84958</v>
      </c>
      <c r="FD26">
        <v>1.8441700000000001</v>
      </c>
      <c r="FE26">
        <v>1.8443000000000001</v>
      </c>
      <c r="FF26">
        <v>1.84429</v>
      </c>
      <c r="FG26">
        <v>1.8440399999999999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-5.9160000000000004</v>
      </c>
      <c r="FV26">
        <v>-0.20480000000000001</v>
      </c>
      <c r="FW26">
        <v>-5.9163636363635401</v>
      </c>
      <c r="FX26">
        <v>0</v>
      </c>
      <c r="FY26">
        <v>0</v>
      </c>
      <c r="FZ26">
        <v>0</v>
      </c>
      <c r="GA26">
        <v>-0.20485999999999799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1.0351600000000001</v>
      </c>
      <c r="GL26">
        <v>2.5476100000000002</v>
      </c>
      <c r="GM26">
        <v>1.4489700000000001</v>
      </c>
      <c r="GN26">
        <v>2.32056</v>
      </c>
      <c r="GO26">
        <v>1.5466299999999999</v>
      </c>
      <c r="GP26">
        <v>2.3803700000000001</v>
      </c>
      <c r="GQ26">
        <v>22.8687</v>
      </c>
      <c r="GR26">
        <v>15.5943</v>
      </c>
      <c r="GS26">
        <v>18</v>
      </c>
      <c r="GT26">
        <v>614.89599999999996</v>
      </c>
      <c r="GU26">
        <v>392.685</v>
      </c>
      <c r="GV26">
        <v>18.8171</v>
      </c>
      <c r="GW26">
        <v>18.232099999999999</v>
      </c>
      <c r="GX26">
        <v>29.9999</v>
      </c>
      <c r="GY26">
        <v>18.143000000000001</v>
      </c>
      <c r="GZ26">
        <v>18.107199999999999</v>
      </c>
      <c r="HA26">
        <v>20.719000000000001</v>
      </c>
      <c r="HB26">
        <v>10</v>
      </c>
      <c r="HC26">
        <v>-30</v>
      </c>
      <c r="HD26">
        <v>18.815100000000001</v>
      </c>
      <c r="HE26">
        <v>400</v>
      </c>
      <c r="HF26">
        <v>0</v>
      </c>
      <c r="HG26">
        <v>101.371</v>
      </c>
      <c r="HH26">
        <v>94.887</v>
      </c>
    </row>
    <row r="27" spans="1:216" x14ac:dyDescent="0.2">
      <c r="A27">
        <v>9</v>
      </c>
      <c r="B27">
        <v>1690052777.0999999</v>
      </c>
      <c r="C27">
        <v>743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1690052777.0999999</v>
      </c>
      <c r="M27">
        <f t="shared" si="0"/>
        <v>2.118679767573523E-3</v>
      </c>
      <c r="N27">
        <f t="shared" si="1"/>
        <v>2.1186797675735232</v>
      </c>
      <c r="O27">
        <f t="shared" si="2"/>
        <v>11.265806618316876</v>
      </c>
      <c r="P27">
        <f t="shared" si="3"/>
        <v>387.83699999999999</v>
      </c>
      <c r="Q27">
        <f t="shared" si="4"/>
        <v>289.6929019297782</v>
      </c>
      <c r="R27">
        <f t="shared" si="5"/>
        <v>28.954721536939772</v>
      </c>
      <c r="S27">
        <f t="shared" si="6"/>
        <v>38.764195677270003</v>
      </c>
      <c r="T27">
        <f t="shared" si="7"/>
        <v>0.20174178626527201</v>
      </c>
      <c r="U27">
        <f t="shared" si="8"/>
        <v>2.9314035566238514</v>
      </c>
      <c r="V27">
        <f t="shared" si="9"/>
        <v>0.1943337170156873</v>
      </c>
      <c r="W27">
        <f t="shared" si="10"/>
        <v>0.12210149465447268</v>
      </c>
      <c r="X27">
        <f t="shared" si="11"/>
        <v>297.71796000000001</v>
      </c>
      <c r="Y27">
        <f t="shared" si="12"/>
        <v>22.105647332312316</v>
      </c>
      <c r="Z27">
        <f t="shared" si="13"/>
        <v>20.9924</v>
      </c>
      <c r="AA27">
        <f t="shared" si="14"/>
        <v>2.4947664111049455</v>
      </c>
      <c r="AB27">
        <f t="shared" si="15"/>
        <v>57.515595076001325</v>
      </c>
      <c r="AC27">
        <f t="shared" si="16"/>
        <v>1.426462271178</v>
      </c>
      <c r="AD27">
        <f t="shared" si="17"/>
        <v>2.4801312918575689</v>
      </c>
      <c r="AE27">
        <f t="shared" si="18"/>
        <v>1.0683041399269455</v>
      </c>
      <c r="AF27">
        <f t="shared" si="19"/>
        <v>-93.433777749992359</v>
      </c>
      <c r="AG27">
        <f t="shared" si="20"/>
        <v>-15.124220191728401</v>
      </c>
      <c r="AH27">
        <f t="shared" si="21"/>
        <v>-1.0473813527976608</v>
      </c>
      <c r="AI27">
        <f t="shared" si="22"/>
        <v>188.11258070548155</v>
      </c>
      <c r="AJ27">
        <v>4</v>
      </c>
      <c r="AK27">
        <v>1</v>
      </c>
      <c r="AL27">
        <f t="shared" si="23"/>
        <v>1</v>
      </c>
      <c r="AM27">
        <f t="shared" si="24"/>
        <v>0</v>
      </c>
      <c r="AN27">
        <f t="shared" si="25"/>
        <v>54026.634140644361</v>
      </c>
      <c r="AO27">
        <f t="shared" si="26"/>
        <v>1800.1</v>
      </c>
      <c r="AP27">
        <f t="shared" si="27"/>
        <v>1517.4839999999999</v>
      </c>
      <c r="AQ27">
        <f t="shared" si="28"/>
        <v>0.8429998333425921</v>
      </c>
      <c r="AR27">
        <f t="shared" si="29"/>
        <v>0.16538967835120272</v>
      </c>
      <c r="AS27">
        <v>1690052777.0999999</v>
      </c>
      <c r="AT27">
        <v>387.83699999999999</v>
      </c>
      <c r="AU27">
        <v>399.92599999999999</v>
      </c>
      <c r="AV27">
        <v>14.271800000000001</v>
      </c>
      <c r="AW27">
        <v>12.1831</v>
      </c>
      <c r="AX27">
        <v>393.84100000000001</v>
      </c>
      <c r="AY27">
        <v>14.475899999999999</v>
      </c>
      <c r="AZ27">
        <v>599.92600000000004</v>
      </c>
      <c r="BA27">
        <v>99.850099999999998</v>
      </c>
      <c r="BB27">
        <v>9.9610000000000004E-2</v>
      </c>
      <c r="BC27">
        <v>20.896699999999999</v>
      </c>
      <c r="BD27">
        <v>20.9924</v>
      </c>
      <c r="BE27">
        <v>999.9</v>
      </c>
      <c r="BF27">
        <v>0</v>
      </c>
      <c r="BG27">
        <v>0</v>
      </c>
      <c r="BH27">
        <v>10025.6</v>
      </c>
      <c r="BI27">
        <v>0</v>
      </c>
      <c r="BJ27">
        <v>7.5979299999999999</v>
      </c>
      <c r="BK27">
        <v>-12.089499999999999</v>
      </c>
      <c r="BL27">
        <v>393.452</v>
      </c>
      <c r="BM27">
        <v>404.85899999999998</v>
      </c>
      <c r="BN27">
        <v>2.08874</v>
      </c>
      <c r="BO27">
        <v>399.92599999999999</v>
      </c>
      <c r="BP27">
        <v>12.1831</v>
      </c>
      <c r="BQ27">
        <v>1.4250400000000001</v>
      </c>
      <c r="BR27">
        <v>1.21648</v>
      </c>
      <c r="BS27">
        <v>12.1868</v>
      </c>
      <c r="BT27">
        <v>9.8048000000000002</v>
      </c>
      <c r="BU27">
        <v>1800.1</v>
      </c>
      <c r="BV27">
        <v>0.900007</v>
      </c>
      <c r="BW27">
        <v>9.9993299999999993E-2</v>
      </c>
      <c r="BX27">
        <v>0</v>
      </c>
      <c r="BY27">
        <v>2.1131000000000002</v>
      </c>
      <c r="BZ27">
        <v>0</v>
      </c>
      <c r="CA27">
        <v>12296.2</v>
      </c>
      <c r="CB27">
        <v>13895.7</v>
      </c>
      <c r="CC27">
        <v>40.625</v>
      </c>
      <c r="CD27">
        <v>41.75</v>
      </c>
      <c r="CE27">
        <v>41.936999999999998</v>
      </c>
      <c r="CF27">
        <v>39.936999999999998</v>
      </c>
      <c r="CG27">
        <v>39.75</v>
      </c>
      <c r="CH27">
        <v>1620.1</v>
      </c>
      <c r="CI27">
        <v>180</v>
      </c>
      <c r="CJ27">
        <v>0</v>
      </c>
      <c r="CK27">
        <v>1690052788.0999999</v>
      </c>
      <c r="CL27">
        <v>0</v>
      </c>
      <c r="CM27">
        <v>1690052748.0999999</v>
      </c>
      <c r="CN27" t="s">
        <v>382</v>
      </c>
      <c r="CO27">
        <v>1690052743.0999999</v>
      </c>
      <c r="CP27">
        <v>1690052748.0999999</v>
      </c>
      <c r="CQ27">
        <v>11</v>
      </c>
      <c r="CR27">
        <v>-8.7999999999999995E-2</v>
      </c>
      <c r="CS27">
        <v>1E-3</v>
      </c>
      <c r="CT27">
        <v>-6.0039999999999996</v>
      </c>
      <c r="CU27">
        <v>-0.20399999999999999</v>
      </c>
      <c r="CV27">
        <v>400</v>
      </c>
      <c r="CW27">
        <v>12</v>
      </c>
      <c r="CX27">
        <v>0.15</v>
      </c>
      <c r="CY27">
        <v>0.02</v>
      </c>
      <c r="CZ27">
        <v>11.237011334616099</v>
      </c>
      <c r="DA27">
        <v>0.54216892131984695</v>
      </c>
      <c r="DB27">
        <v>5.8464224259885698E-2</v>
      </c>
      <c r="DC27">
        <v>1</v>
      </c>
      <c r="DD27">
        <v>399.99319047619002</v>
      </c>
      <c r="DE27">
        <v>1.90909090912048E-2</v>
      </c>
      <c r="DF27">
        <v>3.1310456259877099E-2</v>
      </c>
      <c r="DG27">
        <v>1</v>
      </c>
      <c r="DH27">
        <v>1799.999</v>
      </c>
      <c r="DI27">
        <v>-0.32610631611558899</v>
      </c>
      <c r="DJ27">
        <v>0.14747542168101199</v>
      </c>
      <c r="DK27">
        <v>-1</v>
      </c>
      <c r="DL27">
        <v>2</v>
      </c>
      <c r="DM27">
        <v>2</v>
      </c>
      <c r="DN27" t="s">
        <v>355</v>
      </c>
      <c r="DO27">
        <v>3.2431700000000001</v>
      </c>
      <c r="DP27">
        <v>2.84002</v>
      </c>
      <c r="DQ27">
        <v>9.65472E-2</v>
      </c>
      <c r="DR27">
        <v>9.7203100000000001E-2</v>
      </c>
      <c r="DS27">
        <v>8.5123000000000004E-2</v>
      </c>
      <c r="DT27">
        <v>7.3731900000000003E-2</v>
      </c>
      <c r="DU27">
        <v>26588.6</v>
      </c>
      <c r="DV27">
        <v>27723.8</v>
      </c>
      <c r="DW27">
        <v>27520.1</v>
      </c>
      <c r="DX27">
        <v>28797.9</v>
      </c>
      <c r="DY27">
        <v>33187.599999999999</v>
      </c>
      <c r="DZ27">
        <v>35514.800000000003</v>
      </c>
      <c r="EA27">
        <v>36801.1</v>
      </c>
      <c r="EB27">
        <v>39028</v>
      </c>
      <c r="EC27">
        <v>2.3583500000000002</v>
      </c>
      <c r="ED27">
        <v>1.8115699999999999</v>
      </c>
      <c r="EE27">
        <v>0.15743099999999999</v>
      </c>
      <c r="EF27">
        <v>0</v>
      </c>
      <c r="EG27">
        <v>18.386600000000001</v>
      </c>
      <c r="EH27">
        <v>999.9</v>
      </c>
      <c r="EI27">
        <v>55.72</v>
      </c>
      <c r="EJ27">
        <v>19.878</v>
      </c>
      <c r="EK27">
        <v>12.9962</v>
      </c>
      <c r="EL27">
        <v>61.917499999999997</v>
      </c>
      <c r="EM27">
        <v>39.174700000000001</v>
      </c>
      <c r="EN27">
        <v>1</v>
      </c>
      <c r="EO27">
        <v>-0.69376499999999997</v>
      </c>
      <c r="EP27">
        <v>-0.68757400000000002</v>
      </c>
      <c r="EQ27">
        <v>19.972300000000001</v>
      </c>
      <c r="ER27">
        <v>5.2225299999999999</v>
      </c>
      <c r="ES27">
        <v>11.914300000000001</v>
      </c>
      <c r="ET27">
        <v>4.9555999999999996</v>
      </c>
      <c r="EU27">
        <v>3.2974000000000001</v>
      </c>
      <c r="EV27">
        <v>9999</v>
      </c>
      <c r="EW27">
        <v>5931.1</v>
      </c>
      <c r="EX27">
        <v>85.9</v>
      </c>
      <c r="EY27">
        <v>174</v>
      </c>
      <c r="EZ27">
        <v>1.84063</v>
      </c>
      <c r="FA27">
        <v>1.83971</v>
      </c>
      <c r="FB27">
        <v>1.84568</v>
      </c>
      <c r="FC27">
        <v>1.8497699999999999</v>
      </c>
      <c r="FD27">
        <v>1.8443400000000001</v>
      </c>
      <c r="FE27">
        <v>1.84446</v>
      </c>
      <c r="FF27">
        <v>1.8444499999999999</v>
      </c>
      <c r="FG27">
        <v>1.8442499999999999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-6.0039999999999996</v>
      </c>
      <c r="FV27">
        <v>-0.2041</v>
      </c>
      <c r="FW27">
        <v>-6.0043000000000601</v>
      </c>
      <c r="FX27">
        <v>0</v>
      </c>
      <c r="FY27">
        <v>0</v>
      </c>
      <c r="FZ27">
        <v>0</v>
      </c>
      <c r="GA27">
        <v>-0.204099999999999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0.6</v>
      </c>
      <c r="GJ27">
        <v>0.5</v>
      </c>
      <c r="GK27">
        <v>1.0351600000000001</v>
      </c>
      <c r="GL27">
        <v>2.5427200000000001</v>
      </c>
      <c r="GM27">
        <v>1.4489700000000001</v>
      </c>
      <c r="GN27">
        <v>2.32056</v>
      </c>
      <c r="GO27">
        <v>1.5466299999999999</v>
      </c>
      <c r="GP27">
        <v>2.3559600000000001</v>
      </c>
      <c r="GQ27">
        <v>22.8889</v>
      </c>
      <c r="GR27">
        <v>15.568</v>
      </c>
      <c r="GS27">
        <v>18</v>
      </c>
      <c r="GT27">
        <v>614.87199999999996</v>
      </c>
      <c r="GU27">
        <v>392.77800000000002</v>
      </c>
      <c r="GV27">
        <v>18.592300000000002</v>
      </c>
      <c r="GW27">
        <v>18.202200000000001</v>
      </c>
      <c r="GX27">
        <v>30</v>
      </c>
      <c r="GY27">
        <v>18.1144</v>
      </c>
      <c r="GZ27">
        <v>18.080300000000001</v>
      </c>
      <c r="HA27">
        <v>20.717300000000002</v>
      </c>
      <c r="HB27">
        <v>10</v>
      </c>
      <c r="HC27">
        <v>-30</v>
      </c>
      <c r="HD27">
        <v>18.7103</v>
      </c>
      <c r="HE27">
        <v>400</v>
      </c>
      <c r="HF27">
        <v>0</v>
      </c>
      <c r="HG27">
        <v>101.376</v>
      </c>
      <c r="HH27">
        <v>94.890699999999995</v>
      </c>
    </row>
    <row r="28" spans="1:216" x14ac:dyDescent="0.2">
      <c r="A28">
        <v>10</v>
      </c>
      <c r="B28">
        <v>1690052867.0999999</v>
      </c>
      <c r="C28">
        <v>833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1690052867.0999999</v>
      </c>
      <c r="M28">
        <f t="shared" si="0"/>
        <v>2.1301432597692345E-3</v>
      </c>
      <c r="N28">
        <f t="shared" si="1"/>
        <v>2.1301432597692345</v>
      </c>
      <c r="O28">
        <f t="shared" si="2"/>
        <v>11.763161650033448</v>
      </c>
      <c r="P28">
        <f t="shared" si="3"/>
        <v>387.37299999999999</v>
      </c>
      <c r="Q28">
        <f t="shared" si="4"/>
        <v>285.78464000697892</v>
      </c>
      <c r="R28">
        <f t="shared" si="5"/>
        <v>28.563623318656187</v>
      </c>
      <c r="S28">
        <f t="shared" si="6"/>
        <v>38.717183875059199</v>
      </c>
      <c r="T28">
        <f t="shared" si="7"/>
        <v>0.20302619356079044</v>
      </c>
      <c r="U28">
        <f t="shared" si="8"/>
        <v>2.9282001161519107</v>
      </c>
      <c r="V28">
        <f t="shared" si="9"/>
        <v>0.19551750278546584</v>
      </c>
      <c r="W28">
        <f t="shared" si="10"/>
        <v>0.12284992843375289</v>
      </c>
      <c r="X28">
        <f t="shared" si="11"/>
        <v>297.728115</v>
      </c>
      <c r="Y28">
        <f t="shared" si="12"/>
        <v>22.120935959707019</v>
      </c>
      <c r="Z28">
        <f t="shared" si="13"/>
        <v>21.0243</v>
      </c>
      <c r="AA28">
        <f t="shared" si="14"/>
        <v>2.4996615628207715</v>
      </c>
      <c r="AB28">
        <f t="shared" si="15"/>
        <v>57.684825572900699</v>
      </c>
      <c r="AC28">
        <f t="shared" si="16"/>
        <v>1.4321559007616</v>
      </c>
      <c r="AD28">
        <f t="shared" si="17"/>
        <v>2.4827255461692879</v>
      </c>
      <c r="AE28">
        <f t="shared" si="18"/>
        <v>1.0675056620591714</v>
      </c>
      <c r="AF28">
        <f t="shared" si="19"/>
        <v>-93.93931775582324</v>
      </c>
      <c r="AG28">
        <f t="shared" si="20"/>
        <v>-17.459882787615442</v>
      </c>
      <c r="AH28">
        <f t="shared" si="21"/>
        <v>-1.2107553552543613</v>
      </c>
      <c r="AI28">
        <f t="shared" si="22"/>
        <v>185.11815910130693</v>
      </c>
      <c r="AJ28">
        <v>4</v>
      </c>
      <c r="AK28">
        <v>1</v>
      </c>
      <c r="AL28">
        <f t="shared" si="23"/>
        <v>1</v>
      </c>
      <c r="AM28">
        <f t="shared" si="24"/>
        <v>0</v>
      </c>
      <c r="AN28">
        <f t="shared" si="25"/>
        <v>53928.971922588498</v>
      </c>
      <c r="AO28">
        <f t="shared" si="26"/>
        <v>1800.16</v>
      </c>
      <c r="AP28">
        <f t="shared" si="27"/>
        <v>1517.5346999999999</v>
      </c>
      <c r="AQ28">
        <f t="shared" si="28"/>
        <v>0.84299990000888803</v>
      </c>
      <c r="AR28">
        <f t="shared" si="29"/>
        <v>0.16538980701715403</v>
      </c>
      <c r="AS28">
        <v>1690052867.0999999</v>
      </c>
      <c r="AT28">
        <v>387.37299999999999</v>
      </c>
      <c r="AU28">
        <v>399.96</v>
      </c>
      <c r="AV28">
        <v>14.329000000000001</v>
      </c>
      <c r="AW28">
        <v>12.2296</v>
      </c>
      <c r="AX28">
        <v>393.392</v>
      </c>
      <c r="AY28">
        <v>14.5311</v>
      </c>
      <c r="AZ28">
        <v>600.06299999999999</v>
      </c>
      <c r="BA28">
        <v>99.848200000000006</v>
      </c>
      <c r="BB28">
        <v>9.9870399999999998E-2</v>
      </c>
      <c r="BC28">
        <v>20.913699999999999</v>
      </c>
      <c r="BD28">
        <v>21.0243</v>
      </c>
      <c r="BE28">
        <v>999.9</v>
      </c>
      <c r="BF28">
        <v>0</v>
      </c>
      <c r="BG28">
        <v>0</v>
      </c>
      <c r="BH28">
        <v>10007.5</v>
      </c>
      <c r="BI28">
        <v>0</v>
      </c>
      <c r="BJ28">
        <v>7.7264600000000003</v>
      </c>
      <c r="BK28">
        <v>-12.587</v>
      </c>
      <c r="BL28">
        <v>393.005</v>
      </c>
      <c r="BM28">
        <v>404.91199999999998</v>
      </c>
      <c r="BN28">
        <v>2.0994100000000002</v>
      </c>
      <c r="BO28">
        <v>399.96</v>
      </c>
      <c r="BP28">
        <v>12.2296</v>
      </c>
      <c r="BQ28">
        <v>1.43072</v>
      </c>
      <c r="BR28">
        <v>1.2211000000000001</v>
      </c>
      <c r="BS28">
        <v>12.247199999999999</v>
      </c>
      <c r="BT28">
        <v>9.8613</v>
      </c>
      <c r="BU28">
        <v>1800.16</v>
      </c>
      <c r="BV28">
        <v>0.90000400000000003</v>
      </c>
      <c r="BW28">
        <v>9.9996199999999993E-2</v>
      </c>
      <c r="BX28">
        <v>0</v>
      </c>
      <c r="BY28">
        <v>2.5632000000000001</v>
      </c>
      <c r="BZ28">
        <v>0</v>
      </c>
      <c r="CA28">
        <v>12280.4</v>
      </c>
      <c r="CB28">
        <v>13896.2</v>
      </c>
      <c r="CC28">
        <v>40.5</v>
      </c>
      <c r="CD28">
        <v>41.686999999999998</v>
      </c>
      <c r="CE28">
        <v>41.811999999999998</v>
      </c>
      <c r="CF28">
        <v>39.625</v>
      </c>
      <c r="CG28">
        <v>39.686999999999998</v>
      </c>
      <c r="CH28">
        <v>1620.15</v>
      </c>
      <c r="CI28">
        <v>180.01</v>
      </c>
      <c r="CJ28">
        <v>0</v>
      </c>
      <c r="CK28">
        <v>1690052878.0999999</v>
      </c>
      <c r="CL28">
        <v>0</v>
      </c>
      <c r="CM28">
        <v>1690052838.0999999</v>
      </c>
      <c r="CN28" t="s">
        <v>385</v>
      </c>
      <c r="CO28">
        <v>1690052830.0999999</v>
      </c>
      <c r="CP28">
        <v>1690052838.0999999</v>
      </c>
      <c r="CQ28">
        <v>12</v>
      </c>
      <c r="CR28">
        <v>-1.4999999999999999E-2</v>
      </c>
      <c r="CS28">
        <v>2E-3</v>
      </c>
      <c r="CT28">
        <v>-6.0190000000000001</v>
      </c>
      <c r="CU28">
        <v>-0.20200000000000001</v>
      </c>
      <c r="CV28">
        <v>400</v>
      </c>
      <c r="CW28">
        <v>12</v>
      </c>
      <c r="CX28">
        <v>0.16</v>
      </c>
      <c r="CY28">
        <v>0.03</v>
      </c>
      <c r="CZ28">
        <v>11.743095601267701</v>
      </c>
      <c r="DA28">
        <v>0.127018067522216</v>
      </c>
      <c r="DB28">
        <v>3.9670464031330697E-2</v>
      </c>
      <c r="DC28">
        <v>1</v>
      </c>
      <c r="DD28">
        <v>400.00771428571397</v>
      </c>
      <c r="DE28">
        <v>2.96103896102142E-3</v>
      </c>
      <c r="DF28">
        <v>2.9595918085897802E-2</v>
      </c>
      <c r="DG28">
        <v>1</v>
      </c>
      <c r="DH28">
        <v>1800.0429999999999</v>
      </c>
      <c r="DI28">
        <v>0.116779558339622</v>
      </c>
      <c r="DJ28">
        <v>0.105123736615469</v>
      </c>
      <c r="DK28">
        <v>-1</v>
      </c>
      <c r="DL28">
        <v>2</v>
      </c>
      <c r="DM28">
        <v>2</v>
      </c>
      <c r="DN28" t="s">
        <v>355</v>
      </c>
      <c r="DO28">
        <v>3.2434799999999999</v>
      </c>
      <c r="DP28">
        <v>2.8401299999999998</v>
      </c>
      <c r="DQ28">
        <v>9.6467399999999995E-2</v>
      </c>
      <c r="DR28">
        <v>9.7213300000000002E-2</v>
      </c>
      <c r="DS28">
        <v>8.5363400000000006E-2</v>
      </c>
      <c r="DT28">
        <v>7.3941199999999999E-2</v>
      </c>
      <c r="DU28">
        <v>26593</v>
      </c>
      <c r="DV28">
        <v>27724.2</v>
      </c>
      <c r="DW28">
        <v>27522.2</v>
      </c>
      <c r="DX28">
        <v>28798.5</v>
      </c>
      <c r="DY28">
        <v>33181.199999999997</v>
      </c>
      <c r="DZ28">
        <v>35507.9</v>
      </c>
      <c r="EA28">
        <v>36804</v>
      </c>
      <c r="EB28">
        <v>39029.4</v>
      </c>
      <c r="EC28">
        <v>2.3584200000000002</v>
      </c>
      <c r="ED28">
        <v>1.81087</v>
      </c>
      <c r="EE28">
        <v>0.15754299999999999</v>
      </c>
      <c r="EF28">
        <v>0</v>
      </c>
      <c r="EG28">
        <v>18.416699999999999</v>
      </c>
      <c r="EH28">
        <v>999.9</v>
      </c>
      <c r="EI28">
        <v>55.83</v>
      </c>
      <c r="EJ28">
        <v>19.908000000000001</v>
      </c>
      <c r="EK28">
        <v>13.0465</v>
      </c>
      <c r="EL28">
        <v>61.947499999999998</v>
      </c>
      <c r="EM28">
        <v>38.830100000000002</v>
      </c>
      <c r="EN28">
        <v>1</v>
      </c>
      <c r="EO28">
        <v>-0.69552599999999998</v>
      </c>
      <c r="EP28">
        <v>-0.16830100000000001</v>
      </c>
      <c r="EQ28">
        <v>19.979800000000001</v>
      </c>
      <c r="ER28">
        <v>5.2181899999999999</v>
      </c>
      <c r="ES28">
        <v>11.914099999999999</v>
      </c>
      <c r="ET28">
        <v>4.9551999999999996</v>
      </c>
      <c r="EU28">
        <v>3.2975500000000002</v>
      </c>
      <c r="EV28">
        <v>9999</v>
      </c>
      <c r="EW28">
        <v>5932.9</v>
      </c>
      <c r="EX28">
        <v>85.9</v>
      </c>
      <c r="EY28">
        <v>174</v>
      </c>
      <c r="EZ28">
        <v>1.8404799999999999</v>
      </c>
      <c r="FA28">
        <v>1.83954</v>
      </c>
      <c r="FB28">
        <v>1.84552</v>
      </c>
      <c r="FC28">
        <v>1.84958</v>
      </c>
      <c r="FD28">
        <v>1.8441700000000001</v>
      </c>
      <c r="FE28">
        <v>1.8443000000000001</v>
      </c>
      <c r="FF28">
        <v>1.8443000000000001</v>
      </c>
      <c r="FG28">
        <v>1.84405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-6.0190000000000001</v>
      </c>
      <c r="FV28">
        <v>-0.2021</v>
      </c>
      <c r="FW28">
        <v>-6.0190000000000099</v>
      </c>
      <c r="FX28">
        <v>0</v>
      </c>
      <c r="FY28">
        <v>0</v>
      </c>
      <c r="FZ28">
        <v>0</v>
      </c>
      <c r="GA28">
        <v>-0.20218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0.6</v>
      </c>
      <c r="GJ28">
        <v>0.5</v>
      </c>
      <c r="GK28">
        <v>1.0351600000000001</v>
      </c>
      <c r="GL28">
        <v>2.5427200000000001</v>
      </c>
      <c r="GM28">
        <v>1.4477500000000001</v>
      </c>
      <c r="GN28">
        <v>2.32544</v>
      </c>
      <c r="GO28">
        <v>1.5466299999999999</v>
      </c>
      <c r="GP28">
        <v>2.4072300000000002</v>
      </c>
      <c r="GQ28">
        <v>22.929300000000001</v>
      </c>
      <c r="GR28">
        <v>15.559200000000001</v>
      </c>
      <c r="GS28">
        <v>18</v>
      </c>
      <c r="GT28">
        <v>614.65</v>
      </c>
      <c r="GU28">
        <v>392.18700000000001</v>
      </c>
      <c r="GV28">
        <v>18.4236</v>
      </c>
      <c r="GW28">
        <v>18.1831</v>
      </c>
      <c r="GX28">
        <v>30.0001</v>
      </c>
      <c r="GY28">
        <v>18.092600000000001</v>
      </c>
      <c r="GZ28">
        <v>18.0595</v>
      </c>
      <c r="HA28">
        <v>20.714099999999998</v>
      </c>
      <c r="HB28">
        <v>10</v>
      </c>
      <c r="HC28">
        <v>-30</v>
      </c>
      <c r="HD28">
        <v>18.408799999999999</v>
      </c>
      <c r="HE28">
        <v>400</v>
      </c>
      <c r="HF28">
        <v>0</v>
      </c>
      <c r="HG28">
        <v>101.384</v>
      </c>
      <c r="HH28">
        <v>94.8934</v>
      </c>
    </row>
    <row r="29" spans="1:216" x14ac:dyDescent="0.2">
      <c r="A29">
        <v>11</v>
      </c>
      <c r="B29">
        <v>1690052965</v>
      </c>
      <c r="C29">
        <v>930.90000009536698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1690052965</v>
      </c>
      <c r="M29">
        <f t="shared" si="0"/>
        <v>2.1421898397837825E-3</v>
      </c>
      <c r="N29">
        <f t="shared" si="1"/>
        <v>2.1421898397837826</v>
      </c>
      <c r="O29">
        <f t="shared" si="2"/>
        <v>13.819978192196755</v>
      </c>
      <c r="P29">
        <f t="shared" si="3"/>
        <v>460.108</v>
      </c>
      <c r="Q29">
        <f t="shared" si="4"/>
        <v>341.197695997072</v>
      </c>
      <c r="R29">
        <f t="shared" si="5"/>
        <v>34.101548380309481</v>
      </c>
      <c r="S29">
        <f t="shared" si="6"/>
        <v>45.986228530400403</v>
      </c>
      <c r="T29">
        <f t="shared" si="7"/>
        <v>0.20402503109584799</v>
      </c>
      <c r="U29">
        <f t="shared" si="8"/>
        <v>2.9316798572781599</v>
      </c>
      <c r="V29">
        <f t="shared" si="9"/>
        <v>0.19645240001062517</v>
      </c>
      <c r="W29">
        <f t="shared" si="10"/>
        <v>0.12343970335908172</v>
      </c>
      <c r="X29">
        <f t="shared" si="11"/>
        <v>297.713751</v>
      </c>
      <c r="Y29">
        <f t="shared" si="12"/>
        <v>22.106175283836592</v>
      </c>
      <c r="Z29">
        <f t="shared" si="13"/>
        <v>21.032</v>
      </c>
      <c r="AA29">
        <f t="shared" si="14"/>
        <v>2.5008444106566206</v>
      </c>
      <c r="AB29">
        <f t="shared" si="15"/>
        <v>57.732253886634034</v>
      </c>
      <c r="AC29">
        <f t="shared" si="16"/>
        <v>1.4324346181716003</v>
      </c>
      <c r="AD29">
        <f t="shared" si="17"/>
        <v>2.4811687085427172</v>
      </c>
      <c r="AE29">
        <f t="shared" si="18"/>
        <v>1.0684097924850202</v>
      </c>
      <c r="AF29">
        <f t="shared" si="19"/>
        <v>-94.470571934464814</v>
      </c>
      <c r="AG29">
        <f t="shared" si="20"/>
        <v>-20.309775093826882</v>
      </c>
      <c r="AH29">
        <f t="shared" si="21"/>
        <v>-1.4066915046170536</v>
      </c>
      <c r="AI29">
        <f t="shared" si="22"/>
        <v>181.52671246709122</v>
      </c>
      <c r="AJ29">
        <v>4</v>
      </c>
      <c r="AK29">
        <v>1</v>
      </c>
      <c r="AL29">
        <f t="shared" si="23"/>
        <v>1</v>
      </c>
      <c r="AM29">
        <f t="shared" si="24"/>
        <v>0</v>
      </c>
      <c r="AN29">
        <f t="shared" si="25"/>
        <v>54033.465971527388</v>
      </c>
      <c r="AO29">
        <f t="shared" si="26"/>
        <v>1800.07</v>
      </c>
      <c r="AP29">
        <f t="shared" si="27"/>
        <v>1517.4591</v>
      </c>
      <c r="AQ29">
        <f t="shared" si="28"/>
        <v>0.84300004999805567</v>
      </c>
      <c r="AR29">
        <f t="shared" si="29"/>
        <v>0.16539009649624736</v>
      </c>
      <c r="AS29">
        <v>1690052965</v>
      </c>
      <c r="AT29">
        <v>460.108</v>
      </c>
      <c r="AU29">
        <v>474.91300000000001</v>
      </c>
      <c r="AV29">
        <v>14.332000000000001</v>
      </c>
      <c r="AW29">
        <v>12.220599999999999</v>
      </c>
      <c r="AX29">
        <v>466.447</v>
      </c>
      <c r="AY29">
        <v>14.5337</v>
      </c>
      <c r="AZ29">
        <v>600.02499999999998</v>
      </c>
      <c r="BA29">
        <v>99.846900000000005</v>
      </c>
      <c r="BB29">
        <v>9.9696300000000002E-2</v>
      </c>
      <c r="BC29">
        <v>20.903500000000001</v>
      </c>
      <c r="BD29">
        <v>21.032</v>
      </c>
      <c r="BE29">
        <v>999.9</v>
      </c>
      <c r="BF29">
        <v>0</v>
      </c>
      <c r="BG29">
        <v>0</v>
      </c>
      <c r="BH29">
        <v>10027.5</v>
      </c>
      <c r="BI29">
        <v>0</v>
      </c>
      <c r="BJ29">
        <v>8.5094499999999993</v>
      </c>
      <c r="BK29">
        <v>-14.8041</v>
      </c>
      <c r="BL29">
        <v>466.79899999999998</v>
      </c>
      <c r="BM29">
        <v>480.78800000000001</v>
      </c>
      <c r="BN29">
        <v>2.11138</v>
      </c>
      <c r="BO29">
        <v>474.91300000000001</v>
      </c>
      <c r="BP29">
        <v>12.220599999999999</v>
      </c>
      <c r="BQ29">
        <v>1.4310099999999999</v>
      </c>
      <c r="BR29">
        <v>1.2201900000000001</v>
      </c>
      <c r="BS29">
        <v>12.2502</v>
      </c>
      <c r="BT29">
        <v>9.8501999999999992</v>
      </c>
      <c r="BU29">
        <v>1800.07</v>
      </c>
      <c r="BV29">
        <v>0.90000100000000005</v>
      </c>
      <c r="BW29">
        <v>9.9999000000000005E-2</v>
      </c>
      <c r="BX29">
        <v>0</v>
      </c>
      <c r="BY29">
        <v>1.9335</v>
      </c>
      <c r="BZ29">
        <v>0</v>
      </c>
      <c r="CA29">
        <v>12227.3</v>
      </c>
      <c r="CB29">
        <v>13895.5</v>
      </c>
      <c r="CC29">
        <v>39.875</v>
      </c>
      <c r="CD29">
        <v>41.186999999999998</v>
      </c>
      <c r="CE29">
        <v>41.125</v>
      </c>
      <c r="CF29">
        <v>38.875</v>
      </c>
      <c r="CG29">
        <v>39.186999999999998</v>
      </c>
      <c r="CH29">
        <v>1620.06</v>
      </c>
      <c r="CI29">
        <v>180.01</v>
      </c>
      <c r="CJ29">
        <v>0</v>
      </c>
      <c r="CK29">
        <v>1690052976.5</v>
      </c>
      <c r="CL29">
        <v>0</v>
      </c>
      <c r="CM29">
        <v>1690052935.0999999</v>
      </c>
      <c r="CN29" t="s">
        <v>388</v>
      </c>
      <c r="CO29">
        <v>1690052933.0999999</v>
      </c>
      <c r="CP29">
        <v>1690052935.0999999</v>
      </c>
      <c r="CQ29">
        <v>13</v>
      </c>
      <c r="CR29">
        <v>-0.31900000000000001</v>
      </c>
      <c r="CS29">
        <v>0</v>
      </c>
      <c r="CT29">
        <v>-6.3380000000000001</v>
      </c>
      <c r="CU29">
        <v>-0.20200000000000001</v>
      </c>
      <c r="CV29">
        <v>475</v>
      </c>
      <c r="CW29">
        <v>12</v>
      </c>
      <c r="CX29">
        <v>0.13</v>
      </c>
      <c r="CY29">
        <v>0.05</v>
      </c>
      <c r="CZ29">
        <v>13.877342883926101</v>
      </c>
      <c r="DA29">
        <v>0.40849091504742402</v>
      </c>
      <c r="DB29">
        <v>6.4466798994737506E-2</v>
      </c>
      <c r="DC29">
        <v>1</v>
      </c>
      <c r="DD29">
        <v>475.00066666666697</v>
      </c>
      <c r="DE29">
        <v>-0.23701239420164999</v>
      </c>
      <c r="DF29">
        <v>4.0571316789469201E-2</v>
      </c>
      <c r="DG29">
        <v>1</v>
      </c>
      <c r="DH29">
        <v>1800.00761904762</v>
      </c>
      <c r="DI29">
        <v>-0.33456761369549498</v>
      </c>
      <c r="DJ29">
        <v>0.117672052833856</v>
      </c>
      <c r="DK29">
        <v>-1</v>
      </c>
      <c r="DL29">
        <v>2</v>
      </c>
      <c r="DM29">
        <v>2</v>
      </c>
      <c r="DN29" t="s">
        <v>355</v>
      </c>
      <c r="DO29">
        <v>3.2433999999999998</v>
      </c>
      <c r="DP29">
        <v>2.8401200000000002</v>
      </c>
      <c r="DQ29">
        <v>0.10960399999999999</v>
      </c>
      <c r="DR29">
        <v>0.110512</v>
      </c>
      <c r="DS29">
        <v>8.5374800000000001E-2</v>
      </c>
      <c r="DT29">
        <v>7.3901599999999998E-2</v>
      </c>
      <c r="DU29">
        <v>26207.5</v>
      </c>
      <c r="DV29">
        <v>27317.3</v>
      </c>
      <c r="DW29">
        <v>27522.799999999999</v>
      </c>
      <c r="DX29">
        <v>28799.5</v>
      </c>
      <c r="DY29">
        <v>33181</v>
      </c>
      <c r="DZ29">
        <v>35510.5</v>
      </c>
      <c r="EA29">
        <v>36804.199999999997</v>
      </c>
      <c r="EB29">
        <v>39030.5</v>
      </c>
      <c r="EC29">
        <v>2.3585500000000001</v>
      </c>
      <c r="ED29">
        <v>1.8111699999999999</v>
      </c>
      <c r="EE29">
        <v>0.15568000000000001</v>
      </c>
      <c r="EF29">
        <v>0</v>
      </c>
      <c r="EG29">
        <v>18.455400000000001</v>
      </c>
      <c r="EH29">
        <v>999.9</v>
      </c>
      <c r="EI29">
        <v>55.83</v>
      </c>
      <c r="EJ29">
        <v>19.939</v>
      </c>
      <c r="EK29">
        <v>13.0718</v>
      </c>
      <c r="EL29">
        <v>61.777500000000003</v>
      </c>
      <c r="EM29">
        <v>38.974400000000003</v>
      </c>
      <c r="EN29">
        <v>1</v>
      </c>
      <c r="EO29">
        <v>-0.69587100000000002</v>
      </c>
      <c r="EP29">
        <v>-1.8782699999999999E-2</v>
      </c>
      <c r="EQ29">
        <v>19.980499999999999</v>
      </c>
      <c r="ER29">
        <v>5.2222299999999997</v>
      </c>
      <c r="ES29">
        <v>11.914099999999999</v>
      </c>
      <c r="ET29">
        <v>4.9547499999999998</v>
      </c>
      <c r="EU29">
        <v>3.2972999999999999</v>
      </c>
      <c r="EV29">
        <v>9999</v>
      </c>
      <c r="EW29">
        <v>5934.9</v>
      </c>
      <c r="EX29">
        <v>85.9</v>
      </c>
      <c r="EY29">
        <v>174</v>
      </c>
      <c r="EZ29">
        <v>1.84057</v>
      </c>
      <c r="FA29">
        <v>1.8396300000000001</v>
      </c>
      <c r="FB29">
        <v>1.84562</v>
      </c>
      <c r="FC29">
        <v>1.8496900000000001</v>
      </c>
      <c r="FD29">
        <v>1.8442499999999999</v>
      </c>
      <c r="FE29">
        <v>1.8444</v>
      </c>
      <c r="FF29">
        <v>1.8443700000000001</v>
      </c>
      <c r="FG29">
        <v>1.8441799999999999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-6.3390000000000004</v>
      </c>
      <c r="FV29">
        <v>-0.20169999999999999</v>
      </c>
      <c r="FW29">
        <v>-6.3383999999999201</v>
      </c>
      <c r="FX29">
        <v>0</v>
      </c>
      <c r="FY29">
        <v>0</v>
      </c>
      <c r="FZ29">
        <v>0</v>
      </c>
      <c r="GA29">
        <v>-0.20172999999999799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0.5</v>
      </c>
      <c r="GK29">
        <v>1.18408</v>
      </c>
      <c r="GL29">
        <v>2.5378400000000001</v>
      </c>
      <c r="GM29">
        <v>1.4489700000000001</v>
      </c>
      <c r="GN29">
        <v>2.31934</v>
      </c>
      <c r="GO29">
        <v>1.5466299999999999</v>
      </c>
      <c r="GP29">
        <v>2.3718300000000001</v>
      </c>
      <c r="GQ29">
        <v>22.9495</v>
      </c>
      <c r="GR29">
        <v>15.532999999999999</v>
      </c>
      <c r="GS29">
        <v>18</v>
      </c>
      <c r="GT29">
        <v>614.65</v>
      </c>
      <c r="GU29">
        <v>392.31400000000002</v>
      </c>
      <c r="GV29">
        <v>18.280999999999999</v>
      </c>
      <c r="GW29">
        <v>18.186299999999999</v>
      </c>
      <c r="GX29">
        <v>30.0001</v>
      </c>
      <c r="GY29">
        <v>18.085899999999999</v>
      </c>
      <c r="GZ29">
        <v>18.053799999999999</v>
      </c>
      <c r="HA29">
        <v>23.6998</v>
      </c>
      <c r="HB29">
        <v>10</v>
      </c>
      <c r="HC29">
        <v>-30</v>
      </c>
      <c r="HD29">
        <v>18.2485</v>
      </c>
      <c r="HE29">
        <v>475</v>
      </c>
      <c r="HF29">
        <v>0</v>
      </c>
      <c r="HG29">
        <v>101.38500000000001</v>
      </c>
      <c r="HH29">
        <v>94.8964</v>
      </c>
    </row>
    <row r="30" spans="1:216" x14ac:dyDescent="0.2">
      <c r="A30">
        <v>12</v>
      </c>
      <c r="B30">
        <v>1690053054</v>
      </c>
      <c r="C30">
        <v>1019.90000009537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1690053054</v>
      </c>
      <c r="M30">
        <f t="shared" si="0"/>
        <v>2.1405968351193997E-3</v>
      </c>
      <c r="N30">
        <f t="shared" si="1"/>
        <v>2.1405968351193998</v>
      </c>
      <c r="O30">
        <f t="shared" si="2"/>
        <v>15.818333496825623</v>
      </c>
      <c r="P30">
        <f t="shared" si="3"/>
        <v>558.00699999999995</v>
      </c>
      <c r="Q30">
        <f t="shared" si="4"/>
        <v>421.420622180284</v>
      </c>
      <c r="R30">
        <f t="shared" si="5"/>
        <v>42.119607663016765</v>
      </c>
      <c r="S30">
        <f t="shared" si="6"/>
        <v>55.77096771301899</v>
      </c>
      <c r="T30">
        <f t="shared" si="7"/>
        <v>0.20411827004387581</v>
      </c>
      <c r="U30">
        <f t="shared" si="8"/>
        <v>2.926089229486756</v>
      </c>
      <c r="V30">
        <f t="shared" si="9"/>
        <v>0.19652495249186955</v>
      </c>
      <c r="W30">
        <f t="shared" si="10"/>
        <v>0.12348678982630423</v>
      </c>
      <c r="X30">
        <f t="shared" si="11"/>
        <v>297.67748099999994</v>
      </c>
      <c r="Y30">
        <f t="shared" si="12"/>
        <v>22.074252914084909</v>
      </c>
      <c r="Z30">
        <f t="shared" si="13"/>
        <v>21.007000000000001</v>
      </c>
      <c r="AA30">
        <f t="shared" si="14"/>
        <v>2.4970057824695182</v>
      </c>
      <c r="AB30">
        <f t="shared" si="15"/>
        <v>57.745661728728678</v>
      </c>
      <c r="AC30">
        <f t="shared" si="16"/>
        <v>1.4297477813566997</v>
      </c>
      <c r="AD30">
        <f t="shared" si="17"/>
        <v>2.4759397304566599</v>
      </c>
      <c r="AE30">
        <f t="shared" si="18"/>
        <v>1.0672580011128185</v>
      </c>
      <c r="AF30">
        <f t="shared" si="19"/>
        <v>-94.400320428765525</v>
      </c>
      <c r="AG30">
        <f t="shared" si="20"/>
        <v>-21.73813224602474</v>
      </c>
      <c r="AH30">
        <f t="shared" si="21"/>
        <v>-1.5080423586509379</v>
      </c>
      <c r="AI30">
        <f t="shared" si="22"/>
        <v>180.03098596655875</v>
      </c>
      <c r="AJ30">
        <v>4</v>
      </c>
      <c r="AK30">
        <v>1</v>
      </c>
      <c r="AL30">
        <f t="shared" si="23"/>
        <v>1</v>
      </c>
      <c r="AM30">
        <f t="shared" si="24"/>
        <v>0</v>
      </c>
      <c r="AN30">
        <f t="shared" si="25"/>
        <v>53874.86361545635</v>
      </c>
      <c r="AO30">
        <f t="shared" si="26"/>
        <v>1799.85</v>
      </c>
      <c r="AP30">
        <f t="shared" si="27"/>
        <v>1517.2737</v>
      </c>
      <c r="AQ30">
        <f t="shared" si="28"/>
        <v>0.84300008334027832</v>
      </c>
      <c r="AR30">
        <f t="shared" si="29"/>
        <v>0.16539016084673722</v>
      </c>
      <c r="AS30">
        <v>1690053054</v>
      </c>
      <c r="AT30">
        <v>558.00699999999995</v>
      </c>
      <c r="AU30">
        <v>575.02</v>
      </c>
      <c r="AV30">
        <v>14.305099999999999</v>
      </c>
      <c r="AW30">
        <v>12.1951</v>
      </c>
      <c r="AX30">
        <v>564.45699999999999</v>
      </c>
      <c r="AY30">
        <v>14.5106</v>
      </c>
      <c r="AZ30">
        <v>599.99300000000005</v>
      </c>
      <c r="BA30">
        <v>99.846599999999995</v>
      </c>
      <c r="BB30">
        <v>0.100117</v>
      </c>
      <c r="BC30">
        <v>20.869199999999999</v>
      </c>
      <c r="BD30">
        <v>21.007000000000001</v>
      </c>
      <c r="BE30">
        <v>999.9</v>
      </c>
      <c r="BF30">
        <v>0</v>
      </c>
      <c r="BG30">
        <v>0</v>
      </c>
      <c r="BH30">
        <v>9995.6200000000008</v>
      </c>
      <c r="BI30">
        <v>0</v>
      </c>
      <c r="BJ30">
        <v>7.8357900000000003</v>
      </c>
      <c r="BK30">
        <v>-17.013100000000001</v>
      </c>
      <c r="BL30">
        <v>566.10500000000002</v>
      </c>
      <c r="BM30">
        <v>582.11900000000003</v>
      </c>
      <c r="BN30">
        <v>2.1099800000000002</v>
      </c>
      <c r="BO30">
        <v>575.02</v>
      </c>
      <c r="BP30">
        <v>12.1951</v>
      </c>
      <c r="BQ30">
        <v>1.42831</v>
      </c>
      <c r="BR30">
        <v>1.2176400000000001</v>
      </c>
      <c r="BS30">
        <v>12.2216</v>
      </c>
      <c r="BT30">
        <v>9.8189799999999998</v>
      </c>
      <c r="BU30">
        <v>1799.85</v>
      </c>
      <c r="BV30">
        <v>0.89999799999999996</v>
      </c>
      <c r="BW30">
        <v>0.10000199999999999</v>
      </c>
      <c r="BX30">
        <v>0</v>
      </c>
      <c r="BY30">
        <v>1.9536</v>
      </c>
      <c r="BZ30">
        <v>0</v>
      </c>
      <c r="CA30">
        <v>12259.7</v>
      </c>
      <c r="CB30">
        <v>13893.8</v>
      </c>
      <c r="CC30">
        <v>39.5</v>
      </c>
      <c r="CD30">
        <v>40.936999999999998</v>
      </c>
      <c r="CE30">
        <v>40.75</v>
      </c>
      <c r="CF30">
        <v>38.686999999999998</v>
      </c>
      <c r="CG30">
        <v>38.875</v>
      </c>
      <c r="CH30">
        <v>1619.86</v>
      </c>
      <c r="CI30">
        <v>179.99</v>
      </c>
      <c r="CJ30">
        <v>0</v>
      </c>
      <c r="CK30">
        <v>1690053065.3</v>
      </c>
      <c r="CL30">
        <v>0</v>
      </c>
      <c r="CM30">
        <v>1690053025</v>
      </c>
      <c r="CN30" t="s">
        <v>391</v>
      </c>
      <c r="CO30">
        <v>1690053024</v>
      </c>
      <c r="CP30">
        <v>1690053025</v>
      </c>
      <c r="CQ30">
        <v>14</v>
      </c>
      <c r="CR30">
        <v>-0.112</v>
      </c>
      <c r="CS30">
        <v>-4.0000000000000001E-3</v>
      </c>
      <c r="CT30">
        <v>-6.45</v>
      </c>
      <c r="CU30">
        <v>-0.20499999999999999</v>
      </c>
      <c r="CV30">
        <v>575</v>
      </c>
      <c r="CW30">
        <v>12</v>
      </c>
      <c r="CX30">
        <v>0.15</v>
      </c>
      <c r="CY30">
        <v>0.03</v>
      </c>
      <c r="CZ30">
        <v>15.751484179986999</v>
      </c>
      <c r="DA30">
        <v>0.24133748414252401</v>
      </c>
      <c r="DB30">
        <v>4.6897881616975702E-2</v>
      </c>
      <c r="DC30">
        <v>1</v>
      </c>
      <c r="DD30">
        <v>574.99933333333297</v>
      </c>
      <c r="DE30">
        <v>-4.9168831168486297E-2</v>
      </c>
      <c r="DF30">
        <v>4.1928889158096602E-2</v>
      </c>
      <c r="DG30">
        <v>1</v>
      </c>
      <c r="DH30">
        <v>1800.0409523809501</v>
      </c>
      <c r="DI30">
        <v>-0.504754892580213</v>
      </c>
      <c r="DJ30">
        <v>0.16200837021020101</v>
      </c>
      <c r="DK30">
        <v>-1</v>
      </c>
      <c r="DL30">
        <v>2</v>
      </c>
      <c r="DM30">
        <v>2</v>
      </c>
      <c r="DN30" t="s">
        <v>355</v>
      </c>
      <c r="DO30">
        <v>3.2433100000000001</v>
      </c>
      <c r="DP30">
        <v>2.8402699999999999</v>
      </c>
      <c r="DQ30">
        <v>0.12574099999999999</v>
      </c>
      <c r="DR30">
        <v>0.12676399999999999</v>
      </c>
      <c r="DS30">
        <v>8.5273100000000004E-2</v>
      </c>
      <c r="DT30">
        <v>7.3786199999999996E-2</v>
      </c>
      <c r="DU30">
        <v>25732.400000000001</v>
      </c>
      <c r="DV30">
        <v>26819.599999999999</v>
      </c>
      <c r="DW30">
        <v>27521.8</v>
      </c>
      <c r="DX30">
        <v>28800</v>
      </c>
      <c r="DY30">
        <v>33184.199999999997</v>
      </c>
      <c r="DZ30">
        <v>35515.599999999999</v>
      </c>
      <c r="EA30">
        <v>36803.5</v>
      </c>
      <c r="EB30">
        <v>39031.1</v>
      </c>
      <c r="EC30">
        <v>2.3585500000000001</v>
      </c>
      <c r="ED30">
        <v>1.81105</v>
      </c>
      <c r="EE30">
        <v>0.15256900000000001</v>
      </c>
      <c r="EF30">
        <v>0</v>
      </c>
      <c r="EG30">
        <v>18.4819</v>
      </c>
      <c r="EH30">
        <v>999.9</v>
      </c>
      <c r="EI30">
        <v>55.762</v>
      </c>
      <c r="EJ30">
        <v>19.949000000000002</v>
      </c>
      <c r="EK30">
        <v>13.0642</v>
      </c>
      <c r="EL30">
        <v>62.207500000000003</v>
      </c>
      <c r="EM30">
        <v>39.0505</v>
      </c>
      <c r="EN30">
        <v>1</v>
      </c>
      <c r="EO30">
        <v>-0.694164</v>
      </c>
      <c r="EP30">
        <v>-0.15090700000000001</v>
      </c>
      <c r="EQ30">
        <v>19.98</v>
      </c>
      <c r="ER30">
        <v>5.2220800000000001</v>
      </c>
      <c r="ES30">
        <v>11.914099999999999</v>
      </c>
      <c r="ET30">
        <v>4.9554499999999999</v>
      </c>
      <c r="EU30">
        <v>3.29725</v>
      </c>
      <c r="EV30">
        <v>9999</v>
      </c>
      <c r="EW30">
        <v>5936.7</v>
      </c>
      <c r="EX30">
        <v>86</v>
      </c>
      <c r="EY30">
        <v>174</v>
      </c>
      <c r="EZ30">
        <v>1.8403400000000001</v>
      </c>
      <c r="FA30">
        <v>1.8394200000000001</v>
      </c>
      <c r="FB30">
        <v>1.84538</v>
      </c>
      <c r="FC30">
        <v>1.84948</v>
      </c>
      <c r="FD30">
        <v>1.8440300000000001</v>
      </c>
      <c r="FE30">
        <v>1.84419</v>
      </c>
      <c r="FF30">
        <v>1.84415</v>
      </c>
      <c r="FG30">
        <v>1.8439399999999999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-6.45</v>
      </c>
      <c r="FV30">
        <v>-0.20549999999999999</v>
      </c>
      <c r="FW30">
        <v>-6.4502727272726998</v>
      </c>
      <c r="FX30">
        <v>0</v>
      </c>
      <c r="FY30">
        <v>0</v>
      </c>
      <c r="FZ30">
        <v>0</v>
      </c>
      <c r="GA30">
        <v>-0.20547000000000001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0.5</v>
      </c>
      <c r="GK30">
        <v>1.3781699999999999</v>
      </c>
      <c r="GL30">
        <v>2.5402800000000001</v>
      </c>
      <c r="GM30">
        <v>1.4489700000000001</v>
      </c>
      <c r="GN30">
        <v>2.32056</v>
      </c>
      <c r="GO30">
        <v>1.5466299999999999</v>
      </c>
      <c r="GP30">
        <v>2.4316399999999998</v>
      </c>
      <c r="GQ30">
        <v>22.9495</v>
      </c>
      <c r="GR30">
        <v>15.5242</v>
      </c>
      <c r="GS30">
        <v>18</v>
      </c>
      <c r="GT30">
        <v>614.76099999999997</v>
      </c>
      <c r="GU30">
        <v>392.31400000000002</v>
      </c>
      <c r="GV30">
        <v>18.343900000000001</v>
      </c>
      <c r="GW30">
        <v>18.207899999999999</v>
      </c>
      <c r="GX30">
        <v>30.0002</v>
      </c>
      <c r="GY30">
        <v>18.094799999999999</v>
      </c>
      <c r="GZ30">
        <v>18.0623</v>
      </c>
      <c r="HA30">
        <v>27.5639</v>
      </c>
      <c r="HB30">
        <v>10</v>
      </c>
      <c r="HC30">
        <v>-30</v>
      </c>
      <c r="HD30">
        <v>18.3443</v>
      </c>
      <c r="HE30">
        <v>575</v>
      </c>
      <c r="HF30">
        <v>0</v>
      </c>
      <c r="HG30">
        <v>101.383</v>
      </c>
      <c r="HH30">
        <v>94.897900000000007</v>
      </c>
    </row>
    <row r="31" spans="1:216" x14ac:dyDescent="0.2">
      <c r="A31">
        <v>13</v>
      </c>
      <c r="B31">
        <v>1690053144</v>
      </c>
      <c r="C31">
        <v>1109.9000000953699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1690053144</v>
      </c>
      <c r="M31">
        <f t="shared" si="0"/>
        <v>2.1283362003757093E-3</v>
      </c>
      <c r="N31">
        <f t="shared" si="1"/>
        <v>2.1283362003757094</v>
      </c>
      <c r="O31">
        <f t="shared" si="2"/>
        <v>16.954107989020507</v>
      </c>
      <c r="P31">
        <f t="shared" si="3"/>
        <v>656.65099999999995</v>
      </c>
      <c r="Q31">
        <f t="shared" si="4"/>
        <v>508.27750768728328</v>
      </c>
      <c r="R31">
        <f t="shared" si="5"/>
        <v>50.80172680785148</v>
      </c>
      <c r="S31">
        <f t="shared" si="6"/>
        <v>65.631479271804693</v>
      </c>
      <c r="T31">
        <f t="shared" si="7"/>
        <v>0.20263166356955964</v>
      </c>
      <c r="U31">
        <f t="shared" si="8"/>
        <v>2.9302952738850947</v>
      </c>
      <c r="V31">
        <f t="shared" si="9"/>
        <v>0.19515668464537272</v>
      </c>
      <c r="W31">
        <f t="shared" si="10"/>
        <v>0.1226215509408847</v>
      </c>
      <c r="X31">
        <f t="shared" si="11"/>
        <v>297.69402000000002</v>
      </c>
      <c r="Y31">
        <f t="shared" si="12"/>
        <v>22.046757409290468</v>
      </c>
      <c r="Z31">
        <f t="shared" si="13"/>
        <v>20.984999999999999</v>
      </c>
      <c r="AA31">
        <f t="shared" si="14"/>
        <v>2.493632059060424</v>
      </c>
      <c r="AB31">
        <f t="shared" si="15"/>
        <v>57.656582100118683</v>
      </c>
      <c r="AC31">
        <f t="shared" si="16"/>
        <v>1.4249800322028698</v>
      </c>
      <c r="AD31">
        <f t="shared" si="17"/>
        <v>2.4714958471323203</v>
      </c>
      <c r="AE31">
        <f t="shared" si="18"/>
        <v>1.0686520268575541</v>
      </c>
      <c r="AF31">
        <f t="shared" si="19"/>
        <v>-93.859626436568774</v>
      </c>
      <c r="AG31">
        <f t="shared" si="20"/>
        <v>-22.906821426825452</v>
      </c>
      <c r="AH31">
        <f t="shared" si="21"/>
        <v>-1.5864224621917185</v>
      </c>
      <c r="AI31">
        <f t="shared" si="22"/>
        <v>179.34114967441411</v>
      </c>
      <c r="AJ31">
        <v>4</v>
      </c>
      <c r="AK31">
        <v>1</v>
      </c>
      <c r="AL31">
        <f t="shared" si="23"/>
        <v>1</v>
      </c>
      <c r="AM31">
        <f t="shared" si="24"/>
        <v>0</v>
      </c>
      <c r="AN31">
        <f t="shared" si="25"/>
        <v>54004.322218715919</v>
      </c>
      <c r="AO31">
        <f t="shared" si="26"/>
        <v>1799.95</v>
      </c>
      <c r="AP31">
        <f t="shared" si="27"/>
        <v>1517.3580000000002</v>
      </c>
      <c r="AQ31">
        <f t="shared" si="28"/>
        <v>0.84300008333564824</v>
      </c>
      <c r="AR31">
        <f t="shared" si="29"/>
        <v>0.16539016083780106</v>
      </c>
      <c r="AS31">
        <v>1690053144</v>
      </c>
      <c r="AT31">
        <v>656.65099999999995</v>
      </c>
      <c r="AU31">
        <v>675.00099999999998</v>
      </c>
      <c r="AV31">
        <v>14.257099999999999</v>
      </c>
      <c r="AW31">
        <v>12.1593</v>
      </c>
      <c r="AX31">
        <v>663.202</v>
      </c>
      <c r="AY31">
        <v>14.4648</v>
      </c>
      <c r="AZ31">
        <v>600.05499999999995</v>
      </c>
      <c r="BA31">
        <v>99.848799999999997</v>
      </c>
      <c r="BB31">
        <v>9.9999699999999997E-2</v>
      </c>
      <c r="BC31">
        <v>20.84</v>
      </c>
      <c r="BD31">
        <v>20.984999999999999</v>
      </c>
      <c r="BE31">
        <v>999.9</v>
      </c>
      <c r="BF31">
        <v>0</v>
      </c>
      <c r="BG31">
        <v>0</v>
      </c>
      <c r="BH31">
        <v>10019.4</v>
      </c>
      <c r="BI31">
        <v>0</v>
      </c>
      <c r="BJ31">
        <v>7.9968199999999996</v>
      </c>
      <c r="BK31">
        <v>-18.349699999999999</v>
      </c>
      <c r="BL31">
        <v>666.149</v>
      </c>
      <c r="BM31">
        <v>683.31</v>
      </c>
      <c r="BN31">
        <v>2.0977899999999998</v>
      </c>
      <c r="BO31">
        <v>675.00099999999998</v>
      </c>
      <c r="BP31">
        <v>12.1593</v>
      </c>
      <c r="BQ31">
        <v>1.4235599999999999</v>
      </c>
      <c r="BR31">
        <v>1.2140899999999999</v>
      </c>
      <c r="BS31">
        <v>12.1709</v>
      </c>
      <c r="BT31">
        <v>9.7754899999999996</v>
      </c>
      <c r="BU31">
        <v>1799.95</v>
      </c>
      <c r="BV31">
        <v>0.89999799999999996</v>
      </c>
      <c r="BW31">
        <v>0.10000199999999999</v>
      </c>
      <c r="BX31">
        <v>0</v>
      </c>
      <c r="BY31">
        <v>2.3407</v>
      </c>
      <c r="BZ31">
        <v>0</v>
      </c>
      <c r="CA31">
        <v>12304.3</v>
      </c>
      <c r="CB31">
        <v>13894.6</v>
      </c>
      <c r="CC31">
        <v>39.25</v>
      </c>
      <c r="CD31">
        <v>40.811999999999998</v>
      </c>
      <c r="CE31">
        <v>40.561999999999998</v>
      </c>
      <c r="CF31">
        <v>38.561999999999998</v>
      </c>
      <c r="CG31">
        <v>38.686999999999998</v>
      </c>
      <c r="CH31">
        <v>1619.95</v>
      </c>
      <c r="CI31">
        <v>180</v>
      </c>
      <c r="CJ31">
        <v>0</v>
      </c>
      <c r="CK31">
        <v>1690053155.3</v>
      </c>
      <c r="CL31">
        <v>0</v>
      </c>
      <c r="CM31">
        <v>1690053116</v>
      </c>
      <c r="CN31" t="s">
        <v>394</v>
      </c>
      <c r="CO31">
        <v>1690053112</v>
      </c>
      <c r="CP31">
        <v>1690053116</v>
      </c>
      <c r="CQ31">
        <v>15</v>
      </c>
      <c r="CR31">
        <v>-0.1</v>
      </c>
      <c r="CS31">
        <v>-2E-3</v>
      </c>
      <c r="CT31">
        <v>-6.55</v>
      </c>
      <c r="CU31">
        <v>-0.20799999999999999</v>
      </c>
      <c r="CV31">
        <v>675</v>
      </c>
      <c r="CW31">
        <v>12</v>
      </c>
      <c r="CX31">
        <v>0.1</v>
      </c>
      <c r="CY31">
        <v>0.03</v>
      </c>
      <c r="CZ31">
        <v>16.8751664066343</v>
      </c>
      <c r="DA31">
        <v>0.36285760742408901</v>
      </c>
      <c r="DB31">
        <v>5.1321489671511601E-2</v>
      </c>
      <c r="DC31">
        <v>1</v>
      </c>
      <c r="DD31">
        <v>674.99795238095203</v>
      </c>
      <c r="DE31">
        <v>6.4207792208591297E-2</v>
      </c>
      <c r="DF31">
        <v>4.91784662423553E-2</v>
      </c>
      <c r="DG31">
        <v>1</v>
      </c>
      <c r="DH31">
        <v>1800.00285714286</v>
      </c>
      <c r="DI31">
        <v>-0.26348667832938799</v>
      </c>
      <c r="DJ31">
        <v>9.09286930010616E-2</v>
      </c>
      <c r="DK31">
        <v>-1</v>
      </c>
      <c r="DL31">
        <v>2</v>
      </c>
      <c r="DM31">
        <v>2</v>
      </c>
      <c r="DN31" t="s">
        <v>355</v>
      </c>
      <c r="DO31">
        <v>3.2434099999999999</v>
      </c>
      <c r="DP31">
        <v>2.84036</v>
      </c>
      <c r="DQ31">
        <v>0.14064099999999999</v>
      </c>
      <c r="DR31">
        <v>0.14163999999999999</v>
      </c>
      <c r="DS31">
        <v>8.50741E-2</v>
      </c>
      <c r="DT31">
        <v>7.3625200000000002E-2</v>
      </c>
      <c r="DU31">
        <v>25295.200000000001</v>
      </c>
      <c r="DV31">
        <v>26361.5</v>
      </c>
      <c r="DW31">
        <v>27522.2</v>
      </c>
      <c r="DX31">
        <v>28797.599999999999</v>
      </c>
      <c r="DY31">
        <v>33192.6</v>
      </c>
      <c r="DZ31">
        <v>35518.6</v>
      </c>
      <c r="EA31">
        <v>36804.400000000001</v>
      </c>
      <c r="EB31">
        <v>39027.5</v>
      </c>
      <c r="EC31">
        <v>2.3582000000000001</v>
      </c>
      <c r="ED31">
        <v>1.8107</v>
      </c>
      <c r="EE31">
        <v>0.14973800000000001</v>
      </c>
      <c r="EF31">
        <v>0</v>
      </c>
      <c r="EG31">
        <v>18.506699999999999</v>
      </c>
      <c r="EH31">
        <v>999.9</v>
      </c>
      <c r="EI31">
        <v>55.683</v>
      </c>
      <c r="EJ31">
        <v>19.969000000000001</v>
      </c>
      <c r="EK31">
        <v>13.0611</v>
      </c>
      <c r="EL31">
        <v>62.207500000000003</v>
      </c>
      <c r="EM31">
        <v>38.870199999999997</v>
      </c>
      <c r="EN31">
        <v>1</v>
      </c>
      <c r="EO31">
        <v>-0.69187500000000002</v>
      </c>
      <c r="EP31">
        <v>-0.16563700000000001</v>
      </c>
      <c r="EQ31">
        <v>19.981000000000002</v>
      </c>
      <c r="ER31">
        <v>5.2226800000000004</v>
      </c>
      <c r="ES31">
        <v>11.9153</v>
      </c>
      <c r="ET31">
        <v>4.9553000000000003</v>
      </c>
      <c r="EU31">
        <v>3.2970999999999999</v>
      </c>
      <c r="EV31">
        <v>9999</v>
      </c>
      <c r="EW31">
        <v>5938.4</v>
      </c>
      <c r="EX31">
        <v>86</v>
      </c>
      <c r="EY31">
        <v>174</v>
      </c>
      <c r="EZ31">
        <v>1.84023</v>
      </c>
      <c r="FA31">
        <v>1.8392999999999999</v>
      </c>
      <c r="FB31">
        <v>1.8452900000000001</v>
      </c>
      <c r="FC31">
        <v>1.84937</v>
      </c>
      <c r="FD31">
        <v>1.8439300000000001</v>
      </c>
      <c r="FE31">
        <v>1.8440799999999999</v>
      </c>
      <c r="FF31">
        <v>1.84405</v>
      </c>
      <c r="FG31">
        <v>1.8438600000000001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-6.5510000000000002</v>
      </c>
      <c r="FV31">
        <v>-0.2077</v>
      </c>
      <c r="FW31">
        <v>-6.5501999999998999</v>
      </c>
      <c r="FX31">
        <v>0</v>
      </c>
      <c r="FY31">
        <v>0</v>
      </c>
      <c r="FZ31">
        <v>0</v>
      </c>
      <c r="GA31">
        <v>-0.20763999999999999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0.5</v>
      </c>
      <c r="GK31">
        <v>1.56616</v>
      </c>
      <c r="GL31">
        <v>2.5402800000000001</v>
      </c>
      <c r="GM31">
        <v>1.4489700000000001</v>
      </c>
      <c r="GN31">
        <v>2.32056</v>
      </c>
      <c r="GO31">
        <v>1.5466299999999999</v>
      </c>
      <c r="GP31">
        <v>2.3779300000000001</v>
      </c>
      <c r="GQ31">
        <v>22.929300000000001</v>
      </c>
      <c r="GR31">
        <v>15.497999999999999</v>
      </c>
      <c r="GS31">
        <v>18</v>
      </c>
      <c r="GT31">
        <v>614.76499999999999</v>
      </c>
      <c r="GU31">
        <v>392.25700000000001</v>
      </c>
      <c r="GV31">
        <v>18.316299999999998</v>
      </c>
      <c r="GW31">
        <v>18.238099999999999</v>
      </c>
      <c r="GX31">
        <v>30.0001</v>
      </c>
      <c r="GY31">
        <v>18.113800000000001</v>
      </c>
      <c r="GZ31">
        <v>18.079699999999999</v>
      </c>
      <c r="HA31">
        <v>31.3264</v>
      </c>
      <c r="HB31">
        <v>10</v>
      </c>
      <c r="HC31">
        <v>-30</v>
      </c>
      <c r="HD31">
        <v>18.315999999999999</v>
      </c>
      <c r="HE31">
        <v>675</v>
      </c>
      <c r="HF31">
        <v>0</v>
      </c>
      <c r="HG31">
        <v>101.38500000000001</v>
      </c>
      <c r="HH31">
        <v>94.889499999999998</v>
      </c>
    </row>
    <row r="32" spans="1:216" x14ac:dyDescent="0.2">
      <c r="A32">
        <v>14</v>
      </c>
      <c r="B32">
        <v>1690053234</v>
      </c>
      <c r="C32">
        <v>1199.9000000953699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1690053234</v>
      </c>
      <c r="M32">
        <f t="shared" si="0"/>
        <v>2.1115378894338674E-3</v>
      </c>
      <c r="N32">
        <f t="shared" si="1"/>
        <v>2.1115378894338672</v>
      </c>
      <c r="O32">
        <f t="shared" si="2"/>
        <v>17.739983758151382</v>
      </c>
      <c r="P32">
        <f t="shared" si="3"/>
        <v>780.649</v>
      </c>
      <c r="Q32">
        <f t="shared" si="4"/>
        <v>621.53496761410895</v>
      </c>
      <c r="R32">
        <f t="shared" si="5"/>
        <v>62.121340904019426</v>
      </c>
      <c r="S32">
        <f t="shared" si="6"/>
        <v>78.024512187206199</v>
      </c>
      <c r="T32">
        <f t="shared" si="7"/>
        <v>0.19951516315158299</v>
      </c>
      <c r="U32">
        <f t="shared" si="8"/>
        <v>2.9316029702513262</v>
      </c>
      <c r="V32">
        <f t="shared" si="9"/>
        <v>0.19226703051957958</v>
      </c>
      <c r="W32">
        <f t="shared" si="10"/>
        <v>0.12079617213976553</v>
      </c>
      <c r="X32">
        <f t="shared" si="11"/>
        <v>297.70199999999994</v>
      </c>
      <c r="Y32">
        <f t="shared" si="12"/>
        <v>22.057579594236191</v>
      </c>
      <c r="Z32">
        <f t="shared" si="13"/>
        <v>21.003900000000002</v>
      </c>
      <c r="AA32">
        <f t="shared" si="14"/>
        <v>2.4965301523557271</v>
      </c>
      <c r="AB32">
        <f t="shared" si="15"/>
        <v>57.44585406699747</v>
      </c>
      <c r="AC32">
        <f t="shared" si="16"/>
        <v>1.42037477168818</v>
      </c>
      <c r="AD32">
        <f t="shared" si="17"/>
        <v>2.4725453120283269</v>
      </c>
      <c r="AE32">
        <f t="shared" si="18"/>
        <v>1.076155380667547</v>
      </c>
      <c r="AF32">
        <f t="shared" si="19"/>
        <v>-93.118820924033557</v>
      </c>
      <c r="AG32">
        <f t="shared" si="20"/>
        <v>-24.813626955153754</v>
      </c>
      <c r="AH32">
        <f t="shared" si="21"/>
        <v>-1.7179387993074642</v>
      </c>
      <c r="AI32">
        <f t="shared" si="22"/>
        <v>178.05161332150513</v>
      </c>
      <c r="AJ32">
        <v>4</v>
      </c>
      <c r="AK32">
        <v>1</v>
      </c>
      <c r="AL32">
        <f t="shared" si="23"/>
        <v>1</v>
      </c>
      <c r="AM32">
        <f t="shared" si="24"/>
        <v>0</v>
      </c>
      <c r="AN32">
        <f t="shared" si="25"/>
        <v>54041.640273276447</v>
      </c>
      <c r="AO32">
        <f t="shared" si="26"/>
        <v>1800</v>
      </c>
      <c r="AP32">
        <f t="shared" si="27"/>
        <v>1517.3999999999999</v>
      </c>
      <c r="AQ32">
        <f t="shared" si="28"/>
        <v>0.84299999999999997</v>
      </c>
      <c r="AR32">
        <f t="shared" si="29"/>
        <v>0.16538999999999998</v>
      </c>
      <c r="AS32">
        <v>1690053234</v>
      </c>
      <c r="AT32">
        <v>780.649</v>
      </c>
      <c r="AU32">
        <v>800.03800000000001</v>
      </c>
      <c r="AV32">
        <v>14.2111</v>
      </c>
      <c r="AW32">
        <v>12.1295</v>
      </c>
      <c r="AX32">
        <v>787.23500000000001</v>
      </c>
      <c r="AY32">
        <v>14.414999999999999</v>
      </c>
      <c r="AZ32">
        <v>599.98</v>
      </c>
      <c r="BA32">
        <v>99.848500000000001</v>
      </c>
      <c r="BB32">
        <v>9.97638E-2</v>
      </c>
      <c r="BC32">
        <v>20.846900000000002</v>
      </c>
      <c r="BD32">
        <v>21.003900000000002</v>
      </c>
      <c r="BE32">
        <v>999.9</v>
      </c>
      <c r="BF32">
        <v>0</v>
      </c>
      <c r="BG32">
        <v>0</v>
      </c>
      <c r="BH32">
        <v>10026.9</v>
      </c>
      <c r="BI32">
        <v>0</v>
      </c>
      <c r="BJ32">
        <v>9.0959500000000002</v>
      </c>
      <c r="BK32">
        <v>-19.389199999999999</v>
      </c>
      <c r="BL32">
        <v>791.90200000000004</v>
      </c>
      <c r="BM32">
        <v>809.86099999999999</v>
      </c>
      <c r="BN32">
        <v>2.0815700000000001</v>
      </c>
      <c r="BO32">
        <v>800.03800000000001</v>
      </c>
      <c r="BP32">
        <v>12.1295</v>
      </c>
      <c r="BQ32">
        <v>1.4189499999999999</v>
      </c>
      <c r="BR32">
        <v>1.2111099999999999</v>
      </c>
      <c r="BS32">
        <v>12.121700000000001</v>
      </c>
      <c r="BT32">
        <v>9.7388399999999997</v>
      </c>
      <c r="BU32">
        <v>1800</v>
      </c>
      <c r="BV32">
        <v>0.89999799999999996</v>
      </c>
      <c r="BW32">
        <v>0.10000199999999999</v>
      </c>
      <c r="BX32">
        <v>0</v>
      </c>
      <c r="BY32">
        <v>2.3094000000000001</v>
      </c>
      <c r="BZ32">
        <v>0</v>
      </c>
      <c r="CA32">
        <v>12334.8</v>
      </c>
      <c r="CB32">
        <v>13894.9</v>
      </c>
      <c r="CC32">
        <v>39.061999999999998</v>
      </c>
      <c r="CD32">
        <v>40.75</v>
      </c>
      <c r="CE32">
        <v>40.311999999999998</v>
      </c>
      <c r="CF32">
        <v>38.5</v>
      </c>
      <c r="CG32">
        <v>38.5</v>
      </c>
      <c r="CH32">
        <v>1620</v>
      </c>
      <c r="CI32">
        <v>180</v>
      </c>
      <c r="CJ32">
        <v>0</v>
      </c>
      <c r="CK32">
        <v>1690053245.3</v>
      </c>
      <c r="CL32">
        <v>0</v>
      </c>
      <c r="CM32">
        <v>1690053206</v>
      </c>
      <c r="CN32" t="s">
        <v>397</v>
      </c>
      <c r="CO32">
        <v>1690053204</v>
      </c>
      <c r="CP32">
        <v>1690053206</v>
      </c>
      <c r="CQ32">
        <v>16</v>
      </c>
      <c r="CR32">
        <v>-3.5999999999999997E-2</v>
      </c>
      <c r="CS32">
        <v>4.0000000000000001E-3</v>
      </c>
      <c r="CT32">
        <v>-6.5860000000000003</v>
      </c>
      <c r="CU32">
        <v>-0.20399999999999999</v>
      </c>
      <c r="CV32">
        <v>800</v>
      </c>
      <c r="CW32">
        <v>12</v>
      </c>
      <c r="CX32">
        <v>0.1</v>
      </c>
      <c r="CY32">
        <v>0.03</v>
      </c>
      <c r="CZ32">
        <v>17.670040143744</v>
      </c>
      <c r="DA32">
        <v>9.1856637393143398E-2</v>
      </c>
      <c r="DB32">
        <v>6.5565014055974605E-2</v>
      </c>
      <c r="DC32">
        <v>1</v>
      </c>
      <c r="DD32">
        <v>799.99866666666696</v>
      </c>
      <c r="DE32">
        <v>-0.22651948051712001</v>
      </c>
      <c r="DF32">
        <v>7.9279093102612705E-2</v>
      </c>
      <c r="DG32">
        <v>1</v>
      </c>
      <c r="DH32">
        <v>1800.0014285714301</v>
      </c>
      <c r="DI32">
        <v>-9.2574876961767999E-2</v>
      </c>
      <c r="DJ32">
        <v>6.9712724416537294E-2</v>
      </c>
      <c r="DK32">
        <v>-1</v>
      </c>
      <c r="DL32">
        <v>2</v>
      </c>
      <c r="DM32">
        <v>2</v>
      </c>
      <c r="DN32" t="s">
        <v>355</v>
      </c>
      <c r="DO32">
        <v>3.24322</v>
      </c>
      <c r="DP32">
        <v>2.8401800000000001</v>
      </c>
      <c r="DQ32">
        <v>0.15784599999999999</v>
      </c>
      <c r="DR32">
        <v>0.15875600000000001</v>
      </c>
      <c r="DS32">
        <v>8.4854600000000002E-2</v>
      </c>
      <c r="DT32">
        <v>7.3487700000000003E-2</v>
      </c>
      <c r="DU32">
        <v>24788.9</v>
      </c>
      <c r="DV32">
        <v>25837.3</v>
      </c>
      <c r="DW32">
        <v>27520.9</v>
      </c>
      <c r="DX32">
        <v>28797.7</v>
      </c>
      <c r="DY32">
        <v>33198.9</v>
      </c>
      <c r="DZ32">
        <v>35523.699999999997</v>
      </c>
      <c r="EA32">
        <v>36802.300000000003</v>
      </c>
      <c r="EB32">
        <v>39027.199999999997</v>
      </c>
      <c r="EC32">
        <v>2.3577499999999998</v>
      </c>
      <c r="ED32">
        <v>1.8107800000000001</v>
      </c>
      <c r="EE32">
        <v>0.14934700000000001</v>
      </c>
      <c r="EF32">
        <v>0</v>
      </c>
      <c r="EG32">
        <v>18.5322</v>
      </c>
      <c r="EH32">
        <v>999.9</v>
      </c>
      <c r="EI32">
        <v>55.591999999999999</v>
      </c>
      <c r="EJ32">
        <v>19.949000000000002</v>
      </c>
      <c r="EK32">
        <v>13.0243</v>
      </c>
      <c r="EL32">
        <v>62.267499999999998</v>
      </c>
      <c r="EM32">
        <v>39.078499999999998</v>
      </c>
      <c r="EN32">
        <v>1</v>
      </c>
      <c r="EO32">
        <v>-0.68972599999999995</v>
      </c>
      <c r="EP32">
        <v>-8.9842099999999994E-2</v>
      </c>
      <c r="EQ32">
        <v>19.979199999999999</v>
      </c>
      <c r="ER32">
        <v>5.2231300000000003</v>
      </c>
      <c r="ES32">
        <v>11.9147</v>
      </c>
      <c r="ET32">
        <v>4.9555999999999996</v>
      </c>
      <c r="EU32">
        <v>3.2974999999999999</v>
      </c>
      <c r="EV32">
        <v>9999</v>
      </c>
      <c r="EW32">
        <v>5940.2</v>
      </c>
      <c r="EX32">
        <v>86</v>
      </c>
      <c r="EY32">
        <v>174</v>
      </c>
      <c r="EZ32">
        <v>1.8400799999999999</v>
      </c>
      <c r="FA32">
        <v>1.8391500000000001</v>
      </c>
      <c r="FB32">
        <v>1.84511</v>
      </c>
      <c r="FC32">
        <v>1.84921</v>
      </c>
      <c r="FD32">
        <v>1.8438000000000001</v>
      </c>
      <c r="FE32">
        <v>1.84389</v>
      </c>
      <c r="FF32">
        <v>1.84392</v>
      </c>
      <c r="FG32">
        <v>1.84372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-6.5860000000000003</v>
      </c>
      <c r="FV32">
        <v>-0.2039</v>
      </c>
      <c r="FW32">
        <v>-6.5864000000000296</v>
      </c>
      <c r="FX32">
        <v>0</v>
      </c>
      <c r="FY32">
        <v>0</v>
      </c>
      <c r="FZ32">
        <v>0</v>
      </c>
      <c r="GA32">
        <v>-0.20393999999999901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0.5</v>
      </c>
      <c r="GK32">
        <v>1.79443</v>
      </c>
      <c r="GL32">
        <v>2.5280800000000001</v>
      </c>
      <c r="GM32">
        <v>1.4489700000000001</v>
      </c>
      <c r="GN32">
        <v>2.32056</v>
      </c>
      <c r="GO32">
        <v>1.5466299999999999</v>
      </c>
      <c r="GP32">
        <v>2.3730500000000001</v>
      </c>
      <c r="GQ32">
        <v>22.909099999999999</v>
      </c>
      <c r="GR32">
        <v>15.4892</v>
      </c>
      <c r="GS32">
        <v>18</v>
      </c>
      <c r="GT32">
        <v>614.76900000000001</v>
      </c>
      <c r="GU32">
        <v>392.50200000000001</v>
      </c>
      <c r="GV32">
        <v>18.328800000000001</v>
      </c>
      <c r="GW32">
        <v>18.2699</v>
      </c>
      <c r="GX32">
        <v>30.000299999999999</v>
      </c>
      <c r="GY32">
        <v>18.138200000000001</v>
      </c>
      <c r="GZ32">
        <v>18.103100000000001</v>
      </c>
      <c r="HA32">
        <v>35.896099999999997</v>
      </c>
      <c r="HB32">
        <v>10</v>
      </c>
      <c r="HC32">
        <v>-30</v>
      </c>
      <c r="HD32">
        <v>18.3294</v>
      </c>
      <c r="HE32">
        <v>800</v>
      </c>
      <c r="HF32">
        <v>0</v>
      </c>
      <c r="HG32">
        <v>101.379</v>
      </c>
      <c r="HH32">
        <v>94.889200000000002</v>
      </c>
    </row>
    <row r="33" spans="1:216" x14ac:dyDescent="0.2">
      <c r="A33">
        <v>15</v>
      </c>
      <c r="B33">
        <v>1690053333</v>
      </c>
      <c r="C33">
        <v>1298.9000000953699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1690053333</v>
      </c>
      <c r="M33">
        <f t="shared" si="0"/>
        <v>2.0818596313237001E-3</v>
      </c>
      <c r="N33">
        <f t="shared" si="1"/>
        <v>2.0818596313237001</v>
      </c>
      <c r="O33">
        <f t="shared" si="2"/>
        <v>17.951119757757553</v>
      </c>
      <c r="P33">
        <f t="shared" si="3"/>
        <v>979.93200000000002</v>
      </c>
      <c r="Q33">
        <f t="shared" si="4"/>
        <v>811.99294622637717</v>
      </c>
      <c r="R33">
        <f t="shared" si="5"/>
        <v>81.157737635642803</v>
      </c>
      <c r="S33">
        <f t="shared" si="6"/>
        <v>97.943048060171989</v>
      </c>
      <c r="T33">
        <f t="shared" si="7"/>
        <v>0.19475902484228508</v>
      </c>
      <c r="U33">
        <f t="shared" si="8"/>
        <v>2.9260191128210442</v>
      </c>
      <c r="V33">
        <f t="shared" si="9"/>
        <v>0.18783321324114291</v>
      </c>
      <c r="W33">
        <f t="shared" si="10"/>
        <v>0.11799749621326786</v>
      </c>
      <c r="X33">
        <f t="shared" si="11"/>
        <v>297.69242400000002</v>
      </c>
      <c r="Y33">
        <f t="shared" si="12"/>
        <v>22.072238676500586</v>
      </c>
      <c r="Z33">
        <f t="shared" si="13"/>
        <v>21.0246</v>
      </c>
      <c r="AA33">
        <f t="shared" si="14"/>
        <v>2.4997076386270511</v>
      </c>
      <c r="AB33">
        <f t="shared" si="15"/>
        <v>57.155221898388533</v>
      </c>
      <c r="AC33">
        <f t="shared" si="16"/>
        <v>1.4136061600493</v>
      </c>
      <c r="AD33">
        <f t="shared" si="17"/>
        <v>2.4732756047425233</v>
      </c>
      <c r="AE33">
        <f t="shared" si="18"/>
        <v>1.0861014785777512</v>
      </c>
      <c r="AF33">
        <f t="shared" si="19"/>
        <v>-91.810009741375168</v>
      </c>
      <c r="AG33">
        <f t="shared" si="20"/>
        <v>-27.274550082759333</v>
      </c>
      <c r="AH33">
        <f t="shared" si="21"/>
        <v>-1.8921673809684088</v>
      </c>
      <c r="AI33">
        <f t="shared" si="22"/>
        <v>176.7156967948971</v>
      </c>
      <c r="AJ33">
        <v>4</v>
      </c>
      <c r="AK33">
        <v>1</v>
      </c>
      <c r="AL33">
        <f t="shared" si="23"/>
        <v>1</v>
      </c>
      <c r="AM33">
        <f t="shared" si="24"/>
        <v>0</v>
      </c>
      <c r="AN33">
        <f t="shared" si="25"/>
        <v>53876.053445956117</v>
      </c>
      <c r="AO33">
        <f t="shared" si="26"/>
        <v>1799.94</v>
      </c>
      <c r="AP33">
        <f t="shared" si="27"/>
        <v>1517.3496</v>
      </c>
      <c r="AQ33">
        <f t="shared" si="28"/>
        <v>0.84300010000333347</v>
      </c>
      <c r="AR33">
        <f t="shared" si="29"/>
        <v>0.16539019300643354</v>
      </c>
      <c r="AS33">
        <v>1690053333</v>
      </c>
      <c r="AT33">
        <v>979.93200000000002</v>
      </c>
      <c r="AU33">
        <v>999.92499999999995</v>
      </c>
      <c r="AV33">
        <v>14.1433</v>
      </c>
      <c r="AW33">
        <v>12.0907</v>
      </c>
      <c r="AX33">
        <v>986.69399999999996</v>
      </c>
      <c r="AY33">
        <v>14.3485</v>
      </c>
      <c r="AZ33">
        <v>599.94600000000003</v>
      </c>
      <c r="BA33">
        <v>99.848799999999997</v>
      </c>
      <c r="BB33">
        <v>0.100021</v>
      </c>
      <c r="BC33">
        <v>20.851700000000001</v>
      </c>
      <c r="BD33">
        <v>21.0246</v>
      </c>
      <c r="BE33">
        <v>999.9</v>
      </c>
      <c r="BF33">
        <v>0</v>
      </c>
      <c r="BG33">
        <v>0</v>
      </c>
      <c r="BH33">
        <v>9995</v>
      </c>
      <c r="BI33">
        <v>0</v>
      </c>
      <c r="BJ33">
        <v>8.2376199999999997</v>
      </c>
      <c r="BK33">
        <v>-19.992699999999999</v>
      </c>
      <c r="BL33">
        <v>993.99099999999999</v>
      </c>
      <c r="BM33">
        <v>1012.16</v>
      </c>
      <c r="BN33">
        <v>2.05261</v>
      </c>
      <c r="BO33">
        <v>999.92499999999995</v>
      </c>
      <c r="BP33">
        <v>12.0907</v>
      </c>
      <c r="BQ33">
        <v>1.4121900000000001</v>
      </c>
      <c r="BR33">
        <v>1.2072400000000001</v>
      </c>
      <c r="BS33">
        <v>12.049099999999999</v>
      </c>
      <c r="BT33">
        <v>9.6911000000000005</v>
      </c>
      <c r="BU33">
        <v>1799.94</v>
      </c>
      <c r="BV33">
        <v>0.89999799999999996</v>
      </c>
      <c r="BW33">
        <v>0.10000199999999999</v>
      </c>
      <c r="BX33">
        <v>0</v>
      </c>
      <c r="BY33">
        <v>2.0223</v>
      </c>
      <c r="BZ33">
        <v>0</v>
      </c>
      <c r="CA33">
        <v>12347.7</v>
      </c>
      <c r="CB33">
        <v>13894.4</v>
      </c>
      <c r="CC33">
        <v>39</v>
      </c>
      <c r="CD33">
        <v>40.75</v>
      </c>
      <c r="CE33">
        <v>40.25</v>
      </c>
      <c r="CF33">
        <v>38.561999999999998</v>
      </c>
      <c r="CG33">
        <v>38.436999999999998</v>
      </c>
      <c r="CH33">
        <v>1619.94</v>
      </c>
      <c r="CI33">
        <v>180</v>
      </c>
      <c r="CJ33">
        <v>0</v>
      </c>
      <c r="CK33">
        <v>1690053344.3</v>
      </c>
      <c r="CL33">
        <v>0</v>
      </c>
      <c r="CM33">
        <v>1690053304</v>
      </c>
      <c r="CN33" t="s">
        <v>400</v>
      </c>
      <c r="CO33">
        <v>1690053304</v>
      </c>
      <c r="CP33">
        <v>1690053296</v>
      </c>
      <c r="CQ33">
        <v>17</v>
      </c>
      <c r="CR33">
        <v>-0.17299999999999999</v>
      </c>
      <c r="CS33">
        <v>-1E-3</v>
      </c>
      <c r="CT33">
        <v>-6.7619999999999996</v>
      </c>
      <c r="CU33">
        <v>-0.20499999999999999</v>
      </c>
      <c r="CV33">
        <v>1000</v>
      </c>
      <c r="CW33">
        <v>12</v>
      </c>
      <c r="CX33">
        <v>0.15</v>
      </c>
      <c r="CY33">
        <v>0.05</v>
      </c>
      <c r="CZ33">
        <v>17.861200175104699</v>
      </c>
      <c r="DA33">
        <v>1.33948331704634</v>
      </c>
      <c r="DB33">
        <v>0.15179298363250401</v>
      </c>
      <c r="DC33">
        <v>1</v>
      </c>
      <c r="DD33">
        <v>1000.0260500000001</v>
      </c>
      <c r="DE33">
        <v>-0.182030075188438</v>
      </c>
      <c r="DF33">
        <v>4.84752256312505E-2</v>
      </c>
      <c r="DG33">
        <v>1</v>
      </c>
      <c r="DH33">
        <v>1799.97238095238</v>
      </c>
      <c r="DI33">
        <v>-9.6304868836772292E-3</v>
      </c>
      <c r="DJ33">
        <v>7.1640954096469298E-2</v>
      </c>
      <c r="DK33">
        <v>-1</v>
      </c>
      <c r="DL33">
        <v>2</v>
      </c>
      <c r="DM33">
        <v>2</v>
      </c>
      <c r="DN33" t="s">
        <v>355</v>
      </c>
      <c r="DO33">
        <v>3.2431000000000001</v>
      </c>
      <c r="DP33">
        <v>2.8401700000000001</v>
      </c>
      <c r="DQ33">
        <v>0.18284700000000001</v>
      </c>
      <c r="DR33">
        <v>0.18351500000000001</v>
      </c>
      <c r="DS33">
        <v>8.4560200000000002E-2</v>
      </c>
      <c r="DT33">
        <v>7.3307899999999995E-2</v>
      </c>
      <c r="DU33">
        <v>24055.4</v>
      </c>
      <c r="DV33">
        <v>25078.400000000001</v>
      </c>
      <c r="DW33">
        <v>27520.9</v>
      </c>
      <c r="DX33">
        <v>28796.6</v>
      </c>
      <c r="DY33">
        <v>33209.9</v>
      </c>
      <c r="DZ33">
        <v>35529.1</v>
      </c>
      <c r="EA33">
        <v>36802.199999999997</v>
      </c>
      <c r="EB33">
        <v>39025.4</v>
      </c>
      <c r="EC33">
        <v>2.3569300000000002</v>
      </c>
      <c r="ED33">
        <v>1.8108200000000001</v>
      </c>
      <c r="EE33">
        <v>0.14858299999999999</v>
      </c>
      <c r="EF33">
        <v>0</v>
      </c>
      <c r="EG33">
        <v>18.5657</v>
      </c>
      <c r="EH33">
        <v>999.9</v>
      </c>
      <c r="EI33">
        <v>55.488</v>
      </c>
      <c r="EJ33">
        <v>19.969000000000001</v>
      </c>
      <c r="EK33">
        <v>13.014900000000001</v>
      </c>
      <c r="EL33">
        <v>62.477499999999999</v>
      </c>
      <c r="EM33">
        <v>39.0946</v>
      </c>
      <c r="EN33">
        <v>1</v>
      </c>
      <c r="EO33">
        <v>-0.68604200000000004</v>
      </c>
      <c r="EP33">
        <v>0.14161799999999999</v>
      </c>
      <c r="EQ33">
        <v>19.979299999999999</v>
      </c>
      <c r="ER33">
        <v>5.2219300000000004</v>
      </c>
      <c r="ES33">
        <v>11.9155</v>
      </c>
      <c r="ET33">
        <v>4.9547999999999996</v>
      </c>
      <c r="EU33">
        <v>3.2976999999999999</v>
      </c>
      <c r="EV33">
        <v>9999</v>
      </c>
      <c r="EW33">
        <v>5942.2</v>
      </c>
      <c r="EX33">
        <v>86</v>
      </c>
      <c r="EY33">
        <v>174</v>
      </c>
      <c r="EZ33">
        <v>1.8404499999999999</v>
      </c>
      <c r="FA33">
        <v>1.83954</v>
      </c>
      <c r="FB33">
        <v>1.8454999999999999</v>
      </c>
      <c r="FC33">
        <v>1.8495900000000001</v>
      </c>
      <c r="FD33">
        <v>1.8441799999999999</v>
      </c>
      <c r="FE33">
        <v>1.8443000000000001</v>
      </c>
      <c r="FF33">
        <v>1.8442700000000001</v>
      </c>
      <c r="FG33">
        <v>1.8440799999999999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-6.7619999999999996</v>
      </c>
      <c r="FV33">
        <v>-0.20519999999999999</v>
      </c>
      <c r="FW33">
        <v>-6.7618181818181702</v>
      </c>
      <c r="FX33">
        <v>0</v>
      </c>
      <c r="FY33">
        <v>0</v>
      </c>
      <c r="FZ33">
        <v>0</v>
      </c>
      <c r="GA33">
        <v>-0.20521818181818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0.6</v>
      </c>
      <c r="GK33">
        <v>2.1508799999999999</v>
      </c>
      <c r="GL33">
        <v>2.52563</v>
      </c>
      <c r="GM33">
        <v>1.4489700000000001</v>
      </c>
      <c r="GN33">
        <v>2.32056</v>
      </c>
      <c r="GO33">
        <v>1.5466299999999999</v>
      </c>
      <c r="GP33">
        <v>2.3779300000000001</v>
      </c>
      <c r="GQ33">
        <v>22.8889</v>
      </c>
      <c r="GR33">
        <v>15.462899999999999</v>
      </c>
      <c r="GS33">
        <v>18</v>
      </c>
      <c r="GT33">
        <v>614.68899999999996</v>
      </c>
      <c r="GU33">
        <v>392.84300000000002</v>
      </c>
      <c r="GV33">
        <v>18.220099999999999</v>
      </c>
      <c r="GW33">
        <v>18.3157</v>
      </c>
      <c r="GX33">
        <v>30.000399999999999</v>
      </c>
      <c r="GY33">
        <v>18.175899999999999</v>
      </c>
      <c r="GZ33">
        <v>18.139399999999998</v>
      </c>
      <c r="HA33">
        <v>43.0154</v>
      </c>
      <c r="HB33">
        <v>10</v>
      </c>
      <c r="HC33">
        <v>-30</v>
      </c>
      <c r="HD33">
        <v>18.203700000000001</v>
      </c>
      <c r="HE33">
        <v>1000</v>
      </c>
      <c r="HF33">
        <v>0</v>
      </c>
      <c r="HG33">
        <v>101.379</v>
      </c>
      <c r="HH33">
        <v>94.885099999999994</v>
      </c>
    </row>
    <row r="34" spans="1:216" x14ac:dyDescent="0.2">
      <c r="A34">
        <v>16</v>
      </c>
      <c r="B34">
        <v>1690053441</v>
      </c>
      <c r="C34">
        <v>1406.9000000953699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1690053441</v>
      </c>
      <c r="M34">
        <f t="shared" si="0"/>
        <v>2.0346989195967084E-3</v>
      </c>
      <c r="N34">
        <f t="shared" si="1"/>
        <v>2.0346989195967082</v>
      </c>
      <c r="O34">
        <f t="shared" si="2"/>
        <v>17.643127259879275</v>
      </c>
      <c r="P34">
        <f t="shared" si="3"/>
        <v>1379.62</v>
      </c>
      <c r="Q34">
        <f t="shared" si="4"/>
        <v>1203.0591091898552</v>
      </c>
      <c r="R34">
        <f t="shared" si="5"/>
        <v>120.24595947592682</v>
      </c>
      <c r="S34">
        <f t="shared" si="6"/>
        <v>137.89325008634998</v>
      </c>
      <c r="T34">
        <f t="shared" si="7"/>
        <v>0.18933151465232842</v>
      </c>
      <c r="U34">
        <f t="shared" si="8"/>
        <v>2.9270274947300661</v>
      </c>
      <c r="V34">
        <f t="shared" si="9"/>
        <v>0.1827815257416443</v>
      </c>
      <c r="W34">
        <f t="shared" si="10"/>
        <v>0.11480806629052971</v>
      </c>
      <c r="X34">
        <f t="shared" si="11"/>
        <v>297.69721199999998</v>
      </c>
      <c r="Y34">
        <f t="shared" si="12"/>
        <v>22.048728449281604</v>
      </c>
      <c r="Z34">
        <f t="shared" si="13"/>
        <v>20.991599999999998</v>
      </c>
      <c r="AA34">
        <f t="shared" si="14"/>
        <v>2.4946437566685522</v>
      </c>
      <c r="AB34">
        <f t="shared" si="15"/>
        <v>56.879213999169998</v>
      </c>
      <c r="AC34">
        <f t="shared" si="16"/>
        <v>1.4037101473867502</v>
      </c>
      <c r="AD34">
        <f t="shared" si="17"/>
        <v>2.4678789467928191</v>
      </c>
      <c r="AE34">
        <f t="shared" si="18"/>
        <v>1.0909336092818021</v>
      </c>
      <c r="AF34">
        <f t="shared" si="19"/>
        <v>-89.730222354214845</v>
      </c>
      <c r="AG34">
        <f t="shared" si="20"/>
        <v>-27.678454364298602</v>
      </c>
      <c r="AH34">
        <f t="shared" si="21"/>
        <v>-1.9188557417577432</v>
      </c>
      <c r="AI34">
        <f t="shared" si="22"/>
        <v>178.36967953972879</v>
      </c>
      <c r="AJ34">
        <v>3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53912.329533252974</v>
      </c>
      <c r="AO34">
        <f t="shared" si="26"/>
        <v>1799.97</v>
      </c>
      <c r="AP34">
        <f t="shared" si="27"/>
        <v>1517.3748000000001</v>
      </c>
      <c r="AQ34">
        <f t="shared" si="28"/>
        <v>0.84300005000083333</v>
      </c>
      <c r="AR34">
        <f t="shared" si="29"/>
        <v>0.16539009650160835</v>
      </c>
      <c r="AS34">
        <v>1690053441</v>
      </c>
      <c r="AT34">
        <v>1379.62</v>
      </c>
      <c r="AU34">
        <v>1400.07</v>
      </c>
      <c r="AV34">
        <v>14.0441</v>
      </c>
      <c r="AW34">
        <v>12.038</v>
      </c>
      <c r="AX34">
        <v>1386.31</v>
      </c>
      <c r="AY34">
        <v>14.252599999999999</v>
      </c>
      <c r="AZ34">
        <v>600.00699999999995</v>
      </c>
      <c r="BA34">
        <v>99.850300000000004</v>
      </c>
      <c r="BB34">
        <v>9.9867499999999998E-2</v>
      </c>
      <c r="BC34">
        <v>20.816199999999998</v>
      </c>
      <c r="BD34">
        <v>20.991599999999998</v>
      </c>
      <c r="BE34">
        <v>999.9</v>
      </c>
      <c r="BF34">
        <v>0</v>
      </c>
      <c r="BG34">
        <v>0</v>
      </c>
      <c r="BH34">
        <v>10000.6</v>
      </c>
      <c r="BI34">
        <v>0</v>
      </c>
      <c r="BJ34">
        <v>8.6867300000000007</v>
      </c>
      <c r="BK34">
        <v>-20.450700000000001</v>
      </c>
      <c r="BL34">
        <v>1399.27</v>
      </c>
      <c r="BM34">
        <v>1417.13</v>
      </c>
      <c r="BN34">
        <v>2.0061</v>
      </c>
      <c r="BO34">
        <v>1400.07</v>
      </c>
      <c r="BP34">
        <v>12.038</v>
      </c>
      <c r="BQ34">
        <v>1.4023099999999999</v>
      </c>
      <c r="BR34">
        <v>1.202</v>
      </c>
      <c r="BS34">
        <v>11.942600000000001</v>
      </c>
      <c r="BT34">
        <v>9.6263199999999998</v>
      </c>
      <c r="BU34">
        <v>1799.97</v>
      </c>
      <c r="BV34">
        <v>0.89999799999999996</v>
      </c>
      <c r="BW34">
        <v>0.10000199999999999</v>
      </c>
      <c r="BX34">
        <v>0</v>
      </c>
      <c r="BY34">
        <v>2.1074999999999999</v>
      </c>
      <c r="BZ34">
        <v>0</v>
      </c>
      <c r="CA34">
        <v>12369.9</v>
      </c>
      <c r="CB34">
        <v>13894.7</v>
      </c>
      <c r="CC34">
        <v>38.936999999999998</v>
      </c>
      <c r="CD34">
        <v>40.75</v>
      </c>
      <c r="CE34">
        <v>40.125</v>
      </c>
      <c r="CF34">
        <v>38.561999999999998</v>
      </c>
      <c r="CG34">
        <v>38.375</v>
      </c>
      <c r="CH34">
        <v>1619.97</v>
      </c>
      <c r="CI34">
        <v>180</v>
      </c>
      <c r="CJ34">
        <v>0</v>
      </c>
      <c r="CK34">
        <v>1690053452.3</v>
      </c>
      <c r="CL34">
        <v>0</v>
      </c>
      <c r="CM34">
        <v>1690053399</v>
      </c>
      <c r="CN34" t="s">
        <v>403</v>
      </c>
      <c r="CO34">
        <v>1690053399</v>
      </c>
      <c r="CP34">
        <v>1690053395</v>
      </c>
      <c r="CQ34">
        <v>18</v>
      </c>
      <c r="CR34">
        <v>7.4999999999999997E-2</v>
      </c>
      <c r="CS34">
        <v>-3.0000000000000001E-3</v>
      </c>
      <c r="CT34">
        <v>-6.6849999999999996</v>
      </c>
      <c r="CU34">
        <v>-0.20799999999999999</v>
      </c>
      <c r="CV34">
        <v>1401</v>
      </c>
      <c r="CW34">
        <v>12</v>
      </c>
      <c r="CX34">
        <v>0.13</v>
      </c>
      <c r="CY34">
        <v>0.04</v>
      </c>
      <c r="CZ34">
        <v>17.7408360711961</v>
      </c>
      <c r="DA34">
        <v>-0.28083087579947102</v>
      </c>
      <c r="DB34">
        <v>0.184654696480127</v>
      </c>
      <c r="DC34">
        <v>1</v>
      </c>
      <c r="DD34">
        <v>1400</v>
      </c>
      <c r="DE34">
        <v>-0.51789473684421405</v>
      </c>
      <c r="DF34">
        <v>0.12837445228705599</v>
      </c>
      <c r="DG34">
        <v>1</v>
      </c>
      <c r="DH34">
        <v>1799.9825000000001</v>
      </c>
      <c r="DI34">
        <v>-0.23852720336743499</v>
      </c>
      <c r="DJ34">
        <v>7.0843136576508703E-2</v>
      </c>
      <c r="DK34">
        <v>-1</v>
      </c>
      <c r="DL34">
        <v>2</v>
      </c>
      <c r="DM34">
        <v>2</v>
      </c>
      <c r="DN34" t="s">
        <v>355</v>
      </c>
      <c r="DO34">
        <v>3.2431800000000002</v>
      </c>
      <c r="DP34">
        <v>2.8400599999999998</v>
      </c>
      <c r="DQ34">
        <v>0.22600500000000001</v>
      </c>
      <c r="DR34">
        <v>0.226302</v>
      </c>
      <c r="DS34">
        <v>8.4137400000000001E-2</v>
      </c>
      <c r="DT34">
        <v>7.3065099999999994E-2</v>
      </c>
      <c r="DU34">
        <v>22789.7</v>
      </c>
      <c r="DV34">
        <v>23769.7</v>
      </c>
      <c r="DW34">
        <v>27520.2</v>
      </c>
      <c r="DX34">
        <v>28796.400000000001</v>
      </c>
      <c r="DY34">
        <v>33224.400000000001</v>
      </c>
      <c r="DZ34">
        <v>35538.199999999997</v>
      </c>
      <c r="EA34">
        <v>36800.6</v>
      </c>
      <c r="EB34">
        <v>39024.9</v>
      </c>
      <c r="EC34">
        <v>2.3576999999999999</v>
      </c>
      <c r="ED34">
        <v>1.8120499999999999</v>
      </c>
      <c r="EE34">
        <v>0.14615800000000001</v>
      </c>
      <c r="EF34">
        <v>0</v>
      </c>
      <c r="EG34">
        <v>18.572800000000001</v>
      </c>
      <c r="EH34">
        <v>999.9</v>
      </c>
      <c r="EI34">
        <v>55.335000000000001</v>
      </c>
      <c r="EJ34">
        <v>19.969000000000001</v>
      </c>
      <c r="EK34">
        <v>12.979799999999999</v>
      </c>
      <c r="EL34">
        <v>62.237499999999997</v>
      </c>
      <c r="EM34">
        <v>39.0304</v>
      </c>
      <c r="EN34">
        <v>1</v>
      </c>
      <c r="EO34">
        <v>-0.68195099999999997</v>
      </c>
      <c r="EP34">
        <v>8.7832199999999999E-2</v>
      </c>
      <c r="EQ34">
        <v>19.98</v>
      </c>
      <c r="ER34">
        <v>5.2219300000000004</v>
      </c>
      <c r="ES34">
        <v>11.915800000000001</v>
      </c>
      <c r="ET34">
        <v>4.9551999999999996</v>
      </c>
      <c r="EU34">
        <v>3.2974800000000002</v>
      </c>
      <c r="EV34">
        <v>9999</v>
      </c>
      <c r="EW34">
        <v>5944.4</v>
      </c>
      <c r="EX34">
        <v>86.1</v>
      </c>
      <c r="EY34">
        <v>174</v>
      </c>
      <c r="EZ34">
        <v>1.8401000000000001</v>
      </c>
      <c r="FA34">
        <v>1.83914</v>
      </c>
      <c r="FB34">
        <v>1.8451500000000001</v>
      </c>
      <c r="FC34">
        <v>1.8491899999999999</v>
      </c>
      <c r="FD34">
        <v>1.8438099999999999</v>
      </c>
      <c r="FE34">
        <v>1.8439399999999999</v>
      </c>
      <c r="FF34">
        <v>1.84395</v>
      </c>
      <c r="FG34">
        <v>1.8436999999999999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-6.69</v>
      </c>
      <c r="FV34">
        <v>-0.20849999999999999</v>
      </c>
      <c r="FW34">
        <v>-6.6849999999999499</v>
      </c>
      <c r="FX34">
        <v>0</v>
      </c>
      <c r="FY34">
        <v>0</v>
      </c>
      <c r="FZ34">
        <v>0</v>
      </c>
      <c r="GA34">
        <v>-0.20845000000000399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0.7</v>
      </c>
      <c r="GJ34">
        <v>0.8</v>
      </c>
      <c r="GK34">
        <v>2.83081</v>
      </c>
      <c r="GL34">
        <v>2.5341800000000001</v>
      </c>
      <c r="GM34">
        <v>1.4489700000000001</v>
      </c>
      <c r="GN34">
        <v>2.3156699999999999</v>
      </c>
      <c r="GO34">
        <v>1.5466299999999999</v>
      </c>
      <c r="GP34">
        <v>2.3901400000000002</v>
      </c>
      <c r="GQ34">
        <v>22.8889</v>
      </c>
      <c r="GR34">
        <v>15.445399999999999</v>
      </c>
      <c r="GS34">
        <v>18</v>
      </c>
      <c r="GT34">
        <v>615.76199999999994</v>
      </c>
      <c r="GU34">
        <v>393.947</v>
      </c>
      <c r="GV34">
        <v>18.213000000000001</v>
      </c>
      <c r="GW34">
        <v>18.3687</v>
      </c>
      <c r="GX34">
        <v>30.000499999999999</v>
      </c>
      <c r="GY34">
        <v>18.220400000000001</v>
      </c>
      <c r="GZ34">
        <v>18.183800000000002</v>
      </c>
      <c r="HA34">
        <v>56.597200000000001</v>
      </c>
      <c r="HB34">
        <v>10</v>
      </c>
      <c r="HC34">
        <v>-30</v>
      </c>
      <c r="HD34">
        <v>18.211600000000001</v>
      </c>
      <c r="HE34">
        <v>1400</v>
      </c>
      <c r="HF34">
        <v>0</v>
      </c>
      <c r="HG34">
        <v>101.376</v>
      </c>
      <c r="HH34">
        <v>94.884200000000007</v>
      </c>
    </row>
    <row r="35" spans="1:216" x14ac:dyDescent="0.2">
      <c r="A35">
        <v>17</v>
      </c>
      <c r="B35">
        <v>1690053562</v>
      </c>
      <c r="C35">
        <v>1527.9000000953699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1690053562</v>
      </c>
      <c r="M35">
        <f t="shared" si="0"/>
        <v>1.9761734439067047E-3</v>
      </c>
      <c r="N35">
        <f t="shared" si="1"/>
        <v>1.9761734439067049</v>
      </c>
      <c r="O35">
        <f t="shared" si="2"/>
        <v>17.875739776949494</v>
      </c>
      <c r="P35">
        <f t="shared" si="3"/>
        <v>1778.46</v>
      </c>
      <c r="Q35">
        <f t="shared" si="4"/>
        <v>1586.147340635114</v>
      </c>
      <c r="R35">
        <f t="shared" si="5"/>
        <v>158.53376441406664</v>
      </c>
      <c r="S35">
        <f t="shared" si="6"/>
        <v>177.75521317392</v>
      </c>
      <c r="T35">
        <f t="shared" si="7"/>
        <v>0.18157513819554913</v>
      </c>
      <c r="U35">
        <f t="shared" si="8"/>
        <v>2.926676770856568</v>
      </c>
      <c r="V35">
        <f t="shared" si="9"/>
        <v>0.17554092639483682</v>
      </c>
      <c r="W35">
        <f t="shared" si="10"/>
        <v>0.11023852347958712</v>
      </c>
      <c r="X35">
        <f t="shared" si="11"/>
        <v>297.69561600000003</v>
      </c>
      <c r="Y35">
        <f t="shared" si="12"/>
        <v>22.059958593595727</v>
      </c>
      <c r="Z35">
        <f t="shared" si="13"/>
        <v>21.004100000000001</v>
      </c>
      <c r="AA35">
        <f t="shared" si="14"/>
        <v>2.4965608357750226</v>
      </c>
      <c r="AB35">
        <f t="shared" si="15"/>
        <v>56.470702108139172</v>
      </c>
      <c r="AC35">
        <f t="shared" si="16"/>
        <v>1.3932684010895999</v>
      </c>
      <c r="AD35">
        <f t="shared" si="17"/>
        <v>2.4672411517419173</v>
      </c>
      <c r="AE35">
        <f t="shared" si="18"/>
        <v>1.1032924346854227</v>
      </c>
      <c r="AF35">
        <f t="shared" si="19"/>
        <v>-87.149248876285682</v>
      </c>
      <c r="AG35">
        <f t="shared" si="20"/>
        <v>-30.310113929327542</v>
      </c>
      <c r="AH35">
        <f t="shared" si="21"/>
        <v>-2.1016408749169506</v>
      </c>
      <c r="AI35">
        <f t="shared" si="22"/>
        <v>178.13461231946985</v>
      </c>
      <c r="AJ35">
        <v>3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53902.724634521386</v>
      </c>
      <c r="AO35">
        <f t="shared" si="26"/>
        <v>1799.96</v>
      </c>
      <c r="AP35">
        <f t="shared" si="27"/>
        <v>1517.3664000000001</v>
      </c>
      <c r="AQ35">
        <f t="shared" si="28"/>
        <v>0.8430000666681482</v>
      </c>
      <c r="AR35">
        <f t="shared" si="29"/>
        <v>0.16539012866952599</v>
      </c>
      <c r="AS35">
        <v>1690053562</v>
      </c>
      <c r="AT35">
        <v>1778.46</v>
      </c>
      <c r="AU35">
        <v>1799.85</v>
      </c>
      <c r="AV35">
        <v>13.9398</v>
      </c>
      <c r="AW35">
        <v>11.991199999999999</v>
      </c>
      <c r="AX35">
        <v>1785.24</v>
      </c>
      <c r="AY35">
        <v>14.1508</v>
      </c>
      <c r="AZ35">
        <v>600.00800000000004</v>
      </c>
      <c r="BA35">
        <v>99.848799999999997</v>
      </c>
      <c r="BB35">
        <v>0.100152</v>
      </c>
      <c r="BC35">
        <v>20.812000000000001</v>
      </c>
      <c r="BD35">
        <v>21.004100000000001</v>
      </c>
      <c r="BE35">
        <v>999.9</v>
      </c>
      <c r="BF35">
        <v>0</v>
      </c>
      <c r="BG35">
        <v>0</v>
      </c>
      <c r="BH35">
        <v>9998.75</v>
      </c>
      <c r="BI35">
        <v>0</v>
      </c>
      <c r="BJ35">
        <v>9.1328899999999997</v>
      </c>
      <c r="BK35">
        <v>-21.3962</v>
      </c>
      <c r="BL35">
        <v>1803.6</v>
      </c>
      <c r="BM35">
        <v>1821.7</v>
      </c>
      <c r="BN35">
        <v>1.94865</v>
      </c>
      <c r="BO35">
        <v>1799.85</v>
      </c>
      <c r="BP35">
        <v>11.991199999999999</v>
      </c>
      <c r="BQ35">
        <v>1.39188</v>
      </c>
      <c r="BR35">
        <v>1.1973</v>
      </c>
      <c r="BS35">
        <v>11.8294</v>
      </c>
      <c r="BT35">
        <v>9.5680700000000005</v>
      </c>
      <c r="BU35">
        <v>1799.96</v>
      </c>
      <c r="BV35">
        <v>0.89999799999999996</v>
      </c>
      <c r="BW35">
        <v>0.10000199999999999</v>
      </c>
      <c r="BX35">
        <v>0</v>
      </c>
      <c r="BY35">
        <v>2.2174999999999998</v>
      </c>
      <c r="BZ35">
        <v>0</v>
      </c>
      <c r="CA35">
        <v>12370.7</v>
      </c>
      <c r="CB35">
        <v>13894.6</v>
      </c>
      <c r="CC35">
        <v>38.875</v>
      </c>
      <c r="CD35">
        <v>40.75</v>
      </c>
      <c r="CE35">
        <v>40.125</v>
      </c>
      <c r="CF35">
        <v>38.561999999999998</v>
      </c>
      <c r="CG35">
        <v>38.375</v>
      </c>
      <c r="CH35">
        <v>1619.96</v>
      </c>
      <c r="CI35">
        <v>180</v>
      </c>
      <c r="CJ35">
        <v>0</v>
      </c>
      <c r="CK35">
        <v>1690053573.5</v>
      </c>
      <c r="CL35">
        <v>0</v>
      </c>
      <c r="CM35">
        <v>1690053513</v>
      </c>
      <c r="CN35" t="s">
        <v>406</v>
      </c>
      <c r="CO35">
        <v>1690053509</v>
      </c>
      <c r="CP35">
        <v>1690053513</v>
      </c>
      <c r="CQ35">
        <v>19</v>
      </c>
      <c r="CR35">
        <v>-9.6000000000000002E-2</v>
      </c>
      <c r="CS35">
        <v>-3.0000000000000001E-3</v>
      </c>
      <c r="CT35">
        <v>-6.7809999999999997</v>
      </c>
      <c r="CU35">
        <v>-0.21099999999999999</v>
      </c>
      <c r="CV35">
        <v>1800</v>
      </c>
      <c r="CW35">
        <v>12</v>
      </c>
      <c r="CX35">
        <v>0.13</v>
      </c>
      <c r="CY35">
        <v>0.03</v>
      </c>
      <c r="CZ35">
        <v>18.1942125804871</v>
      </c>
      <c r="DA35">
        <v>-0.33693553510369401</v>
      </c>
      <c r="DB35">
        <v>0.24667406653073001</v>
      </c>
      <c r="DC35">
        <v>0</v>
      </c>
      <c r="DD35">
        <v>1799.9939999999999</v>
      </c>
      <c r="DE35">
        <v>-0.14075187969699601</v>
      </c>
      <c r="DF35">
        <v>0.22220261024569399</v>
      </c>
      <c r="DG35">
        <v>1</v>
      </c>
      <c r="DH35">
        <v>1799.972</v>
      </c>
      <c r="DI35">
        <v>-0.28378719162509097</v>
      </c>
      <c r="DJ35">
        <v>0.14770240350108901</v>
      </c>
      <c r="DK35">
        <v>-1</v>
      </c>
      <c r="DL35">
        <v>1</v>
      </c>
      <c r="DM35">
        <v>2</v>
      </c>
      <c r="DN35" t="s">
        <v>407</v>
      </c>
      <c r="DO35">
        <v>3.2431299999999998</v>
      </c>
      <c r="DP35">
        <v>2.8403299999999998</v>
      </c>
      <c r="DQ35">
        <v>0.26245499999999999</v>
      </c>
      <c r="DR35">
        <v>0.262513</v>
      </c>
      <c r="DS35">
        <v>8.3684099999999997E-2</v>
      </c>
      <c r="DT35">
        <v>7.2844500000000006E-2</v>
      </c>
      <c r="DU35">
        <v>21721</v>
      </c>
      <c r="DV35">
        <v>22662.2</v>
      </c>
      <c r="DW35">
        <v>27518.7</v>
      </c>
      <c r="DX35">
        <v>28795.1</v>
      </c>
      <c r="DY35">
        <v>33239.800000000003</v>
      </c>
      <c r="DZ35">
        <v>35544.699999999997</v>
      </c>
      <c r="EA35">
        <v>36798.800000000003</v>
      </c>
      <c r="EB35">
        <v>39022.5</v>
      </c>
      <c r="EC35">
        <v>2.3576800000000002</v>
      </c>
      <c r="ED35">
        <v>1.8124499999999999</v>
      </c>
      <c r="EE35">
        <v>0.14610600000000001</v>
      </c>
      <c r="EF35">
        <v>0</v>
      </c>
      <c r="EG35">
        <v>18.586200000000002</v>
      </c>
      <c r="EH35">
        <v>999.9</v>
      </c>
      <c r="EI35">
        <v>55.189</v>
      </c>
      <c r="EJ35">
        <v>19.969000000000001</v>
      </c>
      <c r="EK35">
        <v>12.946</v>
      </c>
      <c r="EL35">
        <v>62.257599999999996</v>
      </c>
      <c r="EM35">
        <v>38.810099999999998</v>
      </c>
      <c r="EN35">
        <v>1</v>
      </c>
      <c r="EO35">
        <v>-0.67723299999999997</v>
      </c>
      <c r="EP35">
        <v>3.86057E-2</v>
      </c>
      <c r="EQ35">
        <v>19.9802</v>
      </c>
      <c r="ER35">
        <v>5.2207299999999996</v>
      </c>
      <c r="ES35">
        <v>11.916399999999999</v>
      </c>
      <c r="ET35">
        <v>4.9554499999999999</v>
      </c>
      <c r="EU35">
        <v>3.2973300000000001</v>
      </c>
      <c r="EV35">
        <v>9999</v>
      </c>
      <c r="EW35">
        <v>5946.9</v>
      </c>
      <c r="EX35">
        <v>86.1</v>
      </c>
      <c r="EY35">
        <v>174</v>
      </c>
      <c r="EZ35">
        <v>1.83979</v>
      </c>
      <c r="FA35">
        <v>1.83887</v>
      </c>
      <c r="FB35">
        <v>1.84483</v>
      </c>
      <c r="FC35">
        <v>1.8489</v>
      </c>
      <c r="FD35">
        <v>1.8435299999999999</v>
      </c>
      <c r="FE35">
        <v>1.84362</v>
      </c>
      <c r="FF35">
        <v>1.84361</v>
      </c>
      <c r="FG35">
        <v>1.84338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-6.78</v>
      </c>
      <c r="FV35">
        <v>-0.21099999999999999</v>
      </c>
      <c r="FW35">
        <v>-6.7809999999997199</v>
      </c>
      <c r="FX35">
        <v>0</v>
      </c>
      <c r="FY35">
        <v>0</v>
      </c>
      <c r="FZ35">
        <v>0</v>
      </c>
      <c r="GA35">
        <v>-0.210979999999999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0.9</v>
      </c>
      <c r="GJ35">
        <v>0.8</v>
      </c>
      <c r="GK35">
        <v>3.4668000000000001</v>
      </c>
      <c r="GL35">
        <v>2.51709</v>
      </c>
      <c r="GM35">
        <v>1.4489700000000001</v>
      </c>
      <c r="GN35">
        <v>2.32056</v>
      </c>
      <c r="GO35">
        <v>1.5466299999999999</v>
      </c>
      <c r="GP35">
        <v>2.4047900000000002</v>
      </c>
      <c r="GQ35">
        <v>22.8889</v>
      </c>
      <c r="GR35">
        <v>15.427899999999999</v>
      </c>
      <c r="GS35">
        <v>18</v>
      </c>
      <c r="GT35">
        <v>616.423</v>
      </c>
      <c r="GU35">
        <v>394.64699999999999</v>
      </c>
      <c r="GV35">
        <v>18.1752</v>
      </c>
      <c r="GW35">
        <v>18.427900000000001</v>
      </c>
      <c r="GX35">
        <v>30.000299999999999</v>
      </c>
      <c r="GY35">
        <v>18.2746</v>
      </c>
      <c r="GZ35">
        <v>18.2376</v>
      </c>
      <c r="HA35">
        <v>69.321700000000007</v>
      </c>
      <c r="HB35">
        <v>10</v>
      </c>
      <c r="HC35">
        <v>-30</v>
      </c>
      <c r="HD35">
        <v>18.1999</v>
      </c>
      <c r="HE35">
        <v>1800</v>
      </c>
      <c r="HF35">
        <v>0</v>
      </c>
      <c r="HG35">
        <v>101.37</v>
      </c>
      <c r="HH35">
        <v>94.879099999999994</v>
      </c>
    </row>
    <row r="36" spans="1:216" x14ac:dyDescent="0.2">
      <c r="A36">
        <v>18</v>
      </c>
      <c r="B36">
        <v>1690053674</v>
      </c>
      <c r="C36">
        <v>1639.9000000953699</v>
      </c>
      <c r="D36" t="s">
        <v>408</v>
      </c>
      <c r="E36" t="s">
        <v>409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1690053674</v>
      </c>
      <c r="M36">
        <f t="shared" si="0"/>
        <v>1.922612591317357E-3</v>
      </c>
      <c r="N36">
        <f t="shared" si="1"/>
        <v>1.9226125913173571</v>
      </c>
      <c r="O36">
        <f t="shared" si="2"/>
        <v>11.195743822677032</v>
      </c>
      <c r="P36">
        <f t="shared" si="3"/>
        <v>388.00200000000001</v>
      </c>
      <c r="Q36">
        <f t="shared" si="4"/>
        <v>276.79757841155441</v>
      </c>
      <c r="R36">
        <f t="shared" si="5"/>
        <v>27.665911042295406</v>
      </c>
      <c r="S36">
        <f t="shared" si="6"/>
        <v>38.780790199950005</v>
      </c>
      <c r="T36">
        <f t="shared" si="7"/>
        <v>0.17511657005931919</v>
      </c>
      <c r="U36">
        <f t="shared" si="8"/>
        <v>2.9252700666965907</v>
      </c>
      <c r="V36">
        <f t="shared" si="9"/>
        <v>0.16949423524000579</v>
      </c>
      <c r="W36">
        <f t="shared" si="10"/>
        <v>0.10642400431301695</v>
      </c>
      <c r="X36">
        <f t="shared" si="11"/>
        <v>297.68705699999998</v>
      </c>
      <c r="Y36">
        <f t="shared" si="12"/>
        <v>22.05868889640535</v>
      </c>
      <c r="Z36">
        <f t="shared" si="13"/>
        <v>21.010400000000001</v>
      </c>
      <c r="AA36">
        <f t="shared" si="14"/>
        <v>2.4975275325513473</v>
      </c>
      <c r="AB36">
        <f t="shared" si="15"/>
        <v>56.222499391617276</v>
      </c>
      <c r="AC36">
        <f t="shared" si="16"/>
        <v>1.3857964083775003</v>
      </c>
      <c r="AD36">
        <f t="shared" si="17"/>
        <v>2.4648431204111878</v>
      </c>
      <c r="AE36">
        <f t="shared" si="18"/>
        <v>1.111731124173847</v>
      </c>
      <c r="AF36">
        <f t="shared" si="19"/>
        <v>-84.787215277095441</v>
      </c>
      <c r="AG36">
        <f t="shared" si="20"/>
        <v>-33.780873636817198</v>
      </c>
      <c r="AH36">
        <f t="shared" si="21"/>
        <v>-2.3433090114414559</v>
      </c>
      <c r="AI36">
        <f t="shared" si="22"/>
        <v>176.77565907464586</v>
      </c>
      <c r="AJ36">
        <v>3</v>
      </c>
      <c r="AK36">
        <v>1</v>
      </c>
      <c r="AL36">
        <f t="shared" si="23"/>
        <v>1</v>
      </c>
      <c r="AM36">
        <f t="shared" si="24"/>
        <v>0</v>
      </c>
      <c r="AN36">
        <f t="shared" si="25"/>
        <v>53864.171276260502</v>
      </c>
      <c r="AO36">
        <f t="shared" si="26"/>
        <v>1799.91</v>
      </c>
      <c r="AP36">
        <f t="shared" si="27"/>
        <v>1517.3241</v>
      </c>
      <c r="AQ36">
        <f t="shared" si="28"/>
        <v>0.84299998333249992</v>
      </c>
      <c r="AR36">
        <f t="shared" si="29"/>
        <v>0.16538996783172491</v>
      </c>
      <c r="AS36">
        <v>1690053674</v>
      </c>
      <c r="AT36">
        <v>388.00200000000001</v>
      </c>
      <c r="AU36">
        <v>399.94400000000002</v>
      </c>
      <c r="AV36">
        <v>13.8649</v>
      </c>
      <c r="AW36">
        <v>11.9689</v>
      </c>
      <c r="AX36">
        <v>394.27800000000002</v>
      </c>
      <c r="AY36">
        <v>14.078900000000001</v>
      </c>
      <c r="AZ36">
        <v>599.98599999999999</v>
      </c>
      <c r="BA36">
        <v>99.849900000000005</v>
      </c>
      <c r="BB36">
        <v>0.100075</v>
      </c>
      <c r="BC36">
        <v>20.796199999999999</v>
      </c>
      <c r="BD36">
        <v>21.010400000000001</v>
      </c>
      <c r="BE36">
        <v>999.9</v>
      </c>
      <c r="BF36">
        <v>0</v>
      </c>
      <c r="BG36">
        <v>0</v>
      </c>
      <c r="BH36">
        <v>9990.6200000000008</v>
      </c>
      <c r="BI36">
        <v>0</v>
      </c>
      <c r="BJ36">
        <v>11.3459</v>
      </c>
      <c r="BK36">
        <v>-11.942299999999999</v>
      </c>
      <c r="BL36">
        <v>393.45699999999999</v>
      </c>
      <c r="BM36">
        <v>404.78899999999999</v>
      </c>
      <c r="BN36">
        <v>1.89608</v>
      </c>
      <c r="BO36">
        <v>399.94400000000002</v>
      </c>
      <c r="BP36">
        <v>11.9689</v>
      </c>
      <c r="BQ36">
        <v>1.3844099999999999</v>
      </c>
      <c r="BR36">
        <v>1.19509</v>
      </c>
      <c r="BS36">
        <v>11.747999999999999</v>
      </c>
      <c r="BT36">
        <v>9.5405200000000008</v>
      </c>
      <c r="BU36">
        <v>1799.91</v>
      </c>
      <c r="BV36">
        <v>0.89999799999999996</v>
      </c>
      <c r="BW36">
        <v>0.10000199999999999</v>
      </c>
      <c r="BX36">
        <v>0</v>
      </c>
      <c r="BY36">
        <v>2.3136999999999999</v>
      </c>
      <c r="BZ36">
        <v>0</v>
      </c>
      <c r="CA36">
        <v>12329.8</v>
      </c>
      <c r="CB36">
        <v>13894.2</v>
      </c>
      <c r="CC36">
        <v>38.875</v>
      </c>
      <c r="CD36">
        <v>40.75</v>
      </c>
      <c r="CE36">
        <v>40.125</v>
      </c>
      <c r="CF36">
        <v>38.561999999999998</v>
      </c>
      <c r="CG36">
        <v>38.311999999999998</v>
      </c>
      <c r="CH36">
        <v>1619.92</v>
      </c>
      <c r="CI36">
        <v>179.99</v>
      </c>
      <c r="CJ36">
        <v>0</v>
      </c>
      <c r="CK36">
        <v>1690053685.0999999</v>
      </c>
      <c r="CL36">
        <v>0</v>
      </c>
      <c r="CM36">
        <v>1690053639</v>
      </c>
      <c r="CN36" t="s">
        <v>410</v>
      </c>
      <c r="CO36">
        <v>1690053639</v>
      </c>
      <c r="CP36">
        <v>1690053626</v>
      </c>
      <c r="CQ36">
        <v>20</v>
      </c>
      <c r="CR36">
        <v>0.505</v>
      </c>
      <c r="CS36">
        <v>-3.0000000000000001E-3</v>
      </c>
      <c r="CT36">
        <v>-6.2759999999999998</v>
      </c>
      <c r="CU36">
        <v>-0.214</v>
      </c>
      <c r="CV36">
        <v>398</v>
      </c>
      <c r="CW36">
        <v>12</v>
      </c>
      <c r="CX36">
        <v>0.34</v>
      </c>
      <c r="CY36">
        <v>0.05</v>
      </c>
      <c r="CZ36">
        <v>11.3386965417208</v>
      </c>
      <c r="DA36">
        <v>-1.3404952507502801</v>
      </c>
      <c r="DB36">
        <v>0.16983930236731401</v>
      </c>
      <c r="DC36">
        <v>1</v>
      </c>
      <c r="DD36">
        <v>399.97969999999998</v>
      </c>
      <c r="DE36">
        <v>0.200842105263</v>
      </c>
      <c r="DF36">
        <v>4.95197940221885E-2</v>
      </c>
      <c r="DG36">
        <v>1</v>
      </c>
      <c r="DH36">
        <v>1799.9866666666701</v>
      </c>
      <c r="DI36">
        <v>-0.14080765325483799</v>
      </c>
      <c r="DJ36">
        <v>0.14317266742784099</v>
      </c>
      <c r="DK36">
        <v>-1</v>
      </c>
      <c r="DL36">
        <v>2</v>
      </c>
      <c r="DM36">
        <v>2</v>
      </c>
      <c r="DN36" t="s">
        <v>355</v>
      </c>
      <c r="DO36">
        <v>3.2430400000000001</v>
      </c>
      <c r="DP36">
        <v>2.8401800000000001</v>
      </c>
      <c r="DQ36">
        <v>9.6573300000000001E-2</v>
      </c>
      <c r="DR36">
        <v>9.7153299999999998E-2</v>
      </c>
      <c r="DS36">
        <v>8.3363499999999993E-2</v>
      </c>
      <c r="DT36">
        <v>7.2737300000000005E-2</v>
      </c>
      <c r="DU36">
        <v>26583</v>
      </c>
      <c r="DV36">
        <v>27719.599999999999</v>
      </c>
      <c r="DW36">
        <v>27516.2</v>
      </c>
      <c r="DX36">
        <v>28793.200000000001</v>
      </c>
      <c r="DY36">
        <v>33248.300000000003</v>
      </c>
      <c r="DZ36">
        <v>35546.400000000001</v>
      </c>
      <c r="EA36">
        <v>36795.4</v>
      </c>
      <c r="EB36">
        <v>39020.199999999997</v>
      </c>
      <c r="EC36">
        <v>2.3559000000000001</v>
      </c>
      <c r="ED36">
        <v>1.80585</v>
      </c>
      <c r="EE36">
        <v>0.145927</v>
      </c>
      <c r="EF36">
        <v>0</v>
      </c>
      <c r="EG36">
        <v>18.595400000000001</v>
      </c>
      <c r="EH36">
        <v>999.9</v>
      </c>
      <c r="EI36">
        <v>55.073</v>
      </c>
      <c r="EJ36">
        <v>19.989000000000001</v>
      </c>
      <c r="EK36">
        <v>12.9338</v>
      </c>
      <c r="EL36">
        <v>62.397599999999997</v>
      </c>
      <c r="EM36">
        <v>38.998399999999997</v>
      </c>
      <c r="EN36">
        <v>1</v>
      </c>
      <c r="EO36">
        <v>-0.67404699999999995</v>
      </c>
      <c r="EP36">
        <v>0.14934900000000001</v>
      </c>
      <c r="EQ36">
        <v>19.976299999999998</v>
      </c>
      <c r="ER36">
        <v>5.2181899999999999</v>
      </c>
      <c r="ES36">
        <v>11.9155</v>
      </c>
      <c r="ET36">
        <v>4.9550999999999998</v>
      </c>
      <c r="EU36">
        <v>3.2966799999999998</v>
      </c>
      <c r="EV36">
        <v>9999</v>
      </c>
      <c r="EW36">
        <v>5949.1</v>
      </c>
      <c r="EX36">
        <v>86.1</v>
      </c>
      <c r="EY36">
        <v>174</v>
      </c>
      <c r="EZ36">
        <v>1.8399799999999999</v>
      </c>
      <c r="FA36">
        <v>1.8390500000000001</v>
      </c>
      <c r="FB36">
        <v>1.8450200000000001</v>
      </c>
      <c r="FC36">
        <v>1.84911</v>
      </c>
      <c r="FD36">
        <v>1.84368</v>
      </c>
      <c r="FE36">
        <v>1.8438300000000001</v>
      </c>
      <c r="FF36">
        <v>1.8438099999999999</v>
      </c>
      <c r="FG36">
        <v>1.84358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-6.2759999999999998</v>
      </c>
      <c r="FV36">
        <v>-0.214</v>
      </c>
      <c r="FW36">
        <v>-6.2763636363636701</v>
      </c>
      <c r="FX36">
        <v>0</v>
      </c>
      <c r="FY36">
        <v>0</v>
      </c>
      <c r="FZ36">
        <v>0</v>
      </c>
      <c r="GA36">
        <v>-0.213950000000001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0.6</v>
      </c>
      <c r="GJ36">
        <v>0.8</v>
      </c>
      <c r="GK36">
        <v>1.0339400000000001</v>
      </c>
      <c r="GL36">
        <v>2.52319</v>
      </c>
      <c r="GM36">
        <v>1.4489700000000001</v>
      </c>
      <c r="GN36">
        <v>2.3156699999999999</v>
      </c>
      <c r="GO36">
        <v>1.5466299999999999</v>
      </c>
      <c r="GP36">
        <v>2.4133300000000002</v>
      </c>
      <c r="GQ36">
        <v>22.8889</v>
      </c>
      <c r="GR36">
        <v>15.410399999999999</v>
      </c>
      <c r="GS36">
        <v>18</v>
      </c>
      <c r="GT36">
        <v>615.78800000000001</v>
      </c>
      <c r="GU36">
        <v>391.11900000000003</v>
      </c>
      <c r="GV36">
        <v>18.1327</v>
      </c>
      <c r="GW36">
        <v>18.470199999999998</v>
      </c>
      <c r="GX36">
        <v>30.0002</v>
      </c>
      <c r="GY36">
        <v>18.318999999999999</v>
      </c>
      <c r="GZ36">
        <v>18.2805</v>
      </c>
      <c r="HA36">
        <v>20.7042</v>
      </c>
      <c r="HB36">
        <v>10</v>
      </c>
      <c r="HC36">
        <v>-30</v>
      </c>
      <c r="HD36">
        <v>18.1311</v>
      </c>
      <c r="HE36">
        <v>400</v>
      </c>
      <c r="HF36">
        <v>0</v>
      </c>
      <c r="HG36">
        <v>101.361</v>
      </c>
      <c r="HH36">
        <v>94.873099999999994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2023-07-22T11:22:20Z</dcterms:created>
  <dcterms:modified xsi:type="dcterms:W3CDTF">2023-07-25T16:49:36Z</dcterms:modified>
</cp:coreProperties>
</file>