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464FA9E1-38CF-664B-9768-67FE8D4250C7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X26" i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34" i="1" l="1"/>
  <c r="S25" i="1"/>
  <c r="P25" i="1"/>
  <c r="O25" i="1"/>
  <c r="N25" i="1"/>
  <c r="M25" i="1" s="1"/>
  <c r="AM25" i="1"/>
  <c r="O29" i="1"/>
  <c r="S29" i="1"/>
  <c r="P29" i="1"/>
  <c r="N29" i="1"/>
  <c r="M29" i="1" s="1"/>
  <c r="AM29" i="1"/>
  <c r="S21" i="1"/>
  <c r="O21" i="1"/>
  <c r="AM21" i="1"/>
  <c r="P21" i="1"/>
  <c r="N21" i="1"/>
  <c r="M21" i="1" s="1"/>
  <c r="AF30" i="1"/>
  <c r="AF22" i="1"/>
  <c r="AF26" i="1"/>
  <c r="P36" i="1"/>
  <c r="O36" i="1"/>
  <c r="N36" i="1"/>
  <c r="M36" i="1" s="1"/>
  <c r="AM36" i="1"/>
  <c r="S36" i="1"/>
  <c r="S33" i="1"/>
  <c r="O33" i="1"/>
  <c r="P33" i="1"/>
  <c r="N33" i="1"/>
  <c r="M33" i="1" s="1"/>
  <c r="AM33" i="1"/>
  <c r="X30" i="1"/>
  <c r="X34" i="1"/>
  <c r="Y26" i="1"/>
  <c r="Z26" i="1" s="1"/>
  <c r="X22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AM19" i="1"/>
  <c r="O20" i="1"/>
  <c r="AM23" i="1"/>
  <c r="O24" i="1"/>
  <c r="AM27" i="1"/>
  <c r="O28" i="1"/>
  <c r="AM31" i="1"/>
  <c r="O32" i="1"/>
  <c r="AM35" i="1"/>
  <c r="AM24" i="1"/>
  <c r="AM28" i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20" i="1"/>
  <c r="N19" i="1"/>
  <c r="M19" i="1" s="1"/>
  <c r="O19" i="1"/>
  <c r="O23" i="1"/>
  <c r="O27" i="1"/>
  <c r="AM30" i="1"/>
  <c r="O31" i="1"/>
  <c r="AM34" i="1"/>
  <c r="O35" i="1"/>
  <c r="AM22" i="1"/>
  <c r="AM26" i="1"/>
  <c r="X19" i="1"/>
  <c r="X23" i="1"/>
  <c r="X27" i="1"/>
  <c r="X31" i="1"/>
  <c r="X35" i="1"/>
  <c r="AF20" i="1" l="1"/>
  <c r="AF36" i="1"/>
  <c r="Y19" i="1"/>
  <c r="Z19" i="1" s="1"/>
  <c r="Y33" i="1"/>
  <c r="Z33" i="1" s="1"/>
  <c r="AF27" i="1"/>
  <c r="AF32" i="1"/>
  <c r="AF19" i="1"/>
  <c r="V19" i="1"/>
  <c r="T19" i="1" s="1"/>
  <c r="W19" i="1" s="1"/>
  <c r="Q19" i="1" s="1"/>
  <c r="R19" i="1" s="1"/>
  <c r="Y24" i="1"/>
  <c r="Z24" i="1" s="1"/>
  <c r="Y34" i="1"/>
  <c r="Z34" i="1" s="1"/>
  <c r="AF28" i="1"/>
  <c r="Y35" i="1"/>
  <c r="Z35" i="1" s="1"/>
  <c r="Y20" i="1"/>
  <c r="Z20" i="1" s="1"/>
  <c r="Y23" i="1"/>
  <c r="Z23" i="1" s="1"/>
  <c r="AF31" i="1"/>
  <c r="Y28" i="1"/>
  <c r="Z28" i="1" s="1"/>
  <c r="Y22" i="1"/>
  <c r="Z22" i="1" s="1"/>
  <c r="AG26" i="1"/>
  <c r="AA26" i="1"/>
  <c r="AE26" i="1" s="1"/>
  <c r="AH26" i="1"/>
  <c r="AI26" i="1" s="1"/>
  <c r="AF25" i="1"/>
  <c r="V25" i="1"/>
  <c r="T25" i="1" s="1"/>
  <c r="W25" i="1" s="1"/>
  <c r="Q25" i="1" s="1"/>
  <c r="R25" i="1" s="1"/>
  <c r="Y29" i="1"/>
  <c r="Z29" i="1" s="1"/>
  <c r="AF23" i="1"/>
  <c r="Y30" i="1"/>
  <c r="Z30" i="1" s="1"/>
  <c r="AF29" i="1"/>
  <c r="Y36" i="1"/>
  <c r="Z36" i="1" s="1"/>
  <c r="V36" i="1" s="1"/>
  <c r="T36" i="1" s="1"/>
  <c r="W36" i="1" s="1"/>
  <c r="Q36" i="1" s="1"/>
  <c r="R36" i="1" s="1"/>
  <c r="Y25" i="1"/>
  <c r="Z25" i="1" s="1"/>
  <c r="Y31" i="1"/>
  <c r="Z31" i="1" s="1"/>
  <c r="V31" i="1" s="1"/>
  <c r="T31" i="1" s="1"/>
  <c r="W31" i="1" s="1"/>
  <c r="Q31" i="1" s="1"/>
  <c r="R31" i="1" s="1"/>
  <c r="AF35" i="1"/>
  <c r="AF24" i="1"/>
  <c r="V24" i="1"/>
  <c r="T24" i="1" s="1"/>
  <c r="W24" i="1" s="1"/>
  <c r="Q24" i="1" s="1"/>
  <c r="R24" i="1" s="1"/>
  <c r="AF33" i="1"/>
  <c r="V26" i="1"/>
  <c r="T26" i="1" s="1"/>
  <c r="W26" i="1" s="1"/>
  <c r="Q26" i="1" s="1"/>
  <c r="R26" i="1" s="1"/>
  <c r="V21" i="1"/>
  <c r="T21" i="1" s="1"/>
  <c r="W21" i="1" s="1"/>
  <c r="Q21" i="1" s="1"/>
  <c r="R21" i="1" s="1"/>
  <c r="AF21" i="1"/>
  <c r="Y27" i="1"/>
  <c r="Z27" i="1" s="1"/>
  <c r="Y32" i="1"/>
  <c r="Z32" i="1" s="1"/>
  <c r="V32" i="1" s="1"/>
  <c r="T32" i="1" s="1"/>
  <c r="W32" i="1" s="1"/>
  <c r="Q32" i="1" s="1"/>
  <c r="R32" i="1" s="1"/>
  <c r="Y21" i="1"/>
  <c r="Z21" i="1" s="1"/>
  <c r="AH20" i="1" l="1"/>
  <c r="AI20" i="1" s="1"/>
  <c r="AA20" i="1"/>
  <c r="AE20" i="1" s="1"/>
  <c r="AG20" i="1"/>
  <c r="AH24" i="1"/>
  <c r="AA24" i="1"/>
  <c r="AE24" i="1" s="1"/>
  <c r="AG24" i="1"/>
  <c r="AA19" i="1"/>
  <c r="AE19" i="1" s="1"/>
  <c r="AH19" i="1"/>
  <c r="AG19" i="1"/>
  <c r="AH28" i="1"/>
  <c r="AI28" i="1" s="1"/>
  <c r="AA28" i="1"/>
  <c r="AE28" i="1" s="1"/>
  <c r="AG28" i="1"/>
  <c r="V28" i="1"/>
  <c r="T28" i="1" s="1"/>
  <c r="W28" i="1" s="1"/>
  <c r="Q28" i="1" s="1"/>
  <c r="R28" i="1" s="1"/>
  <c r="AA27" i="1"/>
  <c r="AE27" i="1" s="1"/>
  <c r="AH27" i="1"/>
  <c r="AG27" i="1"/>
  <c r="AA35" i="1"/>
  <c r="AE35" i="1" s="1"/>
  <c r="AH35" i="1"/>
  <c r="AI35" i="1" s="1"/>
  <c r="AG35" i="1"/>
  <c r="V35" i="1"/>
  <c r="T35" i="1" s="1"/>
  <c r="W35" i="1" s="1"/>
  <c r="Q35" i="1" s="1"/>
  <c r="R35" i="1" s="1"/>
  <c r="AH32" i="1"/>
  <c r="AA32" i="1"/>
  <c r="AE32" i="1" s="1"/>
  <c r="AG32" i="1"/>
  <c r="AG22" i="1"/>
  <c r="AA22" i="1"/>
  <c r="AE22" i="1" s="1"/>
  <c r="AH22" i="1"/>
  <c r="AI22" i="1" s="1"/>
  <c r="V22" i="1"/>
  <c r="T22" i="1" s="1"/>
  <c r="W22" i="1" s="1"/>
  <c r="Q22" i="1" s="1"/>
  <c r="R22" i="1" s="1"/>
  <c r="AA33" i="1"/>
  <c r="AE33" i="1" s="1"/>
  <c r="AH33" i="1"/>
  <c r="AG33" i="1"/>
  <c r="AA29" i="1"/>
  <c r="AE29" i="1" s="1"/>
  <c r="AH29" i="1"/>
  <c r="AG29" i="1"/>
  <c r="AH36" i="1"/>
  <c r="AI36" i="1" s="1"/>
  <c r="AA36" i="1"/>
  <c r="AE36" i="1" s="1"/>
  <c r="AG36" i="1"/>
  <c r="V29" i="1"/>
  <c r="T29" i="1" s="1"/>
  <c r="W29" i="1" s="1"/>
  <c r="Q29" i="1" s="1"/>
  <c r="R29" i="1" s="1"/>
  <c r="AA31" i="1"/>
  <c r="AE31" i="1" s="1"/>
  <c r="AH31" i="1"/>
  <c r="AG31" i="1"/>
  <c r="AA21" i="1"/>
  <c r="AE21" i="1" s="1"/>
  <c r="AH21" i="1"/>
  <c r="AI21" i="1" s="1"/>
  <c r="AG21" i="1"/>
  <c r="AG30" i="1"/>
  <c r="AA30" i="1"/>
  <c r="AE30" i="1" s="1"/>
  <c r="AH30" i="1"/>
  <c r="AI30" i="1" s="1"/>
  <c r="V30" i="1"/>
  <c r="T30" i="1" s="1"/>
  <c r="W30" i="1" s="1"/>
  <c r="Q30" i="1" s="1"/>
  <c r="R30" i="1" s="1"/>
  <c r="AA23" i="1"/>
  <c r="AE23" i="1" s="1"/>
  <c r="AH23" i="1"/>
  <c r="AG23" i="1"/>
  <c r="AA34" i="1"/>
  <c r="AE34" i="1" s="1"/>
  <c r="AH34" i="1"/>
  <c r="AG34" i="1"/>
  <c r="V34" i="1"/>
  <c r="T34" i="1" s="1"/>
  <c r="W34" i="1" s="1"/>
  <c r="Q34" i="1" s="1"/>
  <c r="R34" i="1" s="1"/>
  <c r="V27" i="1"/>
  <c r="T27" i="1" s="1"/>
  <c r="W27" i="1" s="1"/>
  <c r="Q27" i="1" s="1"/>
  <c r="R27" i="1" s="1"/>
  <c r="V33" i="1"/>
  <c r="T33" i="1" s="1"/>
  <c r="W33" i="1" s="1"/>
  <c r="Q33" i="1" s="1"/>
  <c r="R33" i="1" s="1"/>
  <c r="AA25" i="1"/>
  <c r="AE25" i="1" s="1"/>
  <c r="AH25" i="1"/>
  <c r="AI25" i="1" s="1"/>
  <c r="AG25" i="1"/>
  <c r="V23" i="1"/>
  <c r="T23" i="1" s="1"/>
  <c r="W23" i="1" s="1"/>
  <c r="Q23" i="1" s="1"/>
  <c r="R23" i="1" s="1"/>
  <c r="V20" i="1"/>
  <c r="T20" i="1" s="1"/>
  <c r="W20" i="1" s="1"/>
  <c r="Q20" i="1" s="1"/>
  <c r="R20" i="1" s="1"/>
  <c r="AI31" i="1" l="1"/>
  <c r="AI27" i="1"/>
  <c r="AI24" i="1"/>
  <c r="AI23" i="1"/>
  <c r="AI29" i="1"/>
  <c r="AI19" i="1"/>
  <c r="AI33" i="1"/>
  <c r="AI32" i="1"/>
  <c r="AI34" i="1"/>
</calcChain>
</file>

<file path=xl/sharedStrings.xml><?xml version="1.0" encoding="utf-8"?>
<sst xmlns="http://schemas.openxmlformats.org/spreadsheetml/2006/main" count="986" uniqueCount="410">
  <si>
    <t>File opened</t>
  </si>
  <si>
    <t>2023-07-22 12:06:13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</si>
  <si>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</si>
  <si>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</si>
  <si>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</si>
  <si>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</si>
  <si>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</si>
  <si>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</si>
  <si>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</si>
  <si>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</si>
  <si>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</si>
  <si>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</si>
  <si>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</si>
  <si>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</si>
  <si>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</si>
  <si>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</si>
  <si>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</si>
  <si>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</si>
  <si>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</si>
  <si>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</si>
  <si>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</si>
  <si>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</si>
  <si>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</si>
  <si>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</si>
  <si>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</si>
  <si>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</si>
  <si>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</si>
  <si>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12:06:13</t>
  </si>
  <si>
    <t>Stability Definition:	Qin (LeafQ): Std&lt;1 Per=20	CO2_r (Meas): Per=20	A (GasEx): Std&lt;0.2 Per=20</t>
  </si>
  <si>
    <t>12:09:23</t>
  </si>
  <si>
    <t>Stability Definition:	Qin (LeafQ): Std&lt;1 Per=20	CO2_r (Meas): Std&lt;0.75 Per=20	A (GasEx): Std&lt;0.2 Per=20</t>
  </si>
  <si>
    <t>12:09:24</t>
  </si>
  <si>
    <t>Stability Definition:	Qin (LeafQ): Per=20	CO2_r (Meas): Std&lt;0.75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</si>
  <si>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</si>
  <si>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</si>
  <si>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</si>
  <si>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</si>
  <si>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</si>
  <si>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</si>
  <si>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</si>
  <si>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</si>
  <si>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</si>
  <si>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</si>
  <si>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</si>
  <si>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</si>
  <si>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</si>
  <si>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</si>
  <si>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</si>
  <si>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</si>
  <si>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</si>
  <si>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</si>
  <si>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</si>
  <si>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</si>
  <si>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</si>
  <si>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</si>
  <si>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</si>
  <si>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</si>
  <si>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</si>
  <si>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</si>
  <si>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</si>
  <si>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</si>
  <si>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</si>
  <si>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</si>
  <si>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</si>
  <si>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</si>
  <si>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</si>
  <si>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</si>
  <si>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</si>
  <si>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</si>
  <si>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</si>
  <si>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</si>
  <si>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</si>
  <si>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</si>
  <si>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</si>
  <si>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</si>
  <si>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</si>
  <si>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</si>
  <si>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</si>
  <si>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</si>
  <si>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</si>
  <si>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</si>
  <si>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</si>
  <si>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</si>
  <si>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</si>
  <si>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</si>
  <si>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</si>
  <si>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</si>
  <si>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</si>
  <si>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</si>
  <si>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</si>
  <si>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</si>
  <si>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</si>
  <si>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</si>
  <si>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</si>
  <si>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</si>
  <si>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</si>
  <si>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</si>
  <si>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</si>
  <si>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</si>
  <si>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</si>
  <si>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</si>
  <si>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</si>
  <si>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</si>
  <si>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</si>
  <si>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</si>
  <si>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</si>
  <si>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</si>
  <si>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</si>
  <si>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</si>
  <si>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</si>
  <si>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</si>
  <si>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</si>
  <si>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</si>
  <si>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</si>
  <si>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</si>
  <si>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</si>
  <si>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</si>
  <si>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</si>
  <si>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</si>
  <si>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</si>
  <si>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</si>
  <si>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</si>
  <si>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</si>
  <si>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</si>
  <si>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</si>
  <si>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</si>
  <si>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</si>
  <si>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</si>
  <si>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</si>
  <si>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</si>
  <si>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</si>
  <si>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</si>
  <si>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</si>
  <si>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</si>
  <si>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</si>
  <si>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</si>
  <si>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</si>
  <si>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</si>
  <si>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</si>
  <si>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</si>
  <si>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</si>
  <si>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</si>
  <si>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</si>
  <si>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</si>
  <si>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</si>
  <si>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</si>
  <si>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</si>
  <si>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</si>
  <si>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</si>
  <si>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</si>
  <si>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</si>
  <si>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</si>
  <si>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</si>
  <si>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</si>
  <si>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</si>
  <si>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</si>
  <si>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</si>
  <si>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</si>
  <si>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</si>
  <si>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</si>
  <si>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</si>
  <si>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</si>
  <si>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</si>
  <si>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</si>
  <si>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</si>
  <si>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</si>
  <si>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</si>
  <si>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</si>
  <si>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</si>
  <si>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</si>
  <si>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</si>
  <si>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</si>
  <si>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</si>
  <si>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</si>
  <si>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</si>
  <si>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</si>
  <si>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</si>
  <si>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</si>
  <si>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</si>
  <si>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</si>
  <si>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</si>
  <si>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</si>
  <si>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</si>
  <si>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</si>
  <si>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</si>
  <si>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</si>
  <si>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</si>
  <si>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</si>
  <si>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</si>
  <si>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</si>
  <si>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</si>
  <si>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</si>
  <si>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</si>
  <si>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</si>
  <si>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</si>
  <si>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</si>
  <si>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</si>
  <si>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</si>
  <si>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</si>
  <si>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</si>
  <si>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</si>
  <si>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</si>
  <si>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</si>
  <si>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</si>
  <si>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</si>
  <si>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</si>
  <si>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</si>
  <si>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</si>
  <si>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</si>
  <si>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</si>
  <si>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</si>
  <si>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</si>
  <si>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</si>
  <si>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</si>
  <si>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</si>
  <si>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</si>
  <si>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</si>
  <si>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</si>
  <si>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</si>
  <si>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</si>
  <si>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</si>
  <si>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</si>
  <si>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</si>
  <si>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</si>
  <si>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</si>
  <si>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</si>
  <si>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</si>
  <si>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</si>
  <si>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</si>
  <si>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</si>
  <si>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</si>
  <si>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</si>
  <si>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</si>
  <si>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</si>
  <si>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</si>
  <si>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</si>
  <si>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</si>
  <si>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</si>
  <si>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</si>
  <si>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</si>
  <si>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</si>
  <si>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</si>
  <si>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</si>
  <si>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</si>
  <si>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</si>
  <si>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</si>
  <si>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</si>
  <si>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</si>
  <si>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</si>
  <si>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</si>
  <si>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</si>
  <si>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</si>
  <si>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</si>
  <si>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</si>
  <si>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</si>
  <si>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</si>
  <si>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</si>
  <si>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</si>
  <si>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</si>
  <si>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</si>
  <si>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</si>
  <si>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</si>
  <si>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</si>
  <si>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</si>
  <si>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</si>
  <si>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</si>
  <si>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</si>
  <si>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</si>
  <si>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</si>
  <si>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</si>
  <si>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</si>
  <si>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</si>
  <si>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</si>
  <si>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</si>
  <si>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</si>
  <si>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</si>
  <si>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</si>
  <si>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</si>
  <si>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</si>
  <si>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</si>
  <si>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</si>
  <si>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</si>
  <si>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</si>
  <si>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</si>
  <si>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</si>
  <si>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</si>
  <si>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</si>
  <si>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</si>
  <si>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</si>
  <si>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</si>
  <si>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</si>
  <si>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</si>
  <si>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</si>
  <si>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</si>
  <si>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</si>
  <si>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</si>
  <si>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</si>
  <si>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</si>
  <si>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</si>
  <si>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</si>
  <si>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</si>
  <si>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</si>
  <si>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</si>
  <si>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</si>
  <si>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</si>
  <si>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</si>
  <si>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</si>
  <si>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</si>
  <si>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</si>
  <si>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</si>
  <si>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</si>
  <si>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</si>
  <si>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</si>
  <si>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</si>
  <si>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</si>
  <si>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</si>
  <si>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</si>
  <si>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</si>
  <si>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</si>
  <si>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</si>
  <si>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</si>
  <si>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</si>
  <si>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</si>
  <si>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</si>
  <si>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</si>
  <si>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</si>
  <si>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</si>
  <si>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</si>
  <si>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</si>
  <si>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</si>
  <si>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</si>
  <si>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</si>
  <si>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</si>
  <si>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</si>
  <si>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</si>
  <si>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</si>
  <si>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</si>
  <si>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</si>
  <si>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</si>
  <si>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</si>
  <si>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</si>
  <si>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</si>
  <si>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</si>
  <si>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</si>
  <si>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</si>
  <si>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</si>
  <si>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12:24:15</t>
  </si>
  <si>
    <t>12:24:15</t>
  </si>
  <si>
    <t>none</t>
  </si>
  <si>
    <t>Mikaela</t>
  </si>
  <si>
    <t>20230722</t>
  </si>
  <si>
    <t>AR</t>
  </si>
  <si>
    <t>PEFR5</t>
  </si>
  <si>
    <t>BNL19090</t>
  </si>
  <si>
    <t>12:23:47</t>
  </si>
  <si>
    <t>3/3</t>
  </si>
  <si>
    <t>00000000</t>
  </si>
  <si>
    <t>iiiiiiii</t>
  </si>
  <si>
    <t>off</t>
  </si>
  <si>
    <t>20230722 12:25:54</t>
  </si>
  <si>
    <t>12:25:54</t>
  </si>
  <si>
    <t>12:25:25</t>
  </si>
  <si>
    <t>20230722 12:27:30</t>
  </si>
  <si>
    <t>12:27:30</t>
  </si>
  <si>
    <t>12:27:01</t>
  </si>
  <si>
    <t>20230722 12:29:02</t>
  </si>
  <si>
    <t>12:29:02</t>
  </si>
  <si>
    <t>12:28:34</t>
  </si>
  <si>
    <t>20230722 12:30:34</t>
  </si>
  <si>
    <t>12:30:34</t>
  </si>
  <si>
    <t>12:30:05</t>
  </si>
  <si>
    <t>20230722 12:32:03</t>
  </si>
  <si>
    <t>12:32:03</t>
  </si>
  <si>
    <t>12:31:38</t>
  </si>
  <si>
    <t>20230722 12:33:18</t>
  </si>
  <si>
    <t>12:33:18</t>
  </si>
  <si>
    <t>12:33:07</t>
  </si>
  <si>
    <t>20230722 12:35:01</t>
  </si>
  <si>
    <t>12:35:01</t>
  </si>
  <si>
    <t>12:34:32</t>
  </si>
  <si>
    <t>20230722 12:36:30</t>
  </si>
  <si>
    <t>12:36:30</t>
  </si>
  <si>
    <t>12:36:00</t>
  </si>
  <si>
    <t>20230722 12:38:02</t>
  </si>
  <si>
    <t>12:38:02</t>
  </si>
  <si>
    <t>12:37:32</t>
  </si>
  <si>
    <t>20230722 12:39:35</t>
  </si>
  <si>
    <t>12:39:35</t>
  </si>
  <si>
    <t>12:39:06</t>
  </si>
  <si>
    <t>20230722 12:41:08</t>
  </si>
  <si>
    <t>12:41:08</t>
  </si>
  <si>
    <t>12:40:38</t>
  </si>
  <si>
    <t>20230722 12:42:43</t>
  </si>
  <si>
    <t>12:42:43</t>
  </si>
  <si>
    <t>12:42:15</t>
  </si>
  <si>
    <t>20230722 12:44:13</t>
  </si>
  <si>
    <t>12:44:13</t>
  </si>
  <si>
    <t>12:43:45</t>
  </si>
  <si>
    <t>20230722 12:45:47</t>
  </si>
  <si>
    <t>12:45:47</t>
  </si>
  <si>
    <t>12:45:19</t>
  </si>
  <si>
    <t>20230722 12:47:38</t>
  </si>
  <si>
    <t>12:47:38</t>
  </si>
  <si>
    <t>12:47:09</t>
  </si>
  <si>
    <t>20230722 12:49:36</t>
  </si>
  <si>
    <t>12:49:36</t>
  </si>
  <si>
    <t>12:49:07</t>
  </si>
  <si>
    <t>20230722 12:51:09</t>
  </si>
  <si>
    <t>12:51:09</t>
  </si>
  <si>
    <t>12:50:40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</si>
</sst>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1690057455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1690057455</v>
      </c>
      <c r="M19">
        <f t="shared" ref="M19:M36" si="0">(N19)/1000</f>
        <v>2.1622806532572494E-3</v>
      </c>
      <c r="N19">
        <f t="shared" ref="N19:N36" si="1">1000*AZ19*AL19*(AV19-AW19)/(100*$B$7*(1000-AL19*AV19))</f>
        <v>2.1622806532572496</v>
      </c>
      <c r="O19">
        <f t="shared" ref="O19:O36" si="2">AZ19*AL19*(AU19-AT19*(1000-AL19*AW19)/(1000-AL19*AV19))/(100*$B$7)</f>
        <v>12.250922338937762</v>
      </c>
      <c r="P19">
        <f t="shared" ref="P19:P36" si="3">AT19 - IF(AL19&gt;1, O19*$B$7*100/(AN19*BH19), 0)</f>
        <v>386.875</v>
      </c>
      <c r="Q19">
        <f t="shared" ref="Q19:Q36" si="4">((W19-M19/2)*P19-O19)/(W19+M19/2)</f>
        <v>282.81546717981723</v>
      </c>
      <c r="R19">
        <f t="shared" ref="R19:R36" si="5">Q19*(BA19+BB19)/1000</f>
        <v>28.264252552163679</v>
      </c>
      <c r="S19">
        <f t="shared" ref="S19:S36" si="6">(AT19 - IF(AL19&gt;1, O19*$B$7*100/(AN19*BH19), 0))*(BA19+BB19)/1000</f>
        <v>38.663842593749997</v>
      </c>
      <c r="T19">
        <f t="shared" ref="T19:T36" si="7">2/((1/V19-1/U19)+SIGN(V19)*SQRT((1/V19-1/U19)*(1/V19-1/U19) + 4*$C$7/(($C$7+1)*($C$7+1))*(2*1/V19*1/U19-1/U19*1/U19)))</f>
        <v>0.20617563284980073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2.9235396060890508</v>
      </c>
      <c r="V19">
        <f t="shared" ref="V19:V36" si="9">M19*(1000-(1000*0.61365*EXP(17.502*Z19/(240.97+Z19))/(BA19+BB19)+AV19)/2)/(1000*0.61365*EXP(17.502*Z19/(240.97+Z19))/(BA19+BB19)-AV19)</f>
        <v>0.19842511667057391</v>
      </c>
      <c r="W19">
        <f t="shared" ref="W19:W36" si="10">1/(($C$7+1)/(T19/1.6)+1/(U19/1.37)) + $C$7/(($C$7+1)/(T19/1.6) + $C$7/(U19/1.37))</f>
        <v>0.12468777590790875</v>
      </c>
      <c r="X19">
        <f t="shared" ref="X19:X36" si="11">(AO19*AR19)</f>
        <v>297.70040399999999</v>
      </c>
      <c r="Y19">
        <f t="shared" ref="Y19:Y36" si="12">(BC19+(X19+2*0.95*0.0000000567*(((BC19+$B$9)+273)^4-(BC19+273)^4)-44100*M19)/(1.84*29.3*U19+8*0.95*0.0000000567*(BC19+273)^3))</f>
        <v>22.307908531856445</v>
      </c>
      <c r="Z19">
        <f t="shared" ref="Z19:Z36" si="13">($C$9*BD19+$D$9*BE19+$E$9*Y19)</f>
        <v>20.9605</v>
      </c>
      <c r="AA19">
        <f t="shared" ref="AA19:AA36" si="14">0.61365*EXP(17.502*Z19/(240.97+Z19))</f>
        <v>2.4898796568504586</v>
      </c>
      <c r="AB19">
        <f t="shared" ref="AB19:AB36" si="15">(AC19/AD19*100)</f>
        <v>56.602943354703243</v>
      </c>
      <c r="AC19">
        <f t="shared" ref="AC19:AC36" si="16">AV19*(BA19+BB19)/1000</f>
        <v>1.4221398293850001</v>
      </c>
      <c r="AD19">
        <f t="shared" ref="AD19:AD36" si="17">0.61365*EXP(17.502*BC19/(240.97+BC19))</f>
        <v>2.5124838835202232</v>
      </c>
      <c r="AE19">
        <f t="shared" ref="AE19:AE36" si="18">(AA19-AV19*(BA19+BB19)/1000)</f>
        <v>1.0677398274654586</v>
      </c>
      <c r="AF19">
        <f t="shared" ref="AF19:AF36" si="19">(-M19*44100)</f>
        <v>-95.356576808644704</v>
      </c>
      <c r="AG19">
        <f t="shared" ref="AG19:AG36" si="20">2*29.3*U19*0.92*(BC19-Z19)</f>
        <v>23.184999871515149</v>
      </c>
      <c r="AH19">
        <f t="shared" ref="AH19:AH36" si="21">2*0.95*0.0000000567*(((BC19+$B$9)+273)^4-(Z19+273)^4)</f>
        <v>1.6113958051949611</v>
      </c>
      <c r="AI19">
        <f t="shared" ref="AI19:AI36" si="22">X19+AH19+AF19+AG19</f>
        <v>227.14022286806536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53755.945656167649</v>
      </c>
      <c r="AO19">
        <f t="shared" ref="AO19:AO36" si="26">$B$13*BI19+$C$13*BJ19+$F$13*BU19*(1-BX19)</f>
        <v>1799.99</v>
      </c>
      <c r="AP19">
        <f t="shared" ref="AP19:AP36" si="27">AO19*AQ19</f>
        <v>1517.3916000000002</v>
      </c>
      <c r="AQ19">
        <f t="shared" ref="AQ19:AQ36" si="28">($B$13*$D$11+$C$13*$D$11+$F$13*((CH19+BZ19)/MAX(CH19+BZ19+CI19, 0.1)*$I$11+CI19/MAX(CH19+BZ19+CI19, 0.1)*$J$11))/($B$13+$C$13+$F$13)</f>
        <v>0.84300001666675928</v>
      </c>
      <c r="AR19">
        <f t="shared" ref="AR19:AR36" si="29">($B$13*$K$11+$C$13*$K$11+$F$13*((CH19+BZ19)/MAX(CH19+BZ19+CI19, 0.1)*$P$11+CI19/MAX(CH19+BZ19+CI19, 0.1)*$Q$11))/($B$13+$C$13+$F$13)</f>
        <v>0.16539003216684536</v>
      </c>
      <c r="AS19">
        <v>1690057455</v>
      </c>
      <c r="AT19">
        <v>386.875</v>
      </c>
      <c r="AU19">
        <v>399.96300000000002</v>
      </c>
      <c r="AV19">
        <v>14.2301</v>
      </c>
      <c r="AW19">
        <v>12.0985</v>
      </c>
      <c r="AX19">
        <v>392.87599999999998</v>
      </c>
      <c r="AY19">
        <v>14.4483</v>
      </c>
      <c r="AZ19">
        <v>599.97500000000002</v>
      </c>
      <c r="BA19">
        <v>99.838700000000003</v>
      </c>
      <c r="BB19">
        <v>0.10015</v>
      </c>
      <c r="BC19">
        <v>21.107600000000001</v>
      </c>
      <c r="BD19">
        <v>20.9605</v>
      </c>
      <c r="BE19">
        <v>999.9</v>
      </c>
      <c r="BF19">
        <v>0</v>
      </c>
      <c r="BG19">
        <v>0</v>
      </c>
      <c r="BH19">
        <v>9981.8799999999992</v>
      </c>
      <c r="BI19">
        <v>0</v>
      </c>
      <c r="BJ19">
        <v>10.447699999999999</v>
      </c>
      <c r="BK19">
        <v>-13.087999999999999</v>
      </c>
      <c r="BL19">
        <v>392.46</v>
      </c>
      <c r="BM19">
        <v>404.86099999999999</v>
      </c>
      <c r="BN19">
        <v>2.13157</v>
      </c>
      <c r="BO19">
        <v>399.96300000000002</v>
      </c>
      <c r="BP19">
        <v>12.0985</v>
      </c>
      <c r="BQ19">
        <v>1.4207099999999999</v>
      </c>
      <c r="BR19">
        <v>1.2079</v>
      </c>
      <c r="BS19">
        <v>12.140499999999999</v>
      </c>
      <c r="BT19">
        <v>9.6992499999999993</v>
      </c>
      <c r="BU19">
        <v>1799.99</v>
      </c>
      <c r="BV19">
        <v>0.90000100000000005</v>
      </c>
      <c r="BW19">
        <v>9.9999299999999999E-2</v>
      </c>
      <c r="BX19">
        <v>0</v>
      </c>
      <c r="BY19">
        <v>2.1282999999999999</v>
      </c>
      <c r="BZ19">
        <v>0</v>
      </c>
      <c r="CA19">
        <v>12118.8</v>
      </c>
      <c r="CB19">
        <v>13894.9</v>
      </c>
      <c r="CC19">
        <v>40.311999999999998</v>
      </c>
      <c r="CD19">
        <v>41.436999999999998</v>
      </c>
      <c r="CE19">
        <v>41.375</v>
      </c>
      <c r="CF19">
        <v>40.25</v>
      </c>
      <c r="CG19">
        <v>39.436999999999998</v>
      </c>
      <c r="CH19">
        <v>1619.99</v>
      </c>
      <c r="CI19">
        <v>180</v>
      </c>
      <c r="CJ19">
        <v>0</v>
      </c>
      <c r="CK19">
        <v>1690057466.2</v>
      </c>
      <c r="CL19">
        <v>0</v>
      </c>
      <c r="CM19">
        <v>1690057427</v>
      </c>
      <c r="CN19" t="s">
        <v>354</v>
      </c>
      <c r="CO19">
        <v>1690057417</v>
      </c>
      <c r="CP19">
        <v>1690057427</v>
      </c>
      <c r="CQ19">
        <v>25</v>
      </c>
      <c r="CR19">
        <v>1.4E-2</v>
      </c>
      <c r="CS19">
        <v>-1E-3</v>
      </c>
      <c r="CT19">
        <v>-6</v>
      </c>
      <c r="CU19">
        <v>-0.218</v>
      </c>
      <c r="CV19">
        <v>400</v>
      </c>
      <c r="CW19">
        <v>12</v>
      </c>
      <c r="CX19">
        <v>0.19</v>
      </c>
      <c r="CY19">
        <v>0.02</v>
      </c>
      <c r="CZ19">
        <v>12.3332045775525</v>
      </c>
      <c r="DA19">
        <v>-2.33332338654831E-2</v>
      </c>
      <c r="DB19">
        <v>3.2216571682744902E-2</v>
      </c>
      <c r="DC19">
        <v>1</v>
      </c>
      <c r="DD19">
        <v>400.00733333333301</v>
      </c>
      <c r="DE19">
        <v>-8.8051948051942497E-2</v>
      </c>
      <c r="DF19">
        <v>2.6050012948241399E-2</v>
      </c>
      <c r="DG19">
        <v>1</v>
      </c>
      <c r="DH19">
        <v>1800.0039999999999</v>
      </c>
      <c r="DI19">
        <v>-8.8502153789966995E-2</v>
      </c>
      <c r="DJ19">
        <v>1.8275666882480401E-2</v>
      </c>
      <c r="DK19">
        <v>1</v>
      </c>
      <c r="DL19">
        <v>3</v>
      </c>
      <c r="DM19">
        <v>3</v>
      </c>
      <c r="DN19" t="s">
        <v>355</v>
      </c>
      <c r="DO19">
        <v>3.2421899999999999</v>
      </c>
      <c r="DP19">
        <v>2.8401800000000001</v>
      </c>
      <c r="DQ19">
        <v>9.6057000000000003E-2</v>
      </c>
      <c r="DR19">
        <v>9.6894400000000006E-2</v>
      </c>
      <c r="DS19">
        <v>8.4742899999999996E-2</v>
      </c>
      <c r="DT19">
        <v>7.3124400000000006E-2</v>
      </c>
      <c r="DU19">
        <v>26554</v>
      </c>
      <c r="DV19">
        <v>27684.7</v>
      </c>
      <c r="DW19">
        <v>27474.3</v>
      </c>
      <c r="DX19">
        <v>28752.6</v>
      </c>
      <c r="DY19">
        <v>33144.9</v>
      </c>
      <c r="DZ19">
        <v>35477.699999999997</v>
      </c>
      <c r="EA19">
        <v>36735.5</v>
      </c>
      <c r="EB19">
        <v>38959.9</v>
      </c>
      <c r="EC19">
        <v>2.3582700000000001</v>
      </c>
      <c r="ED19">
        <v>1.7856000000000001</v>
      </c>
      <c r="EE19">
        <v>0.14185200000000001</v>
      </c>
      <c r="EF19">
        <v>0</v>
      </c>
      <c r="EG19">
        <v>18.6129</v>
      </c>
      <c r="EH19">
        <v>999.9</v>
      </c>
      <c r="EI19">
        <v>55.115000000000002</v>
      </c>
      <c r="EJ19">
        <v>20.13</v>
      </c>
      <c r="EK19">
        <v>13.058999999999999</v>
      </c>
      <c r="EL19">
        <v>62.827100000000002</v>
      </c>
      <c r="EM19">
        <v>37.556100000000001</v>
      </c>
      <c r="EN19">
        <v>1</v>
      </c>
      <c r="EO19">
        <v>-0.59986300000000004</v>
      </c>
      <c r="EP19">
        <v>5.7810500000000001E-2</v>
      </c>
      <c r="EQ19">
        <v>19.981100000000001</v>
      </c>
      <c r="ER19">
        <v>5.2222299999999997</v>
      </c>
      <c r="ES19">
        <v>11.9183</v>
      </c>
      <c r="ET19">
        <v>4.9553500000000001</v>
      </c>
      <c r="EU19">
        <v>3.2973300000000001</v>
      </c>
      <c r="EV19">
        <v>9999</v>
      </c>
      <c r="EW19">
        <v>6030.7</v>
      </c>
      <c r="EX19">
        <v>87.2</v>
      </c>
      <c r="EY19">
        <v>174</v>
      </c>
      <c r="EZ19">
        <v>1.8413900000000001</v>
      </c>
      <c r="FA19">
        <v>1.8404799999999999</v>
      </c>
      <c r="FB19">
        <v>1.84643</v>
      </c>
      <c r="FC19">
        <v>1.8505</v>
      </c>
      <c r="FD19">
        <v>1.8450899999999999</v>
      </c>
      <c r="FE19">
        <v>1.84521</v>
      </c>
      <c r="FF19">
        <v>1.84521</v>
      </c>
      <c r="FG19">
        <v>1.845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-6.0010000000000003</v>
      </c>
      <c r="FV19">
        <v>-0.21820000000000001</v>
      </c>
      <c r="FW19">
        <v>-6.00049999999999</v>
      </c>
      <c r="FX19">
        <v>0</v>
      </c>
      <c r="FY19">
        <v>0</v>
      </c>
      <c r="FZ19">
        <v>0</v>
      </c>
      <c r="GA19">
        <v>-0.21821000000000099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1.0339400000000001</v>
      </c>
      <c r="GL19">
        <v>2.5317400000000001</v>
      </c>
      <c r="GM19">
        <v>1.4489700000000001</v>
      </c>
      <c r="GN19">
        <v>2.32056</v>
      </c>
      <c r="GO19">
        <v>1.5466299999999999</v>
      </c>
      <c r="GP19">
        <v>2.36816</v>
      </c>
      <c r="GQ19">
        <v>22.646799999999999</v>
      </c>
      <c r="GR19">
        <v>14.727399999999999</v>
      </c>
      <c r="GS19">
        <v>18</v>
      </c>
      <c r="GT19">
        <v>629.60699999999997</v>
      </c>
      <c r="GU19">
        <v>387.61399999999998</v>
      </c>
      <c r="GV19">
        <v>18.575399999999998</v>
      </c>
      <c r="GW19">
        <v>19.3293</v>
      </c>
      <c r="GX19">
        <v>30</v>
      </c>
      <c r="GY19">
        <v>19.297799999999999</v>
      </c>
      <c r="GZ19">
        <v>19.2806</v>
      </c>
      <c r="HA19">
        <v>20.701499999999999</v>
      </c>
      <c r="HB19">
        <v>10</v>
      </c>
      <c r="HC19">
        <v>-30</v>
      </c>
      <c r="HD19">
        <v>18.584099999999999</v>
      </c>
      <c r="HE19">
        <v>400</v>
      </c>
      <c r="HF19">
        <v>0</v>
      </c>
      <c r="HG19">
        <v>101.20099999999999</v>
      </c>
      <c r="HH19">
        <v>94.731899999999996</v>
      </c>
    </row>
    <row r="20" spans="1:216" x14ac:dyDescent="0.2">
      <c r="A20">
        <v>2</v>
      </c>
      <c r="B20">
        <v>1690057554</v>
      </c>
      <c r="C20">
        <v>99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1690057554</v>
      </c>
      <c r="M20">
        <f t="shared" si="0"/>
        <v>2.1926898919671762E-3</v>
      </c>
      <c r="N20">
        <f t="shared" si="1"/>
        <v>2.1926898919671762</v>
      </c>
      <c r="O20">
        <f t="shared" si="2"/>
        <v>9.2675848429837178</v>
      </c>
      <c r="P20">
        <f t="shared" si="3"/>
        <v>290.101</v>
      </c>
      <c r="Q20">
        <f t="shared" si="4"/>
        <v>211.50278686498152</v>
      </c>
      <c r="R20">
        <f t="shared" si="5"/>
        <v>21.137343387556278</v>
      </c>
      <c r="S20">
        <f t="shared" si="6"/>
        <v>28.992357712941001</v>
      </c>
      <c r="T20">
        <f t="shared" si="7"/>
        <v>0.20653372778333937</v>
      </c>
      <c r="U20">
        <f t="shared" si="8"/>
        <v>2.9310001870784843</v>
      </c>
      <c r="V20">
        <f t="shared" si="9"/>
        <v>0.19877580709998002</v>
      </c>
      <c r="W20">
        <f t="shared" si="10"/>
        <v>0.12490761848153636</v>
      </c>
      <c r="X20">
        <f t="shared" si="11"/>
        <v>297.69344100000001</v>
      </c>
      <c r="Y20">
        <f t="shared" si="12"/>
        <v>22.399293530169373</v>
      </c>
      <c r="Z20">
        <f t="shared" si="13"/>
        <v>21.032599999999999</v>
      </c>
      <c r="AA20">
        <f t="shared" si="14"/>
        <v>2.50093660120063</v>
      </c>
      <c r="AB20">
        <f t="shared" si="15"/>
        <v>56.169580734519919</v>
      </c>
      <c r="AC20">
        <f t="shared" si="16"/>
        <v>1.4201409244941001</v>
      </c>
      <c r="AD20">
        <f t="shared" si="17"/>
        <v>2.528309640063469</v>
      </c>
      <c r="AE20">
        <f t="shared" si="18"/>
        <v>1.0807956767065299</v>
      </c>
      <c r="AF20">
        <f t="shared" si="19"/>
        <v>-96.697624235752471</v>
      </c>
      <c r="AG20">
        <f t="shared" si="20"/>
        <v>28.01625135380834</v>
      </c>
      <c r="AH20">
        <f t="shared" si="21"/>
        <v>1.9439479633937653</v>
      </c>
      <c r="AI20">
        <f t="shared" si="22"/>
        <v>230.95601608144966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53956.983602389759</v>
      </c>
      <c r="AO20">
        <f t="shared" si="26"/>
        <v>1799.95</v>
      </c>
      <c r="AP20">
        <f t="shared" si="27"/>
        <v>1517.3577</v>
      </c>
      <c r="AQ20">
        <f t="shared" si="28"/>
        <v>0.84299991666435181</v>
      </c>
      <c r="AR20">
        <f t="shared" si="29"/>
        <v>0.16538983916219896</v>
      </c>
      <c r="AS20">
        <v>1690057554</v>
      </c>
      <c r="AT20">
        <v>290.101</v>
      </c>
      <c r="AU20">
        <v>300.005</v>
      </c>
      <c r="AV20">
        <v>14.210100000000001</v>
      </c>
      <c r="AW20">
        <v>12.048500000000001</v>
      </c>
      <c r="AX20">
        <v>295.69200000000001</v>
      </c>
      <c r="AY20">
        <v>14.4315</v>
      </c>
      <c r="AZ20">
        <v>599.98099999999999</v>
      </c>
      <c r="BA20">
        <v>99.839100000000002</v>
      </c>
      <c r="BB20">
        <v>9.9740999999999996E-2</v>
      </c>
      <c r="BC20">
        <v>21.209900000000001</v>
      </c>
      <c r="BD20">
        <v>21.032599999999999</v>
      </c>
      <c r="BE20">
        <v>999.9</v>
      </c>
      <c r="BF20">
        <v>0</v>
      </c>
      <c r="BG20">
        <v>0</v>
      </c>
      <c r="BH20">
        <v>10024.4</v>
      </c>
      <c r="BI20">
        <v>0</v>
      </c>
      <c r="BJ20">
        <v>11.5557</v>
      </c>
      <c r="BK20">
        <v>-9.9040800000000004</v>
      </c>
      <c r="BL20">
        <v>294.28199999999998</v>
      </c>
      <c r="BM20">
        <v>303.66300000000001</v>
      </c>
      <c r="BN20">
        <v>2.1616</v>
      </c>
      <c r="BO20">
        <v>300.005</v>
      </c>
      <c r="BP20">
        <v>12.048500000000001</v>
      </c>
      <c r="BQ20">
        <v>1.41873</v>
      </c>
      <c r="BR20">
        <v>1.2029099999999999</v>
      </c>
      <c r="BS20">
        <v>12.119300000000001</v>
      </c>
      <c r="BT20">
        <v>9.6376600000000003</v>
      </c>
      <c r="BU20">
        <v>1799.95</v>
      </c>
      <c r="BV20">
        <v>0.90000100000000005</v>
      </c>
      <c r="BW20">
        <v>9.9999299999999999E-2</v>
      </c>
      <c r="BX20">
        <v>0</v>
      </c>
      <c r="BY20">
        <v>2.3085</v>
      </c>
      <c r="BZ20">
        <v>0</v>
      </c>
      <c r="CA20">
        <v>12101.4</v>
      </c>
      <c r="CB20">
        <v>13894.5</v>
      </c>
      <c r="CC20">
        <v>40.436999999999998</v>
      </c>
      <c r="CD20">
        <v>41.561999999999998</v>
      </c>
      <c r="CE20">
        <v>41.561999999999998</v>
      </c>
      <c r="CF20">
        <v>40.436999999999998</v>
      </c>
      <c r="CG20">
        <v>39.561999999999998</v>
      </c>
      <c r="CH20">
        <v>1619.96</v>
      </c>
      <c r="CI20">
        <v>179.99</v>
      </c>
      <c r="CJ20">
        <v>0</v>
      </c>
      <c r="CK20">
        <v>1690057565.2</v>
      </c>
      <c r="CL20">
        <v>0</v>
      </c>
      <c r="CM20">
        <v>1690057525</v>
      </c>
      <c r="CN20" t="s">
        <v>361</v>
      </c>
      <c r="CO20">
        <v>1690057525</v>
      </c>
      <c r="CP20">
        <v>1690057519</v>
      </c>
      <c r="CQ20">
        <v>26</v>
      </c>
      <c r="CR20">
        <v>0.40899999999999997</v>
      </c>
      <c r="CS20">
        <v>-3.0000000000000001E-3</v>
      </c>
      <c r="CT20">
        <v>-5.5910000000000002</v>
      </c>
      <c r="CU20">
        <v>-0.221</v>
      </c>
      <c r="CV20">
        <v>300</v>
      </c>
      <c r="CW20">
        <v>12</v>
      </c>
      <c r="CX20">
        <v>0.13</v>
      </c>
      <c r="CY20">
        <v>0.03</v>
      </c>
      <c r="CZ20">
        <v>9.2786272743197298</v>
      </c>
      <c r="DA20">
        <v>-0.172436661541463</v>
      </c>
      <c r="DB20">
        <v>3.2358368628728401E-2</v>
      </c>
      <c r="DC20">
        <v>1</v>
      </c>
      <c r="DD20">
        <v>299.97410000000002</v>
      </c>
      <c r="DE20">
        <v>6.6135338345264305E-2</v>
      </c>
      <c r="DF20">
        <v>2.6671895320729101E-2</v>
      </c>
      <c r="DG20">
        <v>1</v>
      </c>
      <c r="DH20">
        <v>1799.98</v>
      </c>
      <c r="DI20">
        <v>9.3197394346677301E-2</v>
      </c>
      <c r="DJ20">
        <v>7.2801098892787394E-2</v>
      </c>
      <c r="DK20">
        <v>1</v>
      </c>
      <c r="DL20">
        <v>3</v>
      </c>
      <c r="DM20">
        <v>3</v>
      </c>
      <c r="DN20" t="s">
        <v>355</v>
      </c>
      <c r="DO20">
        <v>3.2422</v>
      </c>
      <c r="DP20">
        <v>2.8401399999999999</v>
      </c>
      <c r="DQ20">
        <v>7.6725299999999996E-2</v>
      </c>
      <c r="DR20">
        <v>7.7253500000000003E-2</v>
      </c>
      <c r="DS20">
        <v>8.4668800000000002E-2</v>
      </c>
      <c r="DT20">
        <v>7.2900599999999996E-2</v>
      </c>
      <c r="DU20">
        <v>27120.5</v>
      </c>
      <c r="DV20">
        <v>28284.2</v>
      </c>
      <c r="DW20">
        <v>27473.4</v>
      </c>
      <c r="DX20">
        <v>28750.7</v>
      </c>
      <c r="DY20">
        <v>33147</v>
      </c>
      <c r="DZ20">
        <v>35483.1</v>
      </c>
      <c r="EA20">
        <v>36734.800000000003</v>
      </c>
      <c r="EB20">
        <v>38956.5</v>
      </c>
      <c r="EC20">
        <v>2.35825</v>
      </c>
      <c r="ED20">
        <v>1.78548</v>
      </c>
      <c r="EE20">
        <v>0.154946</v>
      </c>
      <c r="EF20">
        <v>0</v>
      </c>
      <c r="EG20">
        <v>18.4681</v>
      </c>
      <c r="EH20">
        <v>999.9</v>
      </c>
      <c r="EI20">
        <v>55.036000000000001</v>
      </c>
      <c r="EJ20">
        <v>20.13</v>
      </c>
      <c r="EK20">
        <v>13.0397</v>
      </c>
      <c r="EL20">
        <v>62.107100000000003</v>
      </c>
      <c r="EM20">
        <v>37.4559</v>
      </c>
      <c r="EN20">
        <v>1</v>
      </c>
      <c r="EO20">
        <v>-0.59851600000000005</v>
      </c>
      <c r="EP20">
        <v>0.44608900000000001</v>
      </c>
      <c r="EQ20">
        <v>19.974</v>
      </c>
      <c r="ER20">
        <v>5.2174399999999999</v>
      </c>
      <c r="ES20">
        <v>11.9176</v>
      </c>
      <c r="ET20">
        <v>4.9545500000000002</v>
      </c>
      <c r="EU20">
        <v>3.2970299999999999</v>
      </c>
      <c r="EV20">
        <v>9999</v>
      </c>
      <c r="EW20">
        <v>6032.7</v>
      </c>
      <c r="EX20">
        <v>87.2</v>
      </c>
      <c r="EY20">
        <v>174</v>
      </c>
      <c r="EZ20">
        <v>1.8405</v>
      </c>
      <c r="FA20">
        <v>1.8395699999999999</v>
      </c>
      <c r="FB20">
        <v>1.8455299999999999</v>
      </c>
      <c r="FC20">
        <v>1.84961</v>
      </c>
      <c r="FD20">
        <v>1.8442099999999999</v>
      </c>
      <c r="FE20">
        <v>1.8443400000000001</v>
      </c>
      <c r="FF20">
        <v>1.84432</v>
      </c>
      <c r="FG20">
        <v>1.84412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-5.5910000000000002</v>
      </c>
      <c r="FV20">
        <v>-0.22140000000000001</v>
      </c>
      <c r="FW20">
        <v>-5.5911999999999598</v>
      </c>
      <c r="FX20">
        <v>0</v>
      </c>
      <c r="FY20">
        <v>0</v>
      </c>
      <c r="FZ20">
        <v>0</v>
      </c>
      <c r="GA20">
        <v>-0.22132000000000199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0.6</v>
      </c>
      <c r="GK20">
        <v>0.82763699999999996</v>
      </c>
      <c r="GL20">
        <v>2.5341800000000001</v>
      </c>
      <c r="GM20">
        <v>1.4489700000000001</v>
      </c>
      <c r="GN20">
        <v>2.32056</v>
      </c>
      <c r="GO20">
        <v>1.5466299999999999</v>
      </c>
      <c r="GP20">
        <v>2.4206500000000002</v>
      </c>
      <c r="GQ20">
        <v>22.667000000000002</v>
      </c>
      <c r="GR20">
        <v>14.7187</v>
      </c>
      <c r="GS20">
        <v>18</v>
      </c>
      <c r="GT20">
        <v>629.71500000000003</v>
      </c>
      <c r="GU20">
        <v>387.59899999999999</v>
      </c>
      <c r="GV20">
        <v>18.852</v>
      </c>
      <c r="GW20">
        <v>19.335899999999999</v>
      </c>
      <c r="GX20">
        <v>30.0002</v>
      </c>
      <c r="GY20">
        <v>19.3078</v>
      </c>
      <c r="GZ20">
        <v>19.287600000000001</v>
      </c>
      <c r="HA20">
        <v>16.5745</v>
      </c>
      <c r="HB20">
        <v>10</v>
      </c>
      <c r="HC20">
        <v>-30</v>
      </c>
      <c r="HD20">
        <v>18.836500000000001</v>
      </c>
      <c r="HE20">
        <v>300</v>
      </c>
      <c r="HF20">
        <v>0</v>
      </c>
      <c r="HG20">
        <v>101.19799999999999</v>
      </c>
      <c r="HH20">
        <v>94.724500000000006</v>
      </c>
    </row>
    <row r="21" spans="1:216" x14ac:dyDescent="0.2">
      <c r="A21">
        <v>3</v>
      </c>
      <c r="B21">
        <v>1690057650.0999999</v>
      </c>
      <c r="C21">
        <v>195.09999990463299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1690057650.0999999</v>
      </c>
      <c r="M21">
        <f t="shared" si="0"/>
        <v>2.2116145539582276E-3</v>
      </c>
      <c r="N21">
        <f t="shared" si="1"/>
        <v>2.2116145539582277</v>
      </c>
      <c r="O21">
        <f t="shared" si="2"/>
        <v>7.5237440576806236</v>
      </c>
      <c r="P21">
        <f t="shared" si="3"/>
        <v>241.96299999999999</v>
      </c>
      <c r="Q21">
        <f t="shared" si="4"/>
        <v>178.63318883057261</v>
      </c>
      <c r="R21">
        <f t="shared" si="5"/>
        <v>17.852467452735372</v>
      </c>
      <c r="S21">
        <f t="shared" si="6"/>
        <v>24.181601473639002</v>
      </c>
      <c r="T21">
        <f t="shared" si="7"/>
        <v>0.20865487790416681</v>
      </c>
      <c r="U21">
        <f t="shared" si="8"/>
        <v>2.929566197442083</v>
      </c>
      <c r="V21">
        <f t="shared" si="9"/>
        <v>0.20073635585197663</v>
      </c>
      <c r="W21">
        <f t="shared" si="10"/>
        <v>0.12614663199589304</v>
      </c>
      <c r="X21">
        <f t="shared" si="11"/>
        <v>297.73130699999996</v>
      </c>
      <c r="Y21">
        <f t="shared" si="12"/>
        <v>22.403714445865567</v>
      </c>
      <c r="Z21">
        <f t="shared" si="13"/>
        <v>21.009899999999998</v>
      </c>
      <c r="AA21">
        <f t="shared" si="14"/>
        <v>2.4974507986107723</v>
      </c>
      <c r="AB21">
        <f t="shared" si="15"/>
        <v>56.052871784301914</v>
      </c>
      <c r="AC21">
        <f t="shared" si="16"/>
        <v>1.4179381215640001</v>
      </c>
      <c r="AD21">
        <f t="shared" si="17"/>
        <v>2.5296440243425775</v>
      </c>
      <c r="AE21">
        <f t="shared" si="18"/>
        <v>1.0795126770467722</v>
      </c>
      <c r="AF21">
        <f t="shared" si="19"/>
        <v>-97.532201829557835</v>
      </c>
      <c r="AG21">
        <f t="shared" si="20"/>
        <v>32.946028013693493</v>
      </c>
      <c r="AH21">
        <f t="shared" si="21"/>
        <v>2.2869622127960283</v>
      </c>
      <c r="AI21">
        <f t="shared" si="22"/>
        <v>235.43209539693163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53913.149475884093</v>
      </c>
      <c r="AO21">
        <f t="shared" si="26"/>
        <v>1800.18</v>
      </c>
      <c r="AP21">
        <f t="shared" si="27"/>
        <v>1517.5515</v>
      </c>
      <c r="AQ21">
        <f t="shared" si="28"/>
        <v>0.8429998666799986</v>
      </c>
      <c r="AR21">
        <f t="shared" si="29"/>
        <v>0.1653897426923974</v>
      </c>
      <c r="AS21">
        <v>1690057650.0999999</v>
      </c>
      <c r="AT21">
        <v>241.96299999999999</v>
      </c>
      <c r="AU21">
        <v>250.02099999999999</v>
      </c>
      <c r="AV21">
        <v>14.188000000000001</v>
      </c>
      <c r="AW21">
        <v>12.007999999999999</v>
      </c>
      <c r="AX21">
        <v>247.334</v>
      </c>
      <c r="AY21">
        <v>14.409800000000001</v>
      </c>
      <c r="AZ21">
        <v>600.06500000000005</v>
      </c>
      <c r="BA21">
        <v>99.839200000000005</v>
      </c>
      <c r="BB21">
        <v>0.100053</v>
      </c>
      <c r="BC21">
        <v>21.218499999999999</v>
      </c>
      <c r="BD21">
        <v>21.009899999999998</v>
      </c>
      <c r="BE21">
        <v>999.9</v>
      </c>
      <c r="BF21">
        <v>0</v>
      </c>
      <c r="BG21">
        <v>0</v>
      </c>
      <c r="BH21">
        <v>10016.200000000001</v>
      </c>
      <c r="BI21">
        <v>0</v>
      </c>
      <c r="BJ21">
        <v>13.4733</v>
      </c>
      <c r="BK21">
        <v>-8.0570699999999995</v>
      </c>
      <c r="BL21">
        <v>245.446</v>
      </c>
      <c r="BM21">
        <v>253.059</v>
      </c>
      <c r="BN21">
        <v>2.1799300000000001</v>
      </c>
      <c r="BO21">
        <v>250.02099999999999</v>
      </c>
      <c r="BP21">
        <v>12.007999999999999</v>
      </c>
      <c r="BQ21">
        <v>1.41652</v>
      </c>
      <c r="BR21">
        <v>1.1988700000000001</v>
      </c>
      <c r="BS21">
        <v>12.095599999999999</v>
      </c>
      <c r="BT21">
        <v>9.5875599999999999</v>
      </c>
      <c r="BU21">
        <v>1800.18</v>
      </c>
      <c r="BV21">
        <v>0.90000400000000003</v>
      </c>
      <c r="BW21">
        <v>9.9996500000000002E-2</v>
      </c>
      <c r="BX21">
        <v>0</v>
      </c>
      <c r="BY21">
        <v>2.2776999999999998</v>
      </c>
      <c r="BZ21">
        <v>0</v>
      </c>
      <c r="CA21">
        <v>12124.6</v>
      </c>
      <c r="CB21">
        <v>13896.4</v>
      </c>
      <c r="CC21">
        <v>40.561999999999998</v>
      </c>
      <c r="CD21">
        <v>41.75</v>
      </c>
      <c r="CE21">
        <v>41.75</v>
      </c>
      <c r="CF21">
        <v>40.561999999999998</v>
      </c>
      <c r="CG21">
        <v>39.686999999999998</v>
      </c>
      <c r="CH21">
        <v>1620.17</v>
      </c>
      <c r="CI21">
        <v>180.01</v>
      </c>
      <c r="CJ21">
        <v>0</v>
      </c>
      <c r="CK21">
        <v>1690057661.2</v>
      </c>
      <c r="CL21">
        <v>0</v>
      </c>
      <c r="CM21">
        <v>1690057621.0999999</v>
      </c>
      <c r="CN21" t="s">
        <v>364</v>
      </c>
      <c r="CO21">
        <v>1690057615.0999999</v>
      </c>
      <c r="CP21">
        <v>1690057621.0999999</v>
      </c>
      <c r="CQ21">
        <v>27</v>
      </c>
      <c r="CR21">
        <v>0.221</v>
      </c>
      <c r="CS21">
        <v>0</v>
      </c>
      <c r="CT21">
        <v>-5.3710000000000004</v>
      </c>
      <c r="CU21">
        <v>-0.222</v>
      </c>
      <c r="CV21">
        <v>250</v>
      </c>
      <c r="CW21">
        <v>12</v>
      </c>
      <c r="CX21">
        <v>0.36</v>
      </c>
      <c r="CY21">
        <v>0.03</v>
      </c>
      <c r="CZ21">
        <v>7.5107957287553697</v>
      </c>
      <c r="DA21">
        <v>-9.8705647803552704E-2</v>
      </c>
      <c r="DB21">
        <v>1.4713800863436099E-2</v>
      </c>
      <c r="DC21">
        <v>1</v>
      </c>
      <c r="DD21">
        <v>249.99475000000001</v>
      </c>
      <c r="DE21">
        <v>8.4406015037237103E-2</v>
      </c>
      <c r="DF21">
        <v>1.7812565789351701E-2</v>
      </c>
      <c r="DG21">
        <v>1</v>
      </c>
      <c r="DH21">
        <v>1799.9735000000001</v>
      </c>
      <c r="DI21">
        <v>-0.38513561576309402</v>
      </c>
      <c r="DJ21">
        <v>0.15637375099426701</v>
      </c>
      <c r="DK21">
        <v>1</v>
      </c>
      <c r="DL21">
        <v>3</v>
      </c>
      <c r="DM21">
        <v>3</v>
      </c>
      <c r="DN21" t="s">
        <v>355</v>
      </c>
      <c r="DO21">
        <v>3.2423700000000002</v>
      </c>
      <c r="DP21">
        <v>2.8403800000000001</v>
      </c>
      <c r="DQ21">
        <v>6.6118999999999997E-2</v>
      </c>
      <c r="DR21">
        <v>6.6397899999999996E-2</v>
      </c>
      <c r="DS21">
        <v>8.4574700000000003E-2</v>
      </c>
      <c r="DT21">
        <v>7.27188E-2</v>
      </c>
      <c r="DU21">
        <v>27432.400000000001</v>
      </c>
      <c r="DV21">
        <v>28617.9</v>
      </c>
      <c r="DW21">
        <v>27474</v>
      </c>
      <c r="DX21">
        <v>28751.9</v>
      </c>
      <c r="DY21">
        <v>33151.300000000003</v>
      </c>
      <c r="DZ21">
        <v>35491.4</v>
      </c>
      <c r="EA21">
        <v>36735.699999999997</v>
      </c>
      <c r="EB21">
        <v>38958</v>
      </c>
      <c r="EC21">
        <v>2.3580999999999999</v>
      </c>
      <c r="ED21">
        <v>1.78542</v>
      </c>
      <c r="EE21">
        <v>0.15553800000000001</v>
      </c>
      <c r="EF21">
        <v>0</v>
      </c>
      <c r="EG21">
        <v>18.435500000000001</v>
      </c>
      <c r="EH21">
        <v>999.9</v>
      </c>
      <c r="EI21">
        <v>54.92</v>
      </c>
      <c r="EJ21">
        <v>20.12</v>
      </c>
      <c r="EK21">
        <v>13.004899999999999</v>
      </c>
      <c r="EL21">
        <v>62.314399999999999</v>
      </c>
      <c r="EM21">
        <v>37.584099999999999</v>
      </c>
      <c r="EN21">
        <v>1</v>
      </c>
      <c r="EO21">
        <v>-0.59888200000000003</v>
      </c>
      <c r="EP21">
        <v>7.8681899999999999E-2</v>
      </c>
      <c r="EQ21">
        <v>19.981200000000001</v>
      </c>
      <c r="ER21">
        <v>5.22133</v>
      </c>
      <c r="ES21">
        <v>11.916499999999999</v>
      </c>
      <c r="ET21">
        <v>4.9553000000000003</v>
      </c>
      <c r="EU21">
        <v>3.2970999999999999</v>
      </c>
      <c r="EV21">
        <v>9999</v>
      </c>
      <c r="EW21">
        <v>6034.7</v>
      </c>
      <c r="EX21">
        <v>87.2</v>
      </c>
      <c r="EY21">
        <v>174</v>
      </c>
      <c r="EZ21">
        <v>1.8410299999999999</v>
      </c>
      <c r="FA21">
        <v>1.84009</v>
      </c>
      <c r="FB21">
        <v>1.8460700000000001</v>
      </c>
      <c r="FC21">
        <v>1.8501300000000001</v>
      </c>
      <c r="FD21">
        <v>1.84473</v>
      </c>
      <c r="FE21">
        <v>1.8448500000000001</v>
      </c>
      <c r="FF21">
        <v>1.8448599999999999</v>
      </c>
      <c r="FG21">
        <v>1.8446400000000001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-5.3710000000000004</v>
      </c>
      <c r="FV21">
        <v>-0.2218</v>
      </c>
      <c r="FW21">
        <v>-5.3705454545454598</v>
      </c>
      <c r="FX21">
        <v>0</v>
      </c>
      <c r="FY21">
        <v>0</v>
      </c>
      <c r="FZ21">
        <v>0</v>
      </c>
      <c r="GA21">
        <v>-0.2218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0.6</v>
      </c>
      <c r="GJ21">
        <v>0.5</v>
      </c>
      <c r="GK21">
        <v>0.72143599999999997</v>
      </c>
      <c r="GL21">
        <v>2.5317400000000001</v>
      </c>
      <c r="GM21">
        <v>1.4477500000000001</v>
      </c>
      <c r="GN21">
        <v>2.32178</v>
      </c>
      <c r="GO21">
        <v>1.5466299999999999</v>
      </c>
      <c r="GP21">
        <v>2.3828100000000001</v>
      </c>
      <c r="GQ21">
        <v>22.7073</v>
      </c>
      <c r="GR21">
        <v>14.692399999999999</v>
      </c>
      <c r="GS21">
        <v>18</v>
      </c>
      <c r="GT21">
        <v>629.67499999999995</v>
      </c>
      <c r="GU21">
        <v>387.62099999999998</v>
      </c>
      <c r="GV21">
        <v>18.8127</v>
      </c>
      <c r="GW21">
        <v>19.340900000000001</v>
      </c>
      <c r="GX21">
        <v>30.0002</v>
      </c>
      <c r="GY21">
        <v>19.312799999999999</v>
      </c>
      <c r="GZ21">
        <v>19.293800000000001</v>
      </c>
      <c r="HA21">
        <v>14.4384</v>
      </c>
      <c r="HB21">
        <v>10</v>
      </c>
      <c r="HC21">
        <v>-30</v>
      </c>
      <c r="HD21">
        <v>18.8111</v>
      </c>
      <c r="HE21">
        <v>250</v>
      </c>
      <c r="HF21">
        <v>0</v>
      </c>
      <c r="HG21">
        <v>101.2</v>
      </c>
      <c r="HH21">
        <v>94.728200000000001</v>
      </c>
    </row>
    <row r="22" spans="1:216" x14ac:dyDescent="0.2">
      <c r="A22">
        <v>4</v>
      </c>
      <c r="B22">
        <v>1690057742.0999999</v>
      </c>
      <c r="C22">
        <v>287.09999990463302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1690057742.0999999</v>
      </c>
      <c r="M22">
        <f t="shared" si="0"/>
        <v>2.2305947160724459E-3</v>
      </c>
      <c r="N22">
        <f t="shared" si="1"/>
        <v>2.2305947160724457</v>
      </c>
      <c r="O22">
        <f t="shared" si="2"/>
        <v>4.8143968807791744</v>
      </c>
      <c r="P22">
        <f t="shared" si="3"/>
        <v>169.79400000000001</v>
      </c>
      <c r="Q22">
        <f t="shared" si="4"/>
        <v>129.30263776081154</v>
      </c>
      <c r="R22">
        <f t="shared" si="5"/>
        <v>12.922755171906383</v>
      </c>
      <c r="S22">
        <f t="shared" si="6"/>
        <v>16.969540062420002</v>
      </c>
      <c r="T22">
        <f t="shared" si="7"/>
        <v>0.2103647344491828</v>
      </c>
      <c r="U22">
        <f t="shared" si="8"/>
        <v>2.9234816606686467</v>
      </c>
      <c r="V22">
        <f t="shared" si="9"/>
        <v>0.20230253703524428</v>
      </c>
      <c r="W22">
        <f t="shared" si="10"/>
        <v>0.12713769767145527</v>
      </c>
      <c r="X22">
        <f t="shared" si="11"/>
        <v>297.67385100000001</v>
      </c>
      <c r="Y22">
        <f t="shared" si="12"/>
        <v>22.401913869512367</v>
      </c>
      <c r="Z22">
        <f t="shared" si="13"/>
        <v>21.0124</v>
      </c>
      <c r="AA22">
        <f t="shared" si="14"/>
        <v>2.497834488961419</v>
      </c>
      <c r="AB22">
        <f t="shared" si="15"/>
        <v>56.029703793333965</v>
      </c>
      <c r="AC22">
        <f t="shared" si="16"/>
        <v>1.4174564048039999</v>
      </c>
      <c r="AD22">
        <f t="shared" si="17"/>
        <v>2.5298302665177381</v>
      </c>
      <c r="AE22">
        <f t="shared" si="18"/>
        <v>1.0803780841574191</v>
      </c>
      <c r="AF22">
        <f t="shared" si="19"/>
        <v>-98.36922697879487</v>
      </c>
      <c r="AG22">
        <f t="shared" si="20"/>
        <v>32.672707084010391</v>
      </c>
      <c r="AH22">
        <f t="shared" si="21"/>
        <v>2.2727526949130934</v>
      </c>
      <c r="AI22">
        <f t="shared" si="22"/>
        <v>234.25008380012864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53733.824420430879</v>
      </c>
      <c r="AO22">
        <f t="shared" si="26"/>
        <v>1799.82</v>
      </c>
      <c r="AP22">
        <f t="shared" si="27"/>
        <v>1517.2490999999998</v>
      </c>
      <c r="AQ22">
        <f t="shared" si="28"/>
        <v>0.84300046671333795</v>
      </c>
      <c r="AR22">
        <f t="shared" si="29"/>
        <v>0.16539090075674234</v>
      </c>
      <c r="AS22">
        <v>1690057742.0999999</v>
      </c>
      <c r="AT22">
        <v>169.79400000000001</v>
      </c>
      <c r="AU22">
        <v>174.98699999999999</v>
      </c>
      <c r="AV22">
        <v>14.1828</v>
      </c>
      <c r="AW22">
        <v>11.9839</v>
      </c>
      <c r="AX22">
        <v>174.797</v>
      </c>
      <c r="AY22">
        <v>14.4078</v>
      </c>
      <c r="AZ22">
        <v>600.01599999999996</v>
      </c>
      <c r="BA22">
        <v>99.841700000000003</v>
      </c>
      <c r="BB22">
        <v>0.10023</v>
      </c>
      <c r="BC22">
        <v>21.2197</v>
      </c>
      <c r="BD22">
        <v>21.0124</v>
      </c>
      <c r="BE22">
        <v>999.9</v>
      </c>
      <c r="BF22">
        <v>0</v>
      </c>
      <c r="BG22">
        <v>0</v>
      </c>
      <c r="BH22">
        <v>9981.25</v>
      </c>
      <c r="BI22">
        <v>0</v>
      </c>
      <c r="BJ22">
        <v>13.295999999999999</v>
      </c>
      <c r="BK22">
        <v>-5.19292</v>
      </c>
      <c r="BL22">
        <v>172.23699999999999</v>
      </c>
      <c r="BM22">
        <v>177.11</v>
      </c>
      <c r="BN22">
        <v>2.19895</v>
      </c>
      <c r="BO22">
        <v>174.98699999999999</v>
      </c>
      <c r="BP22">
        <v>11.9839</v>
      </c>
      <c r="BQ22">
        <v>1.41604</v>
      </c>
      <c r="BR22">
        <v>1.1964900000000001</v>
      </c>
      <c r="BS22">
        <v>12.0905</v>
      </c>
      <c r="BT22">
        <v>9.5579599999999996</v>
      </c>
      <c r="BU22">
        <v>1799.82</v>
      </c>
      <c r="BV22">
        <v>0.89998699999999998</v>
      </c>
      <c r="BW22">
        <v>0.100013</v>
      </c>
      <c r="BX22">
        <v>0</v>
      </c>
      <c r="BY22">
        <v>2.5049000000000001</v>
      </c>
      <c r="BZ22">
        <v>0</v>
      </c>
      <c r="CA22">
        <v>12186.9</v>
      </c>
      <c r="CB22">
        <v>13893.5</v>
      </c>
      <c r="CC22">
        <v>40.686999999999998</v>
      </c>
      <c r="CD22">
        <v>41.875</v>
      </c>
      <c r="CE22">
        <v>41.875</v>
      </c>
      <c r="CF22">
        <v>40.686999999999998</v>
      </c>
      <c r="CG22">
        <v>39.811999999999998</v>
      </c>
      <c r="CH22">
        <v>1619.81</v>
      </c>
      <c r="CI22">
        <v>180.01</v>
      </c>
      <c r="CJ22">
        <v>0</v>
      </c>
      <c r="CK22">
        <v>1690057753.5999999</v>
      </c>
      <c r="CL22">
        <v>0</v>
      </c>
      <c r="CM22">
        <v>1690057714.0999999</v>
      </c>
      <c r="CN22" t="s">
        <v>367</v>
      </c>
      <c r="CO22">
        <v>1690057711.0999999</v>
      </c>
      <c r="CP22">
        <v>1690057714.0999999</v>
      </c>
      <c r="CQ22">
        <v>28</v>
      </c>
      <c r="CR22">
        <v>0.36799999999999999</v>
      </c>
      <c r="CS22">
        <v>-3.0000000000000001E-3</v>
      </c>
      <c r="CT22">
        <v>-5.0030000000000001</v>
      </c>
      <c r="CU22">
        <v>-0.22500000000000001</v>
      </c>
      <c r="CV22">
        <v>175</v>
      </c>
      <c r="CW22">
        <v>12</v>
      </c>
      <c r="CX22">
        <v>0.24</v>
      </c>
      <c r="CY22">
        <v>0.02</v>
      </c>
      <c r="CZ22">
        <v>4.8130416171826003</v>
      </c>
      <c r="DA22">
        <v>0.53681559121473799</v>
      </c>
      <c r="DB22">
        <v>0.15815178618039999</v>
      </c>
      <c r="DC22">
        <v>1</v>
      </c>
      <c r="DD22">
        <v>174.97954999999999</v>
      </c>
      <c r="DE22">
        <v>0.10353383458615301</v>
      </c>
      <c r="DF22">
        <v>1.44480967604753E-2</v>
      </c>
      <c r="DG22">
        <v>1</v>
      </c>
      <c r="DH22">
        <v>1799.9957142857099</v>
      </c>
      <c r="DI22">
        <v>0.115990197307413</v>
      </c>
      <c r="DJ22">
        <v>0.156466075086826</v>
      </c>
      <c r="DK22">
        <v>1</v>
      </c>
      <c r="DL22">
        <v>3</v>
      </c>
      <c r="DM22">
        <v>3</v>
      </c>
      <c r="DN22" t="s">
        <v>355</v>
      </c>
      <c r="DO22">
        <v>3.2422599999999999</v>
      </c>
      <c r="DP22">
        <v>2.8402599999999998</v>
      </c>
      <c r="DQ22">
        <v>4.8735899999999999E-2</v>
      </c>
      <c r="DR22">
        <v>4.8539499999999999E-2</v>
      </c>
      <c r="DS22">
        <v>8.4566500000000003E-2</v>
      </c>
      <c r="DT22">
        <v>7.2610999999999995E-2</v>
      </c>
      <c r="DU22">
        <v>27941.599999999999</v>
      </c>
      <c r="DV22">
        <v>29164.5</v>
      </c>
      <c r="DW22">
        <v>27472.7</v>
      </c>
      <c r="DX22">
        <v>28751.200000000001</v>
      </c>
      <c r="DY22">
        <v>33149.800000000003</v>
      </c>
      <c r="DZ22">
        <v>35494.800000000003</v>
      </c>
      <c r="EA22">
        <v>36733.800000000003</v>
      </c>
      <c r="EB22">
        <v>38957.199999999997</v>
      </c>
      <c r="EC22">
        <v>2.3580700000000001</v>
      </c>
      <c r="ED22">
        <v>1.7850999999999999</v>
      </c>
      <c r="EE22">
        <v>0.15565000000000001</v>
      </c>
      <c r="EF22">
        <v>0</v>
      </c>
      <c r="EG22">
        <v>18.436199999999999</v>
      </c>
      <c r="EH22">
        <v>999.9</v>
      </c>
      <c r="EI22">
        <v>54.828000000000003</v>
      </c>
      <c r="EJ22">
        <v>20.12</v>
      </c>
      <c r="EK22">
        <v>12.9819</v>
      </c>
      <c r="EL22">
        <v>62.564399999999999</v>
      </c>
      <c r="EM22">
        <v>37.560099999999998</v>
      </c>
      <c r="EN22">
        <v>1</v>
      </c>
      <c r="EO22">
        <v>-0.59806400000000004</v>
      </c>
      <c r="EP22">
        <v>9.5531099999999994E-2</v>
      </c>
      <c r="EQ22">
        <v>19.980699999999999</v>
      </c>
      <c r="ER22">
        <v>5.2174399999999999</v>
      </c>
      <c r="ES22">
        <v>11.9192</v>
      </c>
      <c r="ET22">
        <v>4.9553500000000001</v>
      </c>
      <c r="EU22">
        <v>3.29738</v>
      </c>
      <c r="EV22">
        <v>9999</v>
      </c>
      <c r="EW22">
        <v>6036.5</v>
      </c>
      <c r="EX22">
        <v>87.3</v>
      </c>
      <c r="EY22">
        <v>174</v>
      </c>
      <c r="EZ22">
        <v>1.84131</v>
      </c>
      <c r="FA22">
        <v>1.8404</v>
      </c>
      <c r="FB22">
        <v>1.8463700000000001</v>
      </c>
      <c r="FC22">
        <v>1.85043</v>
      </c>
      <c r="FD22">
        <v>1.84504</v>
      </c>
      <c r="FE22">
        <v>1.84518</v>
      </c>
      <c r="FF22">
        <v>1.84514</v>
      </c>
      <c r="FG22">
        <v>1.84494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-5.0030000000000001</v>
      </c>
      <c r="FV22">
        <v>-0.22500000000000001</v>
      </c>
      <c r="FW22">
        <v>-5.0027272727272702</v>
      </c>
      <c r="FX22">
        <v>0</v>
      </c>
      <c r="FY22">
        <v>0</v>
      </c>
      <c r="FZ22">
        <v>0</v>
      </c>
      <c r="GA22">
        <v>-0.22495000000000201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0.55664100000000005</v>
      </c>
      <c r="GL22">
        <v>2.5463900000000002</v>
      </c>
      <c r="GM22">
        <v>1.4477500000000001</v>
      </c>
      <c r="GN22">
        <v>2.32056</v>
      </c>
      <c r="GO22">
        <v>1.5466299999999999</v>
      </c>
      <c r="GP22">
        <v>2.4108900000000002</v>
      </c>
      <c r="GQ22">
        <v>22.747699999999998</v>
      </c>
      <c r="GR22">
        <v>14.674899999999999</v>
      </c>
      <c r="GS22">
        <v>18</v>
      </c>
      <c r="GT22">
        <v>629.76199999999994</v>
      </c>
      <c r="GU22">
        <v>387.50299999999999</v>
      </c>
      <c r="GV22">
        <v>18.751899999999999</v>
      </c>
      <c r="GW22">
        <v>19.3492</v>
      </c>
      <c r="GX22">
        <v>30</v>
      </c>
      <c r="GY22">
        <v>19.321100000000001</v>
      </c>
      <c r="GZ22">
        <v>19.302600000000002</v>
      </c>
      <c r="HA22">
        <v>11.147500000000001</v>
      </c>
      <c r="HB22">
        <v>10</v>
      </c>
      <c r="HC22">
        <v>-30</v>
      </c>
      <c r="HD22">
        <v>18.742899999999999</v>
      </c>
      <c r="HE22">
        <v>175</v>
      </c>
      <c r="HF22">
        <v>0</v>
      </c>
      <c r="HG22">
        <v>101.19499999999999</v>
      </c>
      <c r="HH22">
        <v>94.726200000000006</v>
      </c>
    </row>
    <row r="23" spans="1:216" x14ac:dyDescent="0.2">
      <c r="A23">
        <v>5</v>
      </c>
      <c r="B23">
        <v>1690057834.0999999</v>
      </c>
      <c r="C23">
        <v>379.09999990463302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1690057834.0999999</v>
      </c>
      <c r="M23">
        <f t="shared" si="0"/>
        <v>2.2395123551509567E-3</v>
      </c>
      <c r="N23">
        <f t="shared" si="1"/>
        <v>2.2395123551509566</v>
      </c>
      <c r="O23">
        <f t="shared" si="2"/>
        <v>3.0790113657800511</v>
      </c>
      <c r="P23">
        <f t="shared" si="3"/>
        <v>121.627</v>
      </c>
      <c r="Q23">
        <f t="shared" si="4"/>
        <v>95.756917668700723</v>
      </c>
      <c r="R23">
        <f t="shared" si="5"/>
        <v>9.5701452963820994</v>
      </c>
      <c r="S23">
        <f t="shared" si="6"/>
        <v>12.1556550722552</v>
      </c>
      <c r="T23">
        <f t="shared" si="7"/>
        <v>0.21255848009805706</v>
      </c>
      <c r="U23">
        <f t="shared" si="8"/>
        <v>2.9289690464420532</v>
      </c>
      <c r="V23">
        <f t="shared" si="9"/>
        <v>0.2043455666296288</v>
      </c>
      <c r="W23">
        <f t="shared" si="10"/>
        <v>0.12842743629290476</v>
      </c>
      <c r="X23">
        <f t="shared" si="11"/>
        <v>297.66529199999997</v>
      </c>
      <c r="Y23">
        <f t="shared" si="12"/>
        <v>22.360292635949449</v>
      </c>
      <c r="Z23">
        <f t="shared" si="13"/>
        <v>20.966799999999999</v>
      </c>
      <c r="AA23">
        <f t="shared" si="14"/>
        <v>2.4908440876476718</v>
      </c>
      <c r="AB23">
        <f t="shared" si="15"/>
        <v>56.137630662900165</v>
      </c>
      <c r="AC23">
        <f t="shared" si="16"/>
        <v>1.41694879358952</v>
      </c>
      <c r="AD23">
        <f t="shared" si="17"/>
        <v>2.524062339036234</v>
      </c>
      <c r="AE23">
        <f t="shared" si="18"/>
        <v>1.0738952940581519</v>
      </c>
      <c r="AF23">
        <f t="shared" si="19"/>
        <v>-98.762494862157197</v>
      </c>
      <c r="AG23">
        <f t="shared" si="20"/>
        <v>34.060449140296086</v>
      </c>
      <c r="AH23">
        <f t="shared" si="21"/>
        <v>2.363848402650385</v>
      </c>
      <c r="AI23">
        <f t="shared" si="22"/>
        <v>235.32709468078923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53902.215422801346</v>
      </c>
      <c r="AO23">
        <f t="shared" si="26"/>
        <v>1799.77</v>
      </c>
      <c r="AP23">
        <f t="shared" si="27"/>
        <v>1517.2067999999997</v>
      </c>
      <c r="AQ23">
        <f t="shared" si="28"/>
        <v>0.84300038338232097</v>
      </c>
      <c r="AR23">
        <f t="shared" si="29"/>
        <v>0.16539073992787967</v>
      </c>
      <c r="AS23">
        <v>1690057834.0999999</v>
      </c>
      <c r="AT23">
        <v>121.627</v>
      </c>
      <c r="AU23">
        <v>124.97799999999999</v>
      </c>
      <c r="AV23">
        <v>14.1777</v>
      </c>
      <c r="AW23">
        <v>11.9702</v>
      </c>
      <c r="AX23">
        <v>126.49299999999999</v>
      </c>
      <c r="AY23">
        <v>14.406000000000001</v>
      </c>
      <c r="AZ23">
        <v>600.07100000000003</v>
      </c>
      <c r="BA23">
        <v>99.842100000000002</v>
      </c>
      <c r="BB23">
        <v>9.99776E-2</v>
      </c>
      <c r="BC23">
        <v>21.182500000000001</v>
      </c>
      <c r="BD23">
        <v>20.966799999999999</v>
      </c>
      <c r="BE23">
        <v>999.9</v>
      </c>
      <c r="BF23">
        <v>0</v>
      </c>
      <c r="BG23">
        <v>0</v>
      </c>
      <c r="BH23">
        <v>10012.5</v>
      </c>
      <c r="BI23">
        <v>0</v>
      </c>
      <c r="BJ23">
        <v>12.8055</v>
      </c>
      <c r="BK23">
        <v>-3.3507199999999999</v>
      </c>
      <c r="BL23">
        <v>123.376</v>
      </c>
      <c r="BM23">
        <v>126.492</v>
      </c>
      <c r="BN23">
        <v>2.2075300000000002</v>
      </c>
      <c r="BO23">
        <v>124.97799999999999</v>
      </c>
      <c r="BP23">
        <v>11.9702</v>
      </c>
      <c r="BQ23">
        <v>1.41553</v>
      </c>
      <c r="BR23">
        <v>1.19513</v>
      </c>
      <c r="BS23">
        <v>12.085000000000001</v>
      </c>
      <c r="BT23">
        <v>9.5409900000000007</v>
      </c>
      <c r="BU23">
        <v>1799.77</v>
      </c>
      <c r="BV23">
        <v>0.89998599999999995</v>
      </c>
      <c r="BW23">
        <v>0.10001400000000001</v>
      </c>
      <c r="BX23">
        <v>0</v>
      </c>
      <c r="BY23">
        <v>2.2351999999999999</v>
      </c>
      <c r="BZ23">
        <v>0</v>
      </c>
      <c r="CA23">
        <v>12232.9</v>
      </c>
      <c r="CB23">
        <v>13893.2</v>
      </c>
      <c r="CC23">
        <v>40.811999999999998</v>
      </c>
      <c r="CD23">
        <v>42</v>
      </c>
      <c r="CE23">
        <v>42</v>
      </c>
      <c r="CF23">
        <v>40.75</v>
      </c>
      <c r="CG23">
        <v>39.936999999999998</v>
      </c>
      <c r="CH23">
        <v>1619.77</v>
      </c>
      <c r="CI23">
        <v>180</v>
      </c>
      <c r="CJ23">
        <v>0</v>
      </c>
      <c r="CK23">
        <v>1690057845.4000001</v>
      </c>
      <c r="CL23">
        <v>0</v>
      </c>
      <c r="CM23">
        <v>1690057805.0999999</v>
      </c>
      <c r="CN23" t="s">
        <v>370</v>
      </c>
      <c r="CO23">
        <v>1690057797.0999999</v>
      </c>
      <c r="CP23">
        <v>1690057805.0999999</v>
      </c>
      <c r="CQ23">
        <v>29</v>
      </c>
      <c r="CR23">
        <v>0.13700000000000001</v>
      </c>
      <c r="CS23">
        <v>-3.0000000000000001E-3</v>
      </c>
      <c r="CT23">
        <v>-4.8659999999999997</v>
      </c>
      <c r="CU23">
        <v>-0.22800000000000001</v>
      </c>
      <c r="CV23">
        <v>125</v>
      </c>
      <c r="CW23">
        <v>12</v>
      </c>
      <c r="CX23">
        <v>0.15</v>
      </c>
      <c r="CY23">
        <v>0.03</v>
      </c>
      <c r="CZ23">
        <v>3.1085306964786898</v>
      </c>
      <c r="DA23">
        <v>2.2595506878000899E-2</v>
      </c>
      <c r="DB23">
        <v>2.3830466079423698E-2</v>
      </c>
      <c r="DC23">
        <v>1</v>
      </c>
      <c r="DD23">
        <v>124.98614999999999</v>
      </c>
      <c r="DE23">
        <v>0.165338345864808</v>
      </c>
      <c r="DF23">
        <v>2.1863840010391801E-2</v>
      </c>
      <c r="DG23">
        <v>1</v>
      </c>
      <c r="DH23">
        <v>1800.0255</v>
      </c>
      <c r="DI23">
        <v>-0.18288680228906201</v>
      </c>
      <c r="DJ23">
        <v>0.12314523945323599</v>
      </c>
      <c r="DK23">
        <v>1</v>
      </c>
      <c r="DL23">
        <v>3</v>
      </c>
      <c r="DM23">
        <v>3</v>
      </c>
      <c r="DN23" t="s">
        <v>355</v>
      </c>
      <c r="DO23">
        <v>3.2423600000000001</v>
      </c>
      <c r="DP23">
        <v>2.8402799999999999</v>
      </c>
      <c r="DQ23">
        <v>3.6098400000000003E-2</v>
      </c>
      <c r="DR23">
        <v>3.5505399999999999E-2</v>
      </c>
      <c r="DS23">
        <v>8.4555500000000006E-2</v>
      </c>
      <c r="DT23">
        <v>7.2546899999999997E-2</v>
      </c>
      <c r="DU23">
        <v>28311.7</v>
      </c>
      <c r="DV23">
        <v>29564</v>
      </c>
      <c r="DW23">
        <v>27471.7</v>
      </c>
      <c r="DX23">
        <v>28751.3</v>
      </c>
      <c r="DY23">
        <v>33148.699999999997</v>
      </c>
      <c r="DZ23">
        <v>35497.5</v>
      </c>
      <c r="EA23">
        <v>36732.1</v>
      </c>
      <c r="EB23">
        <v>38957.4</v>
      </c>
      <c r="EC23">
        <v>2.35833</v>
      </c>
      <c r="ED23">
        <v>1.7845800000000001</v>
      </c>
      <c r="EE23">
        <v>0.15257999999999999</v>
      </c>
      <c r="EF23">
        <v>0</v>
      </c>
      <c r="EG23">
        <v>18.441299999999998</v>
      </c>
      <c r="EH23">
        <v>999.9</v>
      </c>
      <c r="EI23">
        <v>54.786000000000001</v>
      </c>
      <c r="EJ23">
        <v>20.100000000000001</v>
      </c>
      <c r="EK23">
        <v>12.956099999999999</v>
      </c>
      <c r="EL23">
        <v>62.484400000000001</v>
      </c>
      <c r="EM23">
        <v>37.552100000000003</v>
      </c>
      <c r="EN23">
        <v>1</v>
      </c>
      <c r="EO23">
        <v>-0.59668399999999999</v>
      </c>
      <c r="EP23">
        <v>2.0032700000000001E-2</v>
      </c>
      <c r="EQ23">
        <v>19.980499999999999</v>
      </c>
      <c r="ER23">
        <v>5.2214799999999997</v>
      </c>
      <c r="ES23">
        <v>11.917899999999999</v>
      </c>
      <c r="ET23">
        <v>4.9545500000000002</v>
      </c>
      <c r="EU23">
        <v>3.29725</v>
      </c>
      <c r="EV23">
        <v>9999</v>
      </c>
      <c r="EW23">
        <v>6038.5</v>
      </c>
      <c r="EX23">
        <v>87.3</v>
      </c>
      <c r="EY23">
        <v>174</v>
      </c>
      <c r="EZ23">
        <v>1.8405100000000001</v>
      </c>
      <c r="FA23">
        <v>1.8395699999999999</v>
      </c>
      <c r="FB23">
        <v>1.8455299999999999</v>
      </c>
      <c r="FC23">
        <v>1.84961</v>
      </c>
      <c r="FD23">
        <v>1.8442000000000001</v>
      </c>
      <c r="FE23">
        <v>1.84433</v>
      </c>
      <c r="FF23">
        <v>1.8443000000000001</v>
      </c>
      <c r="FG23">
        <v>1.8441099999999999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-4.8659999999999997</v>
      </c>
      <c r="FV23">
        <v>-0.2283</v>
      </c>
      <c r="FW23">
        <v>-4.8655999999999597</v>
      </c>
      <c r="FX23">
        <v>0</v>
      </c>
      <c r="FY23">
        <v>0</v>
      </c>
      <c r="FZ23">
        <v>0</v>
      </c>
      <c r="GA23">
        <v>-0.22826000000000099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0.44555699999999998</v>
      </c>
      <c r="GL23">
        <v>2.5524900000000001</v>
      </c>
      <c r="GM23">
        <v>1.4489700000000001</v>
      </c>
      <c r="GN23">
        <v>2.32056</v>
      </c>
      <c r="GO23">
        <v>1.5466299999999999</v>
      </c>
      <c r="GP23">
        <v>2.4169900000000002</v>
      </c>
      <c r="GQ23">
        <v>22.788</v>
      </c>
      <c r="GR23">
        <v>14.6661</v>
      </c>
      <c r="GS23">
        <v>18</v>
      </c>
      <c r="GT23">
        <v>630.14099999999996</v>
      </c>
      <c r="GU23">
        <v>387.339</v>
      </c>
      <c r="GV23">
        <v>18.686699999999998</v>
      </c>
      <c r="GW23">
        <v>19.370799999999999</v>
      </c>
      <c r="GX23">
        <v>30.0001</v>
      </c>
      <c r="GY23">
        <v>19.337800000000001</v>
      </c>
      <c r="GZ23">
        <v>19.32</v>
      </c>
      <c r="HA23">
        <v>8.9076400000000007</v>
      </c>
      <c r="HB23">
        <v>10</v>
      </c>
      <c r="HC23">
        <v>-30</v>
      </c>
      <c r="HD23">
        <v>18.7043</v>
      </c>
      <c r="HE23">
        <v>125</v>
      </c>
      <c r="HF23">
        <v>0</v>
      </c>
      <c r="HG23">
        <v>101.191</v>
      </c>
      <c r="HH23">
        <v>94.726600000000005</v>
      </c>
    </row>
    <row r="24" spans="1:216" x14ac:dyDescent="0.2">
      <c r="A24">
        <v>6</v>
      </c>
      <c r="B24">
        <v>1690057923.0999999</v>
      </c>
      <c r="C24">
        <v>468.09999990463302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1690057923.0999999</v>
      </c>
      <c r="M24">
        <f t="shared" si="0"/>
        <v>2.2718430557246228E-3</v>
      </c>
      <c r="N24">
        <f t="shared" si="1"/>
        <v>2.2718430557246228</v>
      </c>
      <c r="O24">
        <f t="shared" si="2"/>
        <v>1.123346398502117</v>
      </c>
      <c r="P24">
        <f t="shared" si="3"/>
        <v>68.7363</v>
      </c>
      <c r="Q24">
        <f t="shared" si="4"/>
        <v>58.955236802996232</v>
      </c>
      <c r="R24">
        <f t="shared" si="5"/>
        <v>5.8919909292267718</v>
      </c>
      <c r="S24">
        <f t="shared" si="6"/>
        <v>6.8695111421896211</v>
      </c>
      <c r="T24">
        <f t="shared" si="7"/>
        <v>0.21469718990080403</v>
      </c>
      <c r="U24">
        <f t="shared" si="8"/>
        <v>2.9304575643144375</v>
      </c>
      <c r="V24">
        <f t="shared" si="9"/>
        <v>0.20632575042873275</v>
      </c>
      <c r="W24">
        <f t="shared" si="10"/>
        <v>0.12967853683544467</v>
      </c>
      <c r="X24">
        <f t="shared" si="11"/>
        <v>297.687636</v>
      </c>
      <c r="Y24">
        <f t="shared" si="12"/>
        <v>22.412279630042161</v>
      </c>
      <c r="Z24">
        <f t="shared" si="13"/>
        <v>21.0136</v>
      </c>
      <c r="AA24">
        <f t="shared" si="14"/>
        <v>2.4980186786658471</v>
      </c>
      <c r="AB24">
        <f t="shared" si="15"/>
        <v>56.015114721823068</v>
      </c>
      <c r="AC24">
        <f t="shared" si="16"/>
        <v>1.41914909908</v>
      </c>
      <c r="AD24">
        <f t="shared" si="17"/>
        <v>2.5335110106042684</v>
      </c>
      <c r="AE24">
        <f t="shared" si="18"/>
        <v>1.0788695795858472</v>
      </c>
      <c r="AF24">
        <f t="shared" si="19"/>
        <v>-100.18827875745586</v>
      </c>
      <c r="AG24">
        <f t="shared" si="20"/>
        <v>36.305373122042269</v>
      </c>
      <c r="AH24">
        <f t="shared" si="21"/>
        <v>2.5197535526002492</v>
      </c>
      <c r="AI24">
        <f t="shared" si="22"/>
        <v>236.32448391718668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53934.871746656419</v>
      </c>
      <c r="AO24">
        <f t="shared" si="26"/>
        <v>1799.91</v>
      </c>
      <c r="AP24">
        <f t="shared" si="27"/>
        <v>1517.3244000000002</v>
      </c>
      <c r="AQ24">
        <f t="shared" si="28"/>
        <v>0.84300015000750039</v>
      </c>
      <c r="AR24">
        <f t="shared" si="29"/>
        <v>0.16539028951447571</v>
      </c>
      <c r="AS24">
        <v>1690057923.0999999</v>
      </c>
      <c r="AT24">
        <v>68.7363</v>
      </c>
      <c r="AU24">
        <v>70.015699999999995</v>
      </c>
      <c r="AV24">
        <v>14.2</v>
      </c>
      <c r="AW24">
        <v>11.960599999999999</v>
      </c>
      <c r="AX24">
        <v>73.518199999999993</v>
      </c>
      <c r="AY24">
        <v>14.428800000000001</v>
      </c>
      <c r="AZ24">
        <v>600.04899999999998</v>
      </c>
      <c r="BA24">
        <v>99.840100000000007</v>
      </c>
      <c r="BB24">
        <v>9.9977399999999994E-2</v>
      </c>
      <c r="BC24">
        <v>21.243400000000001</v>
      </c>
      <c r="BD24">
        <v>21.0136</v>
      </c>
      <c r="BE24">
        <v>999.9</v>
      </c>
      <c r="BF24">
        <v>0</v>
      </c>
      <c r="BG24">
        <v>0</v>
      </c>
      <c r="BH24">
        <v>10021.200000000001</v>
      </c>
      <c r="BI24">
        <v>0</v>
      </c>
      <c r="BJ24">
        <v>12.3505</v>
      </c>
      <c r="BK24">
        <v>-1.27946</v>
      </c>
      <c r="BL24">
        <v>69.726399999999998</v>
      </c>
      <c r="BM24">
        <v>70.863299999999995</v>
      </c>
      <c r="BN24">
        <v>2.2394799999999999</v>
      </c>
      <c r="BO24">
        <v>70.015699999999995</v>
      </c>
      <c r="BP24">
        <v>11.960599999999999</v>
      </c>
      <c r="BQ24">
        <v>1.4177299999999999</v>
      </c>
      <c r="BR24">
        <v>1.19414</v>
      </c>
      <c r="BS24">
        <v>12.108700000000001</v>
      </c>
      <c r="BT24">
        <v>9.5287500000000005</v>
      </c>
      <c r="BU24">
        <v>1799.91</v>
      </c>
      <c r="BV24">
        <v>0.89999499999999999</v>
      </c>
      <c r="BW24">
        <v>0.100005</v>
      </c>
      <c r="BX24">
        <v>0</v>
      </c>
      <c r="BY24">
        <v>2.3212999999999999</v>
      </c>
      <c r="BZ24">
        <v>0</v>
      </c>
      <c r="CA24">
        <v>12297.9</v>
      </c>
      <c r="CB24">
        <v>13894.2</v>
      </c>
      <c r="CC24">
        <v>40.186999999999998</v>
      </c>
      <c r="CD24">
        <v>41.561999999999998</v>
      </c>
      <c r="CE24">
        <v>41.436999999999998</v>
      </c>
      <c r="CF24">
        <v>39.875</v>
      </c>
      <c r="CG24">
        <v>39.436999999999998</v>
      </c>
      <c r="CH24">
        <v>1619.91</v>
      </c>
      <c r="CI24">
        <v>180</v>
      </c>
      <c r="CJ24">
        <v>0</v>
      </c>
      <c r="CK24">
        <v>1690057934.2</v>
      </c>
      <c r="CL24">
        <v>0</v>
      </c>
      <c r="CM24">
        <v>1690057898.0999999</v>
      </c>
      <c r="CN24" t="s">
        <v>373</v>
      </c>
      <c r="CO24">
        <v>1690057892.0999999</v>
      </c>
      <c r="CP24">
        <v>1690057898.0999999</v>
      </c>
      <c r="CQ24">
        <v>30</v>
      </c>
      <c r="CR24">
        <v>8.4000000000000005E-2</v>
      </c>
      <c r="CS24">
        <v>0</v>
      </c>
      <c r="CT24">
        <v>-4.782</v>
      </c>
      <c r="CU24">
        <v>-0.22900000000000001</v>
      </c>
      <c r="CV24">
        <v>70</v>
      </c>
      <c r="CW24">
        <v>12</v>
      </c>
      <c r="CX24">
        <v>0.27</v>
      </c>
      <c r="CY24">
        <v>0.04</v>
      </c>
      <c r="CZ24">
        <v>1.0543485385476801</v>
      </c>
      <c r="DA24">
        <v>1.05851928110407</v>
      </c>
      <c r="DB24">
        <v>0.196268063526781</v>
      </c>
      <c r="DC24">
        <v>1</v>
      </c>
      <c r="DD24">
        <v>69.939904761904799</v>
      </c>
      <c r="DE24">
        <v>0.49205454545466698</v>
      </c>
      <c r="DF24">
        <v>5.9753090983531501E-2</v>
      </c>
      <c r="DG24">
        <v>1</v>
      </c>
      <c r="DH24">
        <v>1800.0419999999999</v>
      </c>
      <c r="DI24">
        <v>0.13901709805347801</v>
      </c>
      <c r="DJ24">
        <v>0.15061872393565401</v>
      </c>
      <c r="DK24">
        <v>1</v>
      </c>
      <c r="DL24">
        <v>3</v>
      </c>
      <c r="DM24">
        <v>3</v>
      </c>
      <c r="DN24" t="s">
        <v>355</v>
      </c>
      <c r="DO24">
        <v>3.2422900000000001</v>
      </c>
      <c r="DP24">
        <v>2.8403499999999999</v>
      </c>
      <c r="DQ24">
        <v>2.13384E-2</v>
      </c>
      <c r="DR24">
        <v>2.02262E-2</v>
      </c>
      <c r="DS24">
        <v>8.4648600000000004E-2</v>
      </c>
      <c r="DT24">
        <v>7.2499999999999995E-2</v>
      </c>
      <c r="DU24">
        <v>28745.7</v>
      </c>
      <c r="DV24">
        <v>30031.5</v>
      </c>
      <c r="DW24">
        <v>27471.9</v>
      </c>
      <c r="DX24">
        <v>28750.5</v>
      </c>
      <c r="DY24">
        <v>33145.699999999997</v>
      </c>
      <c r="DZ24">
        <v>35498.199999999997</v>
      </c>
      <c r="EA24">
        <v>36732.5</v>
      </c>
      <c r="EB24">
        <v>38956.199999999997</v>
      </c>
      <c r="EC24">
        <v>2.35737</v>
      </c>
      <c r="ED24">
        <v>1.7838799999999999</v>
      </c>
      <c r="EE24">
        <v>0.16003100000000001</v>
      </c>
      <c r="EF24">
        <v>0</v>
      </c>
      <c r="EG24">
        <v>18.364699999999999</v>
      </c>
      <c r="EH24">
        <v>999.9</v>
      </c>
      <c r="EI24">
        <v>54.737000000000002</v>
      </c>
      <c r="EJ24">
        <v>20.100000000000001</v>
      </c>
      <c r="EK24">
        <v>12.9458</v>
      </c>
      <c r="EL24">
        <v>62.314399999999999</v>
      </c>
      <c r="EM24">
        <v>37.435899999999997</v>
      </c>
      <c r="EN24">
        <v>1</v>
      </c>
      <c r="EO24">
        <v>-0.59450499999999995</v>
      </c>
      <c r="EP24">
        <v>0.41133399999999998</v>
      </c>
      <c r="EQ24">
        <v>19.977900000000002</v>
      </c>
      <c r="ER24">
        <v>5.2172900000000002</v>
      </c>
      <c r="ES24">
        <v>11.917</v>
      </c>
      <c r="ET24">
        <v>4.9553000000000003</v>
      </c>
      <c r="EU24">
        <v>3.29718</v>
      </c>
      <c r="EV24">
        <v>9999</v>
      </c>
      <c r="EW24">
        <v>6040.3</v>
      </c>
      <c r="EX24">
        <v>87.3</v>
      </c>
      <c r="EY24">
        <v>174</v>
      </c>
      <c r="EZ24">
        <v>1.8403700000000001</v>
      </c>
      <c r="FA24">
        <v>1.83945</v>
      </c>
      <c r="FB24">
        <v>1.8453999999999999</v>
      </c>
      <c r="FC24">
        <v>1.84948</v>
      </c>
      <c r="FD24">
        <v>1.84406</v>
      </c>
      <c r="FE24">
        <v>1.8441799999999999</v>
      </c>
      <c r="FF24">
        <v>1.84419</v>
      </c>
      <c r="FG24">
        <v>1.84396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-4.782</v>
      </c>
      <c r="FV24">
        <v>-0.2288</v>
      </c>
      <c r="FW24">
        <v>-4.7819700000000198</v>
      </c>
      <c r="FX24">
        <v>0</v>
      </c>
      <c r="FY24">
        <v>0</v>
      </c>
      <c r="FZ24">
        <v>0</v>
      </c>
      <c r="GA24">
        <v>-0.22872000000000101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0.5</v>
      </c>
      <c r="GJ24">
        <v>0.4</v>
      </c>
      <c r="GK24">
        <v>0.32104500000000002</v>
      </c>
      <c r="GL24">
        <v>2.5695800000000002</v>
      </c>
      <c r="GM24">
        <v>1.4477500000000001</v>
      </c>
      <c r="GN24">
        <v>2.32056</v>
      </c>
      <c r="GO24">
        <v>1.5466299999999999</v>
      </c>
      <c r="GP24">
        <v>2.4169900000000002</v>
      </c>
      <c r="GQ24">
        <v>22.848600000000001</v>
      </c>
      <c r="GR24">
        <v>14.6311</v>
      </c>
      <c r="GS24">
        <v>18</v>
      </c>
      <c r="GT24">
        <v>629.69899999999996</v>
      </c>
      <c r="GU24">
        <v>387.05200000000002</v>
      </c>
      <c r="GV24">
        <v>18.908799999999999</v>
      </c>
      <c r="GW24">
        <v>19.387499999999999</v>
      </c>
      <c r="GX24">
        <v>30.000399999999999</v>
      </c>
      <c r="GY24">
        <v>19.354399999999998</v>
      </c>
      <c r="GZ24">
        <v>19.335000000000001</v>
      </c>
      <c r="HA24">
        <v>6.4365100000000002</v>
      </c>
      <c r="HB24">
        <v>10</v>
      </c>
      <c r="HC24">
        <v>-30</v>
      </c>
      <c r="HD24">
        <v>18.8886</v>
      </c>
      <c r="HE24">
        <v>70</v>
      </c>
      <c r="HF24">
        <v>0</v>
      </c>
      <c r="HG24">
        <v>101.19199999999999</v>
      </c>
      <c r="HH24">
        <v>94.723799999999997</v>
      </c>
    </row>
    <row r="25" spans="1:216" x14ac:dyDescent="0.2">
      <c r="A25">
        <v>7</v>
      </c>
      <c r="B25">
        <v>1690057998.0999999</v>
      </c>
      <c r="C25">
        <v>543.09999990463302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1690057998.0999999</v>
      </c>
      <c r="M25">
        <f t="shared" si="0"/>
        <v>2.2914617355766645E-3</v>
      </c>
      <c r="N25">
        <f t="shared" si="1"/>
        <v>2.2914617355766644</v>
      </c>
      <c r="O25">
        <f t="shared" si="2"/>
        <v>0.36889486398089172</v>
      </c>
      <c r="P25">
        <f t="shared" si="3"/>
        <v>49.488900000000001</v>
      </c>
      <c r="Q25">
        <f t="shared" si="4"/>
        <v>45.838515392200044</v>
      </c>
      <c r="R25">
        <f t="shared" si="5"/>
        <v>4.5811654434726856</v>
      </c>
      <c r="S25">
        <f t="shared" si="6"/>
        <v>4.9459899950000104</v>
      </c>
      <c r="T25">
        <f t="shared" si="7"/>
        <v>0.21692316904217798</v>
      </c>
      <c r="U25">
        <f t="shared" si="8"/>
        <v>2.9297309625653543</v>
      </c>
      <c r="V25">
        <f t="shared" si="9"/>
        <v>0.20837892482532661</v>
      </c>
      <c r="W25">
        <f t="shared" si="10"/>
        <v>0.13097645254163204</v>
      </c>
      <c r="X25">
        <f t="shared" si="11"/>
        <v>297.69459899999998</v>
      </c>
      <c r="Y25">
        <f t="shared" si="12"/>
        <v>22.385087490929902</v>
      </c>
      <c r="Z25">
        <f t="shared" si="13"/>
        <v>21.0154</v>
      </c>
      <c r="AA25">
        <f t="shared" si="14"/>
        <v>2.4982949855250411</v>
      </c>
      <c r="AB25">
        <f t="shared" si="15"/>
        <v>56.15845555354587</v>
      </c>
      <c r="AC25">
        <f t="shared" si="16"/>
        <v>1.4208269200349399</v>
      </c>
      <c r="AD25">
        <f t="shared" si="17"/>
        <v>2.5300320424236244</v>
      </c>
      <c r="AE25">
        <f t="shared" si="18"/>
        <v>1.0774680654901012</v>
      </c>
      <c r="AF25">
        <f t="shared" si="19"/>
        <v>-101.0534625389309</v>
      </c>
      <c r="AG25">
        <f t="shared" si="20"/>
        <v>32.474038002426163</v>
      </c>
      <c r="AH25">
        <f t="shared" si="21"/>
        <v>2.2541640166980645</v>
      </c>
      <c r="AI25">
        <f t="shared" si="22"/>
        <v>231.36933848019331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53917.599730333735</v>
      </c>
      <c r="AO25">
        <f t="shared" si="26"/>
        <v>1799.95</v>
      </c>
      <c r="AP25">
        <f t="shared" si="27"/>
        <v>1517.3582999999999</v>
      </c>
      <c r="AQ25">
        <f t="shared" si="28"/>
        <v>0.84300025000694456</v>
      </c>
      <c r="AR25">
        <f t="shared" si="29"/>
        <v>0.16539048251340313</v>
      </c>
      <c r="AS25">
        <v>1690057998.0999999</v>
      </c>
      <c r="AT25">
        <v>49.488900000000001</v>
      </c>
      <c r="AU25">
        <v>49.971200000000003</v>
      </c>
      <c r="AV25">
        <v>14.2166</v>
      </c>
      <c r="AW25">
        <v>11.957700000000001</v>
      </c>
      <c r="AX25">
        <v>54.238100000000003</v>
      </c>
      <c r="AY25">
        <v>14.4442</v>
      </c>
      <c r="AZ25">
        <v>599.99599999999998</v>
      </c>
      <c r="BA25">
        <v>99.8416</v>
      </c>
      <c r="BB25">
        <v>9.9800899999999998E-2</v>
      </c>
      <c r="BC25">
        <v>21.221</v>
      </c>
      <c r="BD25">
        <v>21.0154</v>
      </c>
      <c r="BE25">
        <v>999.9</v>
      </c>
      <c r="BF25">
        <v>0</v>
      </c>
      <c r="BG25">
        <v>0</v>
      </c>
      <c r="BH25">
        <v>10016.9</v>
      </c>
      <c r="BI25">
        <v>0</v>
      </c>
      <c r="BJ25">
        <v>11.978199999999999</v>
      </c>
      <c r="BK25">
        <v>-0.48232700000000001</v>
      </c>
      <c r="BL25">
        <v>50.202599999999997</v>
      </c>
      <c r="BM25">
        <v>50.576000000000001</v>
      </c>
      <c r="BN25">
        <v>2.25888</v>
      </c>
      <c r="BO25">
        <v>49.971200000000003</v>
      </c>
      <c r="BP25">
        <v>11.957700000000001</v>
      </c>
      <c r="BQ25">
        <v>1.4194100000000001</v>
      </c>
      <c r="BR25">
        <v>1.1938800000000001</v>
      </c>
      <c r="BS25">
        <v>12.1266</v>
      </c>
      <c r="BT25">
        <v>9.5254100000000008</v>
      </c>
      <c r="BU25">
        <v>1799.95</v>
      </c>
      <c r="BV25">
        <v>0.89999200000000001</v>
      </c>
      <c r="BW25">
        <v>0.100008</v>
      </c>
      <c r="BX25">
        <v>0</v>
      </c>
      <c r="BY25">
        <v>2.5244</v>
      </c>
      <c r="BZ25">
        <v>0</v>
      </c>
      <c r="CA25">
        <v>12319.8</v>
      </c>
      <c r="CB25">
        <v>13894.6</v>
      </c>
      <c r="CC25">
        <v>39.5</v>
      </c>
      <c r="CD25">
        <v>41.186999999999998</v>
      </c>
      <c r="CE25">
        <v>40.811999999999998</v>
      </c>
      <c r="CF25">
        <v>39.25</v>
      </c>
      <c r="CG25">
        <v>38.875</v>
      </c>
      <c r="CH25">
        <v>1619.94</v>
      </c>
      <c r="CI25">
        <v>180.01</v>
      </c>
      <c r="CJ25">
        <v>0</v>
      </c>
      <c r="CK25">
        <v>1690058009.2</v>
      </c>
      <c r="CL25">
        <v>0</v>
      </c>
      <c r="CM25">
        <v>1690057987.0999999</v>
      </c>
      <c r="CN25" t="s">
        <v>376</v>
      </c>
      <c r="CO25">
        <v>1690057978.0999999</v>
      </c>
      <c r="CP25">
        <v>1690057987.0999999</v>
      </c>
      <c r="CQ25">
        <v>31</v>
      </c>
      <c r="CR25">
        <v>3.3000000000000002E-2</v>
      </c>
      <c r="CS25">
        <v>1E-3</v>
      </c>
      <c r="CT25">
        <v>-4.7489999999999997</v>
      </c>
      <c r="CU25">
        <v>-0.22800000000000001</v>
      </c>
      <c r="CV25">
        <v>50</v>
      </c>
      <c r="CW25">
        <v>12</v>
      </c>
      <c r="CX25">
        <v>0.35</v>
      </c>
      <c r="CY25">
        <v>0.04</v>
      </c>
      <c r="CZ25">
        <v>8.0632683988861906E-2</v>
      </c>
      <c r="DA25">
        <v>1.2302761897436301</v>
      </c>
      <c r="DB25">
        <v>0.143217261709154</v>
      </c>
      <c r="DC25">
        <v>1</v>
      </c>
      <c r="DD25">
        <v>49.909604761904802</v>
      </c>
      <c r="DE25">
        <v>1.6628571428601802E-2</v>
      </c>
      <c r="DF25">
        <v>2.1424051375130999E-2</v>
      </c>
      <c r="DG25">
        <v>1</v>
      </c>
      <c r="DH25">
        <v>1800.0105000000001</v>
      </c>
      <c r="DI25">
        <v>0.16639763201892799</v>
      </c>
      <c r="DJ25">
        <v>0.14907967668330299</v>
      </c>
      <c r="DK25">
        <v>1</v>
      </c>
      <c r="DL25">
        <v>3</v>
      </c>
      <c r="DM25">
        <v>3</v>
      </c>
      <c r="DN25" t="s">
        <v>355</v>
      </c>
      <c r="DO25">
        <v>3.2421600000000002</v>
      </c>
      <c r="DP25">
        <v>2.8401399999999999</v>
      </c>
      <c r="DQ25">
        <v>1.5788199999999999E-2</v>
      </c>
      <c r="DR25">
        <v>1.4471899999999999E-2</v>
      </c>
      <c r="DS25">
        <v>8.4709300000000001E-2</v>
      </c>
      <c r="DT25">
        <v>7.2483900000000004E-2</v>
      </c>
      <c r="DU25">
        <v>28908.3</v>
      </c>
      <c r="DV25">
        <v>30207.4</v>
      </c>
      <c r="DW25">
        <v>27471.5</v>
      </c>
      <c r="DX25">
        <v>28750</v>
      </c>
      <c r="DY25">
        <v>33142.9</v>
      </c>
      <c r="DZ25">
        <v>35498.1</v>
      </c>
      <c r="EA25">
        <v>36731.9</v>
      </c>
      <c r="EB25">
        <v>38955.4</v>
      </c>
      <c r="EC25">
        <v>2.35345</v>
      </c>
      <c r="ED25">
        <v>1.78207</v>
      </c>
      <c r="EE25">
        <v>0.156052</v>
      </c>
      <c r="EF25">
        <v>0</v>
      </c>
      <c r="EG25">
        <v>18.432500000000001</v>
      </c>
      <c r="EH25">
        <v>999.9</v>
      </c>
      <c r="EI25">
        <v>54.694000000000003</v>
      </c>
      <c r="EJ25">
        <v>20.100000000000001</v>
      </c>
      <c r="EK25">
        <v>12.934699999999999</v>
      </c>
      <c r="EL25">
        <v>62.134399999999999</v>
      </c>
      <c r="EM25">
        <v>37.676299999999998</v>
      </c>
      <c r="EN25">
        <v>1</v>
      </c>
      <c r="EO25">
        <v>-0.59352400000000005</v>
      </c>
      <c r="EP25">
        <v>0.257102</v>
      </c>
      <c r="EQ25">
        <v>19.984000000000002</v>
      </c>
      <c r="ER25">
        <v>5.2183400000000004</v>
      </c>
      <c r="ES25">
        <v>11.917400000000001</v>
      </c>
      <c r="ET25">
        <v>4.95425</v>
      </c>
      <c r="EU25">
        <v>3.29678</v>
      </c>
      <c r="EV25">
        <v>9999</v>
      </c>
      <c r="EW25">
        <v>6041.6</v>
      </c>
      <c r="EX25">
        <v>87.3</v>
      </c>
      <c r="EY25">
        <v>174</v>
      </c>
      <c r="EZ25">
        <v>1.8407199999999999</v>
      </c>
      <c r="FA25">
        <v>1.83979</v>
      </c>
      <c r="FB25">
        <v>1.8457600000000001</v>
      </c>
      <c r="FC25">
        <v>1.8498300000000001</v>
      </c>
      <c r="FD25">
        <v>1.84439</v>
      </c>
      <c r="FE25">
        <v>1.8445499999999999</v>
      </c>
      <c r="FF25">
        <v>1.8445199999999999</v>
      </c>
      <c r="FG25">
        <v>1.8443400000000001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-4.7489999999999997</v>
      </c>
      <c r="FV25">
        <v>-0.2276</v>
      </c>
      <c r="FW25">
        <v>-4.7492181818181898</v>
      </c>
      <c r="FX25">
        <v>0</v>
      </c>
      <c r="FY25">
        <v>0</v>
      </c>
      <c r="FZ25">
        <v>0</v>
      </c>
      <c r="GA25">
        <v>-0.227599999999999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0.3</v>
      </c>
      <c r="GJ25">
        <v>0.2</v>
      </c>
      <c r="GK25">
        <v>0.27710000000000001</v>
      </c>
      <c r="GL25">
        <v>2.5744600000000002</v>
      </c>
      <c r="GM25">
        <v>1.4489700000000001</v>
      </c>
      <c r="GN25">
        <v>2.32056</v>
      </c>
      <c r="GO25">
        <v>1.5466299999999999</v>
      </c>
      <c r="GP25">
        <v>2.4255399999999998</v>
      </c>
      <c r="GQ25">
        <v>22.8889</v>
      </c>
      <c r="GR25">
        <v>14.6311</v>
      </c>
      <c r="GS25">
        <v>18</v>
      </c>
      <c r="GT25">
        <v>627.37099999999998</v>
      </c>
      <c r="GU25">
        <v>386.16800000000001</v>
      </c>
      <c r="GV25">
        <v>18.656600000000001</v>
      </c>
      <c r="GW25">
        <v>19.407499999999999</v>
      </c>
      <c r="GX25">
        <v>30.0002</v>
      </c>
      <c r="GY25">
        <v>19.3826</v>
      </c>
      <c r="GZ25">
        <v>19.355599999999999</v>
      </c>
      <c r="HA25">
        <v>5.5514000000000001</v>
      </c>
      <c r="HB25">
        <v>10</v>
      </c>
      <c r="HC25">
        <v>-30</v>
      </c>
      <c r="HD25">
        <v>18.650200000000002</v>
      </c>
      <c r="HE25">
        <v>50</v>
      </c>
      <c r="HF25">
        <v>0</v>
      </c>
      <c r="HG25">
        <v>101.191</v>
      </c>
      <c r="HH25">
        <v>94.721900000000005</v>
      </c>
    </row>
    <row r="26" spans="1:216" x14ac:dyDescent="0.2">
      <c r="A26">
        <v>8</v>
      </c>
      <c r="B26">
        <v>1690058101.0999999</v>
      </c>
      <c r="C26">
        <v>646.09999990463302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1690058101.0999999</v>
      </c>
      <c r="M26">
        <f t="shared" si="0"/>
        <v>2.3179191844347169E-3</v>
      </c>
      <c r="N26">
        <f t="shared" si="1"/>
        <v>2.3179191844347171</v>
      </c>
      <c r="O26">
        <f t="shared" si="2"/>
        <v>11.000320867429982</v>
      </c>
      <c r="P26">
        <f t="shared" si="3"/>
        <v>388.10300000000001</v>
      </c>
      <c r="Q26">
        <f t="shared" si="4"/>
        <v>299.42197140466823</v>
      </c>
      <c r="R26">
        <f t="shared" si="5"/>
        <v>29.923709300900246</v>
      </c>
      <c r="S26">
        <f t="shared" si="6"/>
        <v>38.786336541454702</v>
      </c>
      <c r="T26">
        <f t="shared" si="7"/>
        <v>0.22045052858261913</v>
      </c>
      <c r="U26">
        <f t="shared" si="8"/>
        <v>2.9270446723942447</v>
      </c>
      <c r="V26">
        <f t="shared" si="9"/>
        <v>0.21162448094120262</v>
      </c>
      <c r="W26">
        <f t="shared" si="10"/>
        <v>0.13302884184802288</v>
      </c>
      <c r="X26">
        <f t="shared" si="11"/>
        <v>297.69459899999998</v>
      </c>
      <c r="Y26">
        <f t="shared" si="12"/>
        <v>22.331210154429446</v>
      </c>
      <c r="Z26">
        <f t="shared" si="13"/>
        <v>21.012499999999999</v>
      </c>
      <c r="AA26">
        <f t="shared" si="14"/>
        <v>2.4978498376491629</v>
      </c>
      <c r="AB26">
        <f t="shared" si="15"/>
        <v>56.478028282541757</v>
      </c>
      <c r="AC26">
        <f t="shared" si="16"/>
        <v>1.42470976802891</v>
      </c>
      <c r="AD26">
        <f t="shared" si="17"/>
        <v>2.5225911940507846</v>
      </c>
      <c r="AE26">
        <f t="shared" si="18"/>
        <v>1.0731400696202529</v>
      </c>
      <c r="AF26">
        <f t="shared" si="19"/>
        <v>-102.22023603357101</v>
      </c>
      <c r="AG26">
        <f t="shared" si="20"/>
        <v>25.327354596687861</v>
      </c>
      <c r="AH26">
        <f t="shared" si="21"/>
        <v>1.7592383161450311</v>
      </c>
      <c r="AI26">
        <f t="shared" si="22"/>
        <v>222.56095587926188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53847.180944913584</v>
      </c>
      <c r="AO26">
        <f t="shared" si="26"/>
        <v>1799.95</v>
      </c>
      <c r="AP26">
        <f t="shared" si="27"/>
        <v>1517.3582999999999</v>
      </c>
      <c r="AQ26">
        <f t="shared" si="28"/>
        <v>0.84300025000694456</v>
      </c>
      <c r="AR26">
        <f t="shared" si="29"/>
        <v>0.16539048251340313</v>
      </c>
      <c r="AS26">
        <v>1690058101.0999999</v>
      </c>
      <c r="AT26">
        <v>388.10300000000001</v>
      </c>
      <c r="AU26">
        <v>400.00200000000001</v>
      </c>
      <c r="AV26">
        <v>14.2559</v>
      </c>
      <c r="AW26">
        <v>11.9712</v>
      </c>
      <c r="AX26">
        <v>394.09699999999998</v>
      </c>
      <c r="AY26">
        <v>14.480600000000001</v>
      </c>
      <c r="AZ26">
        <v>600.04600000000005</v>
      </c>
      <c r="BA26">
        <v>99.838300000000004</v>
      </c>
      <c r="BB26">
        <v>9.9954899999999999E-2</v>
      </c>
      <c r="BC26">
        <v>21.172999999999998</v>
      </c>
      <c r="BD26">
        <v>21.012499999999999</v>
      </c>
      <c r="BE26">
        <v>999.9</v>
      </c>
      <c r="BF26">
        <v>0</v>
      </c>
      <c r="BG26">
        <v>0</v>
      </c>
      <c r="BH26">
        <v>10001.9</v>
      </c>
      <c r="BI26">
        <v>0</v>
      </c>
      <c r="BJ26">
        <v>11.211499999999999</v>
      </c>
      <c r="BK26">
        <v>-11.898999999999999</v>
      </c>
      <c r="BL26">
        <v>393.71600000000001</v>
      </c>
      <c r="BM26">
        <v>404.84899999999999</v>
      </c>
      <c r="BN26">
        <v>2.2846600000000001</v>
      </c>
      <c r="BO26">
        <v>400.00200000000001</v>
      </c>
      <c r="BP26">
        <v>11.9712</v>
      </c>
      <c r="BQ26">
        <v>1.4232800000000001</v>
      </c>
      <c r="BR26">
        <v>1.19519</v>
      </c>
      <c r="BS26">
        <v>12.167999999999999</v>
      </c>
      <c r="BT26">
        <v>9.5417199999999998</v>
      </c>
      <c r="BU26">
        <v>1799.95</v>
      </c>
      <c r="BV26">
        <v>0.89998900000000004</v>
      </c>
      <c r="BW26">
        <v>0.100011</v>
      </c>
      <c r="BX26">
        <v>0</v>
      </c>
      <c r="BY26">
        <v>2.1827000000000001</v>
      </c>
      <c r="BZ26">
        <v>0</v>
      </c>
      <c r="CA26">
        <v>11985.5</v>
      </c>
      <c r="CB26">
        <v>13894.5</v>
      </c>
      <c r="CC26">
        <v>38.811999999999998</v>
      </c>
      <c r="CD26">
        <v>40.75</v>
      </c>
      <c r="CE26">
        <v>40.186999999999998</v>
      </c>
      <c r="CF26">
        <v>38.686999999999998</v>
      </c>
      <c r="CG26">
        <v>38.25</v>
      </c>
      <c r="CH26">
        <v>1619.94</v>
      </c>
      <c r="CI26">
        <v>180.01</v>
      </c>
      <c r="CJ26">
        <v>0</v>
      </c>
      <c r="CK26">
        <v>1690058112.4000001</v>
      </c>
      <c r="CL26">
        <v>0</v>
      </c>
      <c r="CM26">
        <v>1690058072.0999999</v>
      </c>
      <c r="CN26" t="s">
        <v>379</v>
      </c>
      <c r="CO26">
        <v>1690058072.0999999</v>
      </c>
      <c r="CP26">
        <v>1690058060.0999999</v>
      </c>
      <c r="CQ26">
        <v>32</v>
      </c>
      <c r="CR26">
        <v>-1.2450000000000001</v>
      </c>
      <c r="CS26">
        <v>3.0000000000000001E-3</v>
      </c>
      <c r="CT26">
        <v>-5.9939999999999998</v>
      </c>
      <c r="CU26">
        <v>-0.22500000000000001</v>
      </c>
      <c r="CV26">
        <v>401</v>
      </c>
      <c r="CW26">
        <v>12</v>
      </c>
      <c r="CX26">
        <v>0.24</v>
      </c>
      <c r="CY26">
        <v>0.04</v>
      </c>
      <c r="CZ26">
        <v>10.8773244546618</v>
      </c>
      <c r="DA26">
        <v>0.88140279930032095</v>
      </c>
      <c r="DB26">
        <v>8.9321808613596093E-2</v>
      </c>
      <c r="DC26">
        <v>1</v>
      </c>
      <c r="DD26">
        <v>400.04223809523802</v>
      </c>
      <c r="DE26">
        <v>-0.64511688311707605</v>
      </c>
      <c r="DF26">
        <v>8.40180846529653E-2</v>
      </c>
      <c r="DG26">
        <v>1</v>
      </c>
      <c r="DH26">
        <v>1800.0005000000001</v>
      </c>
      <c r="DI26">
        <v>0.24357817642832799</v>
      </c>
      <c r="DJ26">
        <v>0.138545119004576</v>
      </c>
      <c r="DK26">
        <v>1</v>
      </c>
      <c r="DL26">
        <v>3</v>
      </c>
      <c r="DM26">
        <v>3</v>
      </c>
      <c r="DN26" t="s">
        <v>355</v>
      </c>
      <c r="DO26">
        <v>3.2422200000000001</v>
      </c>
      <c r="DP26">
        <v>2.84016</v>
      </c>
      <c r="DQ26">
        <v>9.6257499999999996E-2</v>
      </c>
      <c r="DR26">
        <v>9.6872700000000006E-2</v>
      </c>
      <c r="DS26">
        <v>8.4857699999999994E-2</v>
      </c>
      <c r="DT26">
        <v>7.2536199999999995E-2</v>
      </c>
      <c r="DU26">
        <v>26544</v>
      </c>
      <c r="DV26">
        <v>27679.7</v>
      </c>
      <c r="DW26">
        <v>27470.5</v>
      </c>
      <c r="DX26">
        <v>28747.3</v>
      </c>
      <c r="DY26">
        <v>33136.1</v>
      </c>
      <c r="DZ26">
        <v>35493.300000000003</v>
      </c>
      <c r="EA26">
        <v>36730.1</v>
      </c>
      <c r="EB26">
        <v>38952</v>
      </c>
      <c r="EC26">
        <v>2.35683</v>
      </c>
      <c r="ED26">
        <v>1.7841499999999999</v>
      </c>
      <c r="EE26">
        <v>0.15040500000000001</v>
      </c>
      <c r="EF26">
        <v>0</v>
      </c>
      <c r="EG26">
        <v>18.523299999999999</v>
      </c>
      <c r="EH26">
        <v>999.9</v>
      </c>
      <c r="EI26">
        <v>54.706000000000003</v>
      </c>
      <c r="EJ26">
        <v>20.12</v>
      </c>
      <c r="EK26">
        <v>12.954000000000001</v>
      </c>
      <c r="EL26">
        <v>62.304400000000001</v>
      </c>
      <c r="EM26">
        <v>37.572099999999999</v>
      </c>
      <c r="EN26">
        <v>1</v>
      </c>
      <c r="EO26">
        <v>-0.59035800000000005</v>
      </c>
      <c r="EP26">
        <v>0.20791399999999999</v>
      </c>
      <c r="EQ26">
        <v>19.9803</v>
      </c>
      <c r="ER26">
        <v>5.2192400000000001</v>
      </c>
      <c r="ES26">
        <v>11.916499999999999</v>
      </c>
      <c r="ET26">
        <v>4.9539999999999997</v>
      </c>
      <c r="EU26">
        <v>3.2972000000000001</v>
      </c>
      <c r="EV26">
        <v>9999</v>
      </c>
      <c r="EW26">
        <v>6043.8</v>
      </c>
      <c r="EX26">
        <v>87.4</v>
      </c>
      <c r="EY26">
        <v>174</v>
      </c>
      <c r="EZ26">
        <v>1.8396699999999999</v>
      </c>
      <c r="FA26">
        <v>1.83874</v>
      </c>
      <c r="FB26">
        <v>1.8446899999999999</v>
      </c>
      <c r="FC26">
        <v>1.8487499999999999</v>
      </c>
      <c r="FD26">
        <v>1.84335</v>
      </c>
      <c r="FE26">
        <v>1.8434900000000001</v>
      </c>
      <c r="FF26">
        <v>1.8434699999999999</v>
      </c>
      <c r="FG26">
        <v>1.8432599999999999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-5.9939999999999998</v>
      </c>
      <c r="FV26">
        <v>-0.22470000000000001</v>
      </c>
      <c r="FW26">
        <v>-5.9941000000000004</v>
      </c>
      <c r="FX26">
        <v>0</v>
      </c>
      <c r="FY26">
        <v>0</v>
      </c>
      <c r="FZ26">
        <v>0</v>
      </c>
      <c r="GA26">
        <v>-0.22472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0.7</v>
      </c>
      <c r="GK26">
        <v>1.0339400000000001</v>
      </c>
      <c r="GL26">
        <v>2.5537100000000001</v>
      </c>
      <c r="GM26">
        <v>1.4489700000000001</v>
      </c>
      <c r="GN26">
        <v>2.31934</v>
      </c>
      <c r="GO26">
        <v>1.5466299999999999</v>
      </c>
      <c r="GP26">
        <v>2.3840300000000001</v>
      </c>
      <c r="GQ26">
        <v>22.9495</v>
      </c>
      <c r="GR26">
        <v>14.587300000000001</v>
      </c>
      <c r="GS26">
        <v>18</v>
      </c>
      <c r="GT26">
        <v>629.99599999999998</v>
      </c>
      <c r="GU26">
        <v>387.65699999999998</v>
      </c>
      <c r="GV26">
        <v>18.728400000000001</v>
      </c>
      <c r="GW26">
        <v>19.451799999999999</v>
      </c>
      <c r="GX26">
        <v>30.000399999999999</v>
      </c>
      <c r="GY26">
        <v>19.4084</v>
      </c>
      <c r="GZ26">
        <v>19.388999999999999</v>
      </c>
      <c r="HA26">
        <v>20.698</v>
      </c>
      <c r="HB26">
        <v>10</v>
      </c>
      <c r="HC26">
        <v>-30</v>
      </c>
      <c r="HD26">
        <v>18.7151</v>
      </c>
      <c r="HE26">
        <v>400</v>
      </c>
      <c r="HF26">
        <v>0</v>
      </c>
      <c r="HG26">
        <v>101.18600000000001</v>
      </c>
      <c r="HH26">
        <v>94.713499999999996</v>
      </c>
    </row>
    <row r="27" spans="1:216" x14ac:dyDescent="0.2">
      <c r="A27">
        <v>9</v>
      </c>
      <c r="B27">
        <v>1690058190.0999999</v>
      </c>
      <c r="C27">
        <v>735.09999990463302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1690058190.0999999</v>
      </c>
      <c r="M27">
        <f t="shared" si="0"/>
        <v>2.331035060109116E-3</v>
      </c>
      <c r="N27">
        <f t="shared" si="1"/>
        <v>2.3310350601091159</v>
      </c>
      <c r="O27">
        <f t="shared" si="2"/>
        <v>11.650747494274707</v>
      </c>
      <c r="P27">
        <f t="shared" si="3"/>
        <v>387.38400000000001</v>
      </c>
      <c r="Q27">
        <f t="shared" si="4"/>
        <v>294.87810164086454</v>
      </c>
      <c r="R27">
        <f t="shared" si="5"/>
        <v>29.469345781996005</v>
      </c>
      <c r="S27">
        <f t="shared" si="6"/>
        <v>38.714143176072</v>
      </c>
      <c r="T27">
        <f t="shared" si="7"/>
        <v>0.22305257662925532</v>
      </c>
      <c r="U27">
        <f t="shared" si="8"/>
        <v>2.9255979445658631</v>
      </c>
      <c r="V27">
        <f t="shared" si="9"/>
        <v>0.21401726401783808</v>
      </c>
      <c r="W27">
        <f t="shared" si="10"/>
        <v>0.13454207952783903</v>
      </c>
      <c r="X27">
        <f t="shared" si="11"/>
        <v>297.67370999999997</v>
      </c>
      <c r="Y27">
        <f t="shared" si="12"/>
        <v>22.290721813446392</v>
      </c>
      <c r="Z27">
        <f t="shared" si="13"/>
        <v>20.991800000000001</v>
      </c>
      <c r="AA27">
        <f t="shared" si="14"/>
        <v>2.4946744197825326</v>
      </c>
      <c r="AB27">
        <f t="shared" si="15"/>
        <v>56.720456683705137</v>
      </c>
      <c r="AC27">
        <f t="shared" si="16"/>
        <v>1.4275355599869</v>
      </c>
      <c r="AD27">
        <f t="shared" si="17"/>
        <v>2.5167913720218826</v>
      </c>
      <c r="AE27">
        <f t="shared" si="18"/>
        <v>1.0671388597956326</v>
      </c>
      <c r="AF27">
        <f t="shared" si="19"/>
        <v>-102.79864615081202</v>
      </c>
      <c r="AG27">
        <f t="shared" si="20"/>
        <v>22.665058988874232</v>
      </c>
      <c r="AH27">
        <f t="shared" si="21"/>
        <v>1.5746262088516076</v>
      </c>
      <c r="AI27">
        <f t="shared" si="22"/>
        <v>219.11474904691377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53811.414948940779</v>
      </c>
      <c r="AO27">
        <f t="shared" si="26"/>
        <v>1799.83</v>
      </c>
      <c r="AP27">
        <f t="shared" si="27"/>
        <v>1517.2565999999997</v>
      </c>
      <c r="AQ27">
        <f t="shared" si="28"/>
        <v>0.84299994999527716</v>
      </c>
      <c r="AR27">
        <f t="shared" si="29"/>
        <v>0.16538990349088523</v>
      </c>
      <c r="AS27">
        <v>1690058190.0999999</v>
      </c>
      <c r="AT27">
        <v>387.38400000000001</v>
      </c>
      <c r="AU27">
        <v>399.93700000000001</v>
      </c>
      <c r="AV27">
        <v>14.2843</v>
      </c>
      <c r="AW27">
        <v>11.986700000000001</v>
      </c>
      <c r="AX27">
        <v>393.42500000000001</v>
      </c>
      <c r="AY27">
        <v>14.508699999999999</v>
      </c>
      <c r="AZ27">
        <v>600.03599999999994</v>
      </c>
      <c r="BA27">
        <v>99.837299999999999</v>
      </c>
      <c r="BB27">
        <v>0.10008300000000001</v>
      </c>
      <c r="BC27">
        <v>21.1355</v>
      </c>
      <c r="BD27">
        <v>20.991800000000001</v>
      </c>
      <c r="BE27">
        <v>999.9</v>
      </c>
      <c r="BF27">
        <v>0</v>
      </c>
      <c r="BG27">
        <v>0</v>
      </c>
      <c r="BH27">
        <v>9993.75</v>
      </c>
      <c r="BI27">
        <v>0</v>
      </c>
      <c r="BJ27">
        <v>10.590999999999999</v>
      </c>
      <c r="BK27">
        <v>-12.553000000000001</v>
      </c>
      <c r="BL27">
        <v>392.99799999999999</v>
      </c>
      <c r="BM27">
        <v>404.78899999999999</v>
      </c>
      <c r="BN27">
        <v>2.29758</v>
      </c>
      <c r="BO27">
        <v>399.93700000000001</v>
      </c>
      <c r="BP27">
        <v>11.986700000000001</v>
      </c>
      <c r="BQ27">
        <v>1.4260999999999999</v>
      </c>
      <c r="BR27">
        <v>1.19672</v>
      </c>
      <c r="BS27">
        <v>12.1981</v>
      </c>
      <c r="BT27">
        <v>9.56081</v>
      </c>
      <c r="BU27">
        <v>1799.83</v>
      </c>
      <c r="BV27">
        <v>0.90000100000000005</v>
      </c>
      <c r="BW27">
        <v>9.9999199999999996E-2</v>
      </c>
      <c r="BX27">
        <v>0</v>
      </c>
      <c r="BY27">
        <v>2.0066999999999999</v>
      </c>
      <c r="BZ27">
        <v>0</v>
      </c>
      <c r="CA27">
        <v>12009</v>
      </c>
      <c r="CB27">
        <v>13893.6</v>
      </c>
      <c r="CC27">
        <v>38.375</v>
      </c>
      <c r="CD27">
        <v>40.436999999999998</v>
      </c>
      <c r="CE27">
        <v>39.686999999999998</v>
      </c>
      <c r="CF27">
        <v>38.375</v>
      </c>
      <c r="CG27">
        <v>37.875</v>
      </c>
      <c r="CH27">
        <v>1619.85</v>
      </c>
      <c r="CI27">
        <v>179.98</v>
      </c>
      <c r="CJ27">
        <v>0</v>
      </c>
      <c r="CK27">
        <v>1690058201.2</v>
      </c>
      <c r="CL27">
        <v>0</v>
      </c>
      <c r="CM27">
        <v>1690058160.0999999</v>
      </c>
      <c r="CN27" t="s">
        <v>382</v>
      </c>
      <c r="CO27">
        <v>1690058160.0999999</v>
      </c>
      <c r="CP27">
        <v>1690058158.0999999</v>
      </c>
      <c r="CQ27">
        <v>33</v>
      </c>
      <c r="CR27">
        <v>-4.7E-2</v>
      </c>
      <c r="CS27">
        <v>0</v>
      </c>
      <c r="CT27">
        <v>-6.0410000000000004</v>
      </c>
      <c r="CU27">
        <v>-0.224</v>
      </c>
      <c r="CV27">
        <v>400</v>
      </c>
      <c r="CW27">
        <v>12</v>
      </c>
      <c r="CX27">
        <v>0.17</v>
      </c>
      <c r="CY27">
        <v>0.03</v>
      </c>
      <c r="CZ27">
        <v>11.602713824171801</v>
      </c>
      <c r="DA27">
        <v>0.37573745750216098</v>
      </c>
      <c r="DB27">
        <v>4.7908019783816903E-2</v>
      </c>
      <c r="DC27">
        <v>1</v>
      </c>
      <c r="DD27">
        <v>400.0181</v>
      </c>
      <c r="DE27">
        <v>-0.27843609022548699</v>
      </c>
      <c r="DF27">
        <v>3.7622998285619297E-2</v>
      </c>
      <c r="DG27">
        <v>1</v>
      </c>
      <c r="DH27">
        <v>1799.9909523809499</v>
      </c>
      <c r="DI27">
        <v>-0.36148942328175099</v>
      </c>
      <c r="DJ27">
        <v>0.15206216654496699</v>
      </c>
      <c r="DK27">
        <v>1</v>
      </c>
      <c r="DL27">
        <v>3</v>
      </c>
      <c r="DM27">
        <v>3</v>
      </c>
      <c r="DN27" t="s">
        <v>355</v>
      </c>
      <c r="DO27">
        <v>3.2421600000000002</v>
      </c>
      <c r="DP27">
        <v>2.8402099999999999</v>
      </c>
      <c r="DQ27">
        <v>9.6121100000000001E-2</v>
      </c>
      <c r="DR27">
        <v>9.68498E-2</v>
      </c>
      <c r="DS27">
        <v>8.4968699999999994E-2</v>
      </c>
      <c r="DT27">
        <v>7.2597400000000006E-2</v>
      </c>
      <c r="DU27">
        <v>26545.200000000001</v>
      </c>
      <c r="DV27">
        <v>27678.1</v>
      </c>
      <c r="DW27">
        <v>27467.8</v>
      </c>
      <c r="DX27">
        <v>28745.1</v>
      </c>
      <c r="DY27">
        <v>33128.699999999997</v>
      </c>
      <c r="DZ27">
        <v>35487.9</v>
      </c>
      <c r="EA27">
        <v>36726.400000000001</v>
      </c>
      <c r="EB27">
        <v>38948.699999999997</v>
      </c>
      <c r="EC27">
        <v>2.3568500000000001</v>
      </c>
      <c r="ED27">
        <v>1.7833000000000001</v>
      </c>
      <c r="EE27">
        <v>0.14584900000000001</v>
      </c>
      <c r="EF27">
        <v>0</v>
      </c>
      <c r="EG27">
        <v>18.578099999999999</v>
      </c>
      <c r="EH27">
        <v>999.9</v>
      </c>
      <c r="EI27">
        <v>54.682000000000002</v>
      </c>
      <c r="EJ27">
        <v>20.13</v>
      </c>
      <c r="EK27">
        <v>12.9565</v>
      </c>
      <c r="EL27">
        <v>62.434399999999997</v>
      </c>
      <c r="EM27">
        <v>37.3718</v>
      </c>
      <c r="EN27">
        <v>1</v>
      </c>
      <c r="EO27">
        <v>-0.58733500000000005</v>
      </c>
      <c r="EP27">
        <v>0.16831399999999999</v>
      </c>
      <c r="EQ27">
        <v>19.995999999999999</v>
      </c>
      <c r="ER27">
        <v>5.2172900000000002</v>
      </c>
      <c r="ES27">
        <v>11.917999999999999</v>
      </c>
      <c r="ET27">
        <v>4.9550999999999998</v>
      </c>
      <c r="EU27">
        <v>3.2971499999999998</v>
      </c>
      <c r="EV27">
        <v>9999</v>
      </c>
      <c r="EW27">
        <v>6045.6</v>
      </c>
      <c r="EX27">
        <v>87.4</v>
      </c>
      <c r="EY27">
        <v>174</v>
      </c>
      <c r="EZ27">
        <v>1.8404799999999999</v>
      </c>
      <c r="FA27">
        <v>1.8395699999999999</v>
      </c>
      <c r="FB27">
        <v>1.84552</v>
      </c>
      <c r="FC27">
        <v>1.8495900000000001</v>
      </c>
      <c r="FD27">
        <v>1.8441799999999999</v>
      </c>
      <c r="FE27">
        <v>1.84432</v>
      </c>
      <c r="FF27">
        <v>1.84429</v>
      </c>
      <c r="FG27">
        <v>1.8441000000000001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-6.0410000000000004</v>
      </c>
      <c r="FV27">
        <v>-0.22439999999999999</v>
      </c>
      <c r="FW27">
        <v>-6.04099999999994</v>
      </c>
      <c r="FX27">
        <v>0</v>
      </c>
      <c r="FY27">
        <v>0</v>
      </c>
      <c r="FZ27">
        <v>0</v>
      </c>
      <c r="GA27">
        <v>-0.22439000000000001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1.0339400000000001</v>
      </c>
      <c r="GL27">
        <v>2.5488300000000002</v>
      </c>
      <c r="GM27">
        <v>1.4477500000000001</v>
      </c>
      <c r="GN27">
        <v>2.32056</v>
      </c>
      <c r="GO27">
        <v>1.5466299999999999</v>
      </c>
      <c r="GP27">
        <v>2.4230999999999998</v>
      </c>
      <c r="GQ27">
        <v>23.010100000000001</v>
      </c>
      <c r="GR27">
        <v>14.587300000000001</v>
      </c>
      <c r="GS27">
        <v>18</v>
      </c>
      <c r="GT27">
        <v>630.51400000000001</v>
      </c>
      <c r="GU27">
        <v>387.48700000000002</v>
      </c>
      <c r="GV27">
        <v>18.726900000000001</v>
      </c>
      <c r="GW27">
        <v>19.500399999999999</v>
      </c>
      <c r="GX27">
        <v>30.000299999999999</v>
      </c>
      <c r="GY27">
        <v>19.448599999999999</v>
      </c>
      <c r="GZ27">
        <v>19.428899999999999</v>
      </c>
      <c r="HA27">
        <v>20.692</v>
      </c>
      <c r="HB27">
        <v>10</v>
      </c>
      <c r="HC27">
        <v>-30</v>
      </c>
      <c r="HD27">
        <v>18.728100000000001</v>
      </c>
      <c r="HE27">
        <v>400</v>
      </c>
      <c r="HF27">
        <v>0</v>
      </c>
      <c r="HG27">
        <v>101.176</v>
      </c>
      <c r="HH27">
        <v>94.705799999999996</v>
      </c>
    </row>
    <row r="28" spans="1:216" x14ac:dyDescent="0.2">
      <c r="A28">
        <v>10</v>
      </c>
      <c r="B28">
        <v>1690058282.0999999</v>
      </c>
      <c r="C28">
        <v>827.09999990463302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1690058282.0999999</v>
      </c>
      <c r="M28">
        <f t="shared" si="0"/>
        <v>2.3441269185209171E-3</v>
      </c>
      <c r="N28">
        <f t="shared" si="1"/>
        <v>2.3441269185209173</v>
      </c>
      <c r="O28">
        <f t="shared" si="2"/>
        <v>12.280753303472585</v>
      </c>
      <c r="P28">
        <f t="shared" si="3"/>
        <v>386.81400000000002</v>
      </c>
      <c r="Q28">
        <f t="shared" si="4"/>
        <v>290.17831811508427</v>
      </c>
      <c r="R28">
        <f t="shared" si="5"/>
        <v>28.9998152200933</v>
      </c>
      <c r="S28">
        <f t="shared" si="6"/>
        <v>38.657383492368005</v>
      </c>
      <c r="T28">
        <f t="shared" si="7"/>
        <v>0.22433862877767688</v>
      </c>
      <c r="U28">
        <f t="shared" si="8"/>
        <v>2.9276862109150565</v>
      </c>
      <c r="V28">
        <f t="shared" si="9"/>
        <v>0.21520735337069055</v>
      </c>
      <c r="W28">
        <f t="shared" si="10"/>
        <v>0.13529403432270004</v>
      </c>
      <c r="X28">
        <f t="shared" si="11"/>
        <v>297.70519200000001</v>
      </c>
      <c r="Y28">
        <f t="shared" si="12"/>
        <v>22.269930396854903</v>
      </c>
      <c r="Z28">
        <f t="shared" si="13"/>
        <v>21.014500000000002</v>
      </c>
      <c r="AA28">
        <f t="shared" si="14"/>
        <v>2.4981568287499547</v>
      </c>
      <c r="AB28">
        <f t="shared" si="15"/>
        <v>56.916425583310868</v>
      </c>
      <c r="AC28">
        <f t="shared" si="16"/>
        <v>1.4309909743456002</v>
      </c>
      <c r="AD28">
        <f t="shared" si="17"/>
        <v>2.5141968415620215</v>
      </c>
      <c r="AE28">
        <f t="shared" si="18"/>
        <v>1.0671658544043545</v>
      </c>
      <c r="AF28">
        <f t="shared" si="19"/>
        <v>-103.37599710677245</v>
      </c>
      <c r="AG28">
        <f t="shared" si="20"/>
        <v>16.446659060097037</v>
      </c>
      <c r="AH28">
        <f t="shared" si="21"/>
        <v>1.1418300927049911</v>
      </c>
      <c r="AI28">
        <f t="shared" si="22"/>
        <v>211.91768404602959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53876.013407044171</v>
      </c>
      <c r="AO28">
        <f t="shared" si="26"/>
        <v>1800.02</v>
      </c>
      <c r="AP28">
        <f t="shared" si="27"/>
        <v>1517.4168</v>
      </c>
      <c r="AQ28">
        <f t="shared" si="28"/>
        <v>0.84299996666703703</v>
      </c>
      <c r="AR28">
        <f t="shared" si="29"/>
        <v>0.16538993566738147</v>
      </c>
      <c r="AS28">
        <v>1690058282.0999999</v>
      </c>
      <c r="AT28">
        <v>386.81400000000002</v>
      </c>
      <c r="AU28">
        <v>400</v>
      </c>
      <c r="AV28">
        <v>14.3188</v>
      </c>
      <c r="AW28">
        <v>12.0085</v>
      </c>
      <c r="AX28">
        <v>392.80900000000003</v>
      </c>
      <c r="AY28">
        <v>14.541600000000001</v>
      </c>
      <c r="AZ28">
        <v>600.06799999999998</v>
      </c>
      <c r="BA28">
        <v>99.837900000000005</v>
      </c>
      <c r="BB28">
        <v>0.100012</v>
      </c>
      <c r="BC28">
        <v>21.1187</v>
      </c>
      <c r="BD28">
        <v>21.014500000000002</v>
      </c>
      <c r="BE28">
        <v>999.9</v>
      </c>
      <c r="BF28">
        <v>0</v>
      </c>
      <c r="BG28">
        <v>0</v>
      </c>
      <c r="BH28">
        <v>10005.6</v>
      </c>
      <c r="BI28">
        <v>0</v>
      </c>
      <c r="BJ28">
        <v>10.164099999999999</v>
      </c>
      <c r="BK28">
        <v>-13.186199999999999</v>
      </c>
      <c r="BL28">
        <v>392.43299999999999</v>
      </c>
      <c r="BM28">
        <v>404.86200000000002</v>
      </c>
      <c r="BN28">
        <v>2.3102999999999998</v>
      </c>
      <c r="BO28">
        <v>400</v>
      </c>
      <c r="BP28">
        <v>12.0085</v>
      </c>
      <c r="BQ28">
        <v>1.4295599999999999</v>
      </c>
      <c r="BR28">
        <v>1.1989000000000001</v>
      </c>
      <c r="BS28">
        <v>12.2349</v>
      </c>
      <c r="BT28">
        <v>9.5879399999999997</v>
      </c>
      <c r="BU28">
        <v>1800.02</v>
      </c>
      <c r="BV28">
        <v>0.90000100000000005</v>
      </c>
      <c r="BW28">
        <v>9.9999199999999996E-2</v>
      </c>
      <c r="BX28">
        <v>0</v>
      </c>
      <c r="BY28">
        <v>2.1259000000000001</v>
      </c>
      <c r="BZ28">
        <v>0</v>
      </c>
      <c r="CA28">
        <v>11984.5</v>
      </c>
      <c r="CB28">
        <v>13895.1</v>
      </c>
      <c r="CC28">
        <v>38</v>
      </c>
      <c r="CD28">
        <v>40.186999999999998</v>
      </c>
      <c r="CE28">
        <v>39.311999999999998</v>
      </c>
      <c r="CF28">
        <v>38.125</v>
      </c>
      <c r="CG28">
        <v>37.5</v>
      </c>
      <c r="CH28">
        <v>1620.02</v>
      </c>
      <c r="CI28">
        <v>180</v>
      </c>
      <c r="CJ28">
        <v>0</v>
      </c>
      <c r="CK28">
        <v>1690058293.5999999</v>
      </c>
      <c r="CL28">
        <v>0</v>
      </c>
      <c r="CM28">
        <v>1690058252.0999999</v>
      </c>
      <c r="CN28" t="s">
        <v>385</v>
      </c>
      <c r="CO28">
        <v>1690058241.0999999</v>
      </c>
      <c r="CP28">
        <v>1690058252.0999999</v>
      </c>
      <c r="CQ28">
        <v>34</v>
      </c>
      <c r="CR28">
        <v>4.5999999999999999E-2</v>
      </c>
      <c r="CS28">
        <v>2E-3</v>
      </c>
      <c r="CT28">
        <v>-5.9950000000000001</v>
      </c>
      <c r="CU28">
        <v>-0.223</v>
      </c>
      <c r="CV28">
        <v>400</v>
      </c>
      <c r="CW28">
        <v>12</v>
      </c>
      <c r="CX28">
        <v>0.09</v>
      </c>
      <c r="CY28">
        <v>0.06</v>
      </c>
      <c r="CZ28">
        <v>12.1846546675254</v>
      </c>
      <c r="DA28">
        <v>0.469206656649238</v>
      </c>
      <c r="DB28">
        <v>6.1590299473584902E-2</v>
      </c>
      <c r="DC28">
        <v>1</v>
      </c>
      <c r="DD28">
        <v>400.00330000000002</v>
      </c>
      <c r="DE28">
        <v>0.111789473684936</v>
      </c>
      <c r="DF28">
        <v>2.6077001361355701E-2</v>
      </c>
      <c r="DG28">
        <v>1</v>
      </c>
      <c r="DH28">
        <v>1800.0057142857099</v>
      </c>
      <c r="DI28">
        <v>4.1459805621122401E-3</v>
      </c>
      <c r="DJ28">
        <v>1.2177820811936E-2</v>
      </c>
      <c r="DK28">
        <v>1</v>
      </c>
      <c r="DL28">
        <v>3</v>
      </c>
      <c r="DM28">
        <v>3</v>
      </c>
      <c r="DN28" t="s">
        <v>355</v>
      </c>
      <c r="DO28">
        <v>3.2421700000000002</v>
      </c>
      <c r="DP28">
        <v>2.8402599999999998</v>
      </c>
      <c r="DQ28">
        <v>9.5993700000000001E-2</v>
      </c>
      <c r="DR28">
        <v>9.6849299999999999E-2</v>
      </c>
      <c r="DS28">
        <v>8.5098999999999994E-2</v>
      </c>
      <c r="DT28">
        <v>7.2685799999999995E-2</v>
      </c>
      <c r="DU28">
        <v>26547</v>
      </c>
      <c r="DV28">
        <v>27675</v>
      </c>
      <c r="DW28">
        <v>27466.1</v>
      </c>
      <c r="DX28">
        <v>28742.2</v>
      </c>
      <c r="DY28">
        <v>33121.699999999997</v>
      </c>
      <c r="DZ28">
        <v>35481</v>
      </c>
      <c r="EA28">
        <v>36723.800000000003</v>
      </c>
      <c r="EB28">
        <v>38944.699999999997</v>
      </c>
      <c r="EC28">
        <v>2.3559700000000001</v>
      </c>
      <c r="ED28">
        <v>1.7822</v>
      </c>
      <c r="EE28">
        <v>0.14321900000000001</v>
      </c>
      <c r="EF28">
        <v>0</v>
      </c>
      <c r="EG28">
        <v>18.644400000000001</v>
      </c>
      <c r="EH28">
        <v>999.9</v>
      </c>
      <c r="EI28">
        <v>54.706000000000003</v>
      </c>
      <c r="EJ28">
        <v>20.14</v>
      </c>
      <c r="EK28">
        <v>12.970700000000001</v>
      </c>
      <c r="EL28">
        <v>61.8444</v>
      </c>
      <c r="EM28">
        <v>37.4679</v>
      </c>
      <c r="EN28">
        <v>1</v>
      </c>
      <c r="EO28">
        <v>-0.58233500000000005</v>
      </c>
      <c r="EP28">
        <v>0.358211</v>
      </c>
      <c r="EQ28">
        <v>19.9786</v>
      </c>
      <c r="ER28">
        <v>5.2201399999999998</v>
      </c>
      <c r="ES28">
        <v>11.9194</v>
      </c>
      <c r="ET28">
        <v>4.95425</v>
      </c>
      <c r="EU28">
        <v>3.2970799999999998</v>
      </c>
      <c r="EV28">
        <v>9999</v>
      </c>
      <c r="EW28">
        <v>6047.3</v>
      </c>
      <c r="EX28">
        <v>87.4</v>
      </c>
      <c r="EY28">
        <v>174</v>
      </c>
      <c r="EZ28">
        <v>1.84053</v>
      </c>
      <c r="FA28">
        <v>1.83961</v>
      </c>
      <c r="FB28">
        <v>1.84558</v>
      </c>
      <c r="FC28">
        <v>1.8496699999999999</v>
      </c>
      <c r="FD28">
        <v>1.8442400000000001</v>
      </c>
      <c r="FE28">
        <v>1.8443799999999999</v>
      </c>
      <c r="FF28">
        <v>1.8443499999999999</v>
      </c>
      <c r="FG28">
        <v>1.84416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-5.9950000000000001</v>
      </c>
      <c r="FV28">
        <v>-0.2228</v>
      </c>
      <c r="FW28">
        <v>-5.9952999999999896</v>
      </c>
      <c r="FX28">
        <v>0</v>
      </c>
      <c r="FY28">
        <v>0</v>
      </c>
      <c r="FZ28">
        <v>0</v>
      </c>
      <c r="GA28">
        <v>-0.22277272727272801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0.7</v>
      </c>
      <c r="GJ28">
        <v>0.5</v>
      </c>
      <c r="GK28">
        <v>1.0339400000000001</v>
      </c>
      <c r="GL28">
        <v>2.5537100000000001</v>
      </c>
      <c r="GM28">
        <v>1.4477500000000001</v>
      </c>
      <c r="GN28">
        <v>2.32056</v>
      </c>
      <c r="GO28">
        <v>1.5466299999999999</v>
      </c>
      <c r="GP28">
        <v>2.4352999999999998</v>
      </c>
      <c r="GQ28">
        <v>23.070699999999999</v>
      </c>
      <c r="GR28">
        <v>14.569800000000001</v>
      </c>
      <c r="GS28">
        <v>18</v>
      </c>
      <c r="GT28">
        <v>630.56200000000001</v>
      </c>
      <c r="GU28">
        <v>387.26</v>
      </c>
      <c r="GV28">
        <v>18.593499999999999</v>
      </c>
      <c r="GW28">
        <v>19.5595</v>
      </c>
      <c r="GX28">
        <v>30.000399999999999</v>
      </c>
      <c r="GY28">
        <v>19.500499999999999</v>
      </c>
      <c r="GZ28">
        <v>19.479900000000001</v>
      </c>
      <c r="HA28">
        <v>20.6877</v>
      </c>
      <c r="HB28">
        <v>10</v>
      </c>
      <c r="HC28">
        <v>-30</v>
      </c>
      <c r="HD28">
        <v>18.5853</v>
      </c>
      <c r="HE28">
        <v>400</v>
      </c>
      <c r="HF28">
        <v>0</v>
      </c>
      <c r="HG28">
        <v>101.169</v>
      </c>
      <c r="HH28">
        <v>94.696100000000001</v>
      </c>
    </row>
    <row r="29" spans="1:216" x14ac:dyDescent="0.2">
      <c r="A29">
        <v>11</v>
      </c>
      <c r="B29">
        <v>1690058375.0999999</v>
      </c>
      <c r="C29">
        <v>920.09999990463302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1690058375.0999999</v>
      </c>
      <c r="M29">
        <f t="shared" si="0"/>
        <v>2.3444891989625074E-3</v>
      </c>
      <c r="N29">
        <f t="shared" si="1"/>
        <v>2.3444891989625076</v>
      </c>
      <c r="O29">
        <f t="shared" si="2"/>
        <v>14.523435240759063</v>
      </c>
      <c r="P29">
        <f t="shared" si="3"/>
        <v>459.37799999999999</v>
      </c>
      <c r="Q29">
        <f t="shared" si="4"/>
        <v>345.66875994790621</v>
      </c>
      <c r="R29">
        <f t="shared" si="5"/>
        <v>34.545277227994042</v>
      </c>
      <c r="S29">
        <f t="shared" si="6"/>
        <v>45.909096225048003</v>
      </c>
      <c r="T29">
        <f t="shared" si="7"/>
        <v>0.22561388055970333</v>
      </c>
      <c r="U29">
        <f t="shared" si="8"/>
        <v>2.9201124406360028</v>
      </c>
      <c r="V29">
        <f t="shared" si="9"/>
        <v>0.2163579028597398</v>
      </c>
      <c r="W29">
        <f t="shared" si="10"/>
        <v>0.1360236595579383</v>
      </c>
      <c r="X29">
        <f t="shared" si="11"/>
        <v>297.72332700000004</v>
      </c>
      <c r="Y29">
        <f t="shared" si="12"/>
        <v>22.247354168314658</v>
      </c>
      <c r="Z29">
        <f t="shared" si="13"/>
        <v>20.993400000000001</v>
      </c>
      <c r="AA29">
        <f t="shared" si="14"/>
        <v>2.4949197365773861</v>
      </c>
      <c r="AB29">
        <f t="shared" si="15"/>
        <v>57.095809043165715</v>
      </c>
      <c r="AC29">
        <f t="shared" si="16"/>
        <v>1.4332638794656001</v>
      </c>
      <c r="AD29">
        <f t="shared" si="17"/>
        <v>2.5102786062318874</v>
      </c>
      <c r="AE29">
        <f t="shared" si="18"/>
        <v>1.061655857111786</v>
      </c>
      <c r="AF29">
        <f t="shared" si="19"/>
        <v>-103.39197367424657</v>
      </c>
      <c r="AG29">
        <f t="shared" si="20"/>
        <v>15.727167279766563</v>
      </c>
      <c r="AH29">
        <f t="shared" si="21"/>
        <v>1.0944507868854096</v>
      </c>
      <c r="AI29">
        <f t="shared" si="22"/>
        <v>211.15297139240548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53657.679672674727</v>
      </c>
      <c r="AO29">
        <f t="shared" si="26"/>
        <v>1800.13</v>
      </c>
      <c r="AP29">
        <f t="shared" si="27"/>
        <v>1517.5095000000001</v>
      </c>
      <c r="AQ29">
        <f t="shared" si="28"/>
        <v>0.84299995000361083</v>
      </c>
      <c r="AR29">
        <f t="shared" si="29"/>
        <v>0.16538990350696894</v>
      </c>
      <c r="AS29">
        <v>1690058375.0999999</v>
      </c>
      <c r="AT29">
        <v>459.37799999999999</v>
      </c>
      <c r="AU29">
        <v>474.97800000000001</v>
      </c>
      <c r="AV29">
        <v>14.3416</v>
      </c>
      <c r="AW29">
        <v>12.030799999999999</v>
      </c>
      <c r="AX29">
        <v>465.72800000000001</v>
      </c>
      <c r="AY29">
        <v>14.5679</v>
      </c>
      <c r="AZ29">
        <v>600.01700000000005</v>
      </c>
      <c r="BA29">
        <v>99.837400000000002</v>
      </c>
      <c r="BB29">
        <v>0.100116</v>
      </c>
      <c r="BC29">
        <v>21.093299999999999</v>
      </c>
      <c r="BD29">
        <v>20.993400000000001</v>
      </c>
      <c r="BE29">
        <v>999.9</v>
      </c>
      <c r="BF29">
        <v>0</v>
      </c>
      <c r="BG29">
        <v>0</v>
      </c>
      <c r="BH29">
        <v>9962.5</v>
      </c>
      <c r="BI29">
        <v>0</v>
      </c>
      <c r="BJ29">
        <v>10.4595</v>
      </c>
      <c r="BK29">
        <v>-15.5999</v>
      </c>
      <c r="BL29">
        <v>466.06200000000001</v>
      </c>
      <c r="BM29">
        <v>480.762</v>
      </c>
      <c r="BN29">
        <v>2.3107700000000002</v>
      </c>
      <c r="BO29">
        <v>474.97800000000001</v>
      </c>
      <c r="BP29">
        <v>12.030799999999999</v>
      </c>
      <c r="BQ29">
        <v>1.4318299999999999</v>
      </c>
      <c r="BR29">
        <v>1.20113</v>
      </c>
      <c r="BS29">
        <v>12.259</v>
      </c>
      <c r="BT29">
        <v>9.6155200000000001</v>
      </c>
      <c r="BU29">
        <v>1800.13</v>
      </c>
      <c r="BV29">
        <v>0.90000100000000005</v>
      </c>
      <c r="BW29">
        <v>9.9999199999999996E-2</v>
      </c>
      <c r="BX29">
        <v>0</v>
      </c>
      <c r="BY29">
        <v>2.3125</v>
      </c>
      <c r="BZ29">
        <v>0</v>
      </c>
      <c r="CA29">
        <v>11956.6</v>
      </c>
      <c r="CB29">
        <v>13896</v>
      </c>
      <c r="CC29">
        <v>37.686999999999998</v>
      </c>
      <c r="CD29">
        <v>39.936999999999998</v>
      </c>
      <c r="CE29">
        <v>39</v>
      </c>
      <c r="CF29">
        <v>37.875</v>
      </c>
      <c r="CG29">
        <v>37.25</v>
      </c>
      <c r="CH29">
        <v>1620.12</v>
      </c>
      <c r="CI29">
        <v>180.01</v>
      </c>
      <c r="CJ29">
        <v>0</v>
      </c>
      <c r="CK29">
        <v>1690058386.5999999</v>
      </c>
      <c r="CL29">
        <v>0</v>
      </c>
      <c r="CM29">
        <v>1690058346.0999999</v>
      </c>
      <c r="CN29" t="s">
        <v>388</v>
      </c>
      <c r="CO29">
        <v>1690058346.0999999</v>
      </c>
      <c r="CP29">
        <v>1690058340.0999999</v>
      </c>
      <c r="CQ29">
        <v>35</v>
      </c>
      <c r="CR29">
        <v>-0.35399999999999998</v>
      </c>
      <c r="CS29">
        <v>-4.0000000000000001E-3</v>
      </c>
      <c r="CT29">
        <v>-6.35</v>
      </c>
      <c r="CU29">
        <v>-0.22600000000000001</v>
      </c>
      <c r="CV29">
        <v>475</v>
      </c>
      <c r="CW29">
        <v>12</v>
      </c>
      <c r="CX29">
        <v>0.09</v>
      </c>
      <c r="CY29">
        <v>0.04</v>
      </c>
      <c r="CZ29">
        <v>14.5022670317672</v>
      </c>
      <c r="DA29">
        <v>0.47926792475039998</v>
      </c>
      <c r="DB29">
        <v>6.3165051457375401E-2</v>
      </c>
      <c r="DC29">
        <v>1</v>
      </c>
      <c r="DD29">
        <v>474.99561904761902</v>
      </c>
      <c r="DE29">
        <v>8.4701298700743402E-2</v>
      </c>
      <c r="DF29">
        <v>1.7526785461590099E-2</v>
      </c>
      <c r="DG29">
        <v>1</v>
      </c>
      <c r="DH29">
        <v>1800.0304761904799</v>
      </c>
      <c r="DI29">
        <v>7.6969631719626397E-2</v>
      </c>
      <c r="DJ29">
        <v>0.137268461000639</v>
      </c>
      <c r="DK29">
        <v>1</v>
      </c>
      <c r="DL29">
        <v>3</v>
      </c>
      <c r="DM29">
        <v>3</v>
      </c>
      <c r="DN29" t="s">
        <v>355</v>
      </c>
      <c r="DO29">
        <v>3.2419899999999999</v>
      </c>
      <c r="DP29">
        <v>2.8399899999999998</v>
      </c>
      <c r="DQ29">
        <v>0.10906399999999999</v>
      </c>
      <c r="DR29">
        <v>0.1101</v>
      </c>
      <c r="DS29">
        <v>8.5198300000000005E-2</v>
      </c>
      <c r="DT29">
        <v>7.2774099999999994E-2</v>
      </c>
      <c r="DU29">
        <v>26160.400000000001</v>
      </c>
      <c r="DV29">
        <v>27266.799999999999</v>
      </c>
      <c r="DW29">
        <v>27462.9</v>
      </c>
      <c r="DX29">
        <v>28739.599999999999</v>
      </c>
      <c r="DY29">
        <v>33114.699999999997</v>
      </c>
      <c r="DZ29">
        <v>35473.699999999997</v>
      </c>
      <c r="EA29">
        <v>36719.9</v>
      </c>
      <c r="EB29">
        <v>38940.300000000003</v>
      </c>
      <c r="EC29">
        <v>2.3551799999999998</v>
      </c>
      <c r="ED29">
        <v>1.7808299999999999</v>
      </c>
      <c r="EE29">
        <v>0.14099900000000001</v>
      </c>
      <c r="EF29">
        <v>0</v>
      </c>
      <c r="EG29">
        <v>18.6601</v>
      </c>
      <c r="EH29">
        <v>999.9</v>
      </c>
      <c r="EI29">
        <v>54.706000000000003</v>
      </c>
      <c r="EJ29">
        <v>20.16</v>
      </c>
      <c r="EK29">
        <v>12.9863</v>
      </c>
      <c r="EL29">
        <v>62.084400000000002</v>
      </c>
      <c r="EM29">
        <v>37.491999999999997</v>
      </c>
      <c r="EN29">
        <v>1</v>
      </c>
      <c r="EO29">
        <v>-0.57806900000000006</v>
      </c>
      <c r="EP29">
        <v>0.104444</v>
      </c>
      <c r="EQ29">
        <v>19.982600000000001</v>
      </c>
      <c r="ER29">
        <v>5.2196899999999999</v>
      </c>
      <c r="ES29">
        <v>11.917999999999999</v>
      </c>
      <c r="ET29">
        <v>4.9548500000000004</v>
      </c>
      <c r="EU29">
        <v>3.2970999999999999</v>
      </c>
      <c r="EV29">
        <v>9999</v>
      </c>
      <c r="EW29">
        <v>6049.3</v>
      </c>
      <c r="EX29">
        <v>87.4</v>
      </c>
      <c r="EY29">
        <v>174</v>
      </c>
      <c r="EZ29">
        <v>1.83952</v>
      </c>
      <c r="FA29">
        <v>1.83856</v>
      </c>
      <c r="FB29">
        <v>1.8445400000000001</v>
      </c>
      <c r="FC29">
        <v>1.84859</v>
      </c>
      <c r="FD29">
        <v>1.84321</v>
      </c>
      <c r="FE29">
        <v>1.84334</v>
      </c>
      <c r="FF29">
        <v>1.84331</v>
      </c>
      <c r="FG29">
        <v>1.8430899999999999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-6.35</v>
      </c>
      <c r="FV29">
        <v>-0.2263</v>
      </c>
      <c r="FW29">
        <v>-6.3499000000001002</v>
      </c>
      <c r="FX29">
        <v>0</v>
      </c>
      <c r="FY29">
        <v>0</v>
      </c>
      <c r="FZ29">
        <v>0</v>
      </c>
      <c r="GA29">
        <v>-0.22635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0.6</v>
      </c>
      <c r="GK29">
        <v>1.18286</v>
      </c>
      <c r="GL29">
        <v>2.5463900000000002</v>
      </c>
      <c r="GM29">
        <v>1.4477500000000001</v>
      </c>
      <c r="GN29">
        <v>2.32056</v>
      </c>
      <c r="GO29">
        <v>1.5466299999999999</v>
      </c>
      <c r="GP29">
        <v>2.4072300000000002</v>
      </c>
      <c r="GQ29">
        <v>23.1313</v>
      </c>
      <c r="GR29">
        <v>14.5436</v>
      </c>
      <c r="GS29">
        <v>18</v>
      </c>
      <c r="GT29">
        <v>630.78300000000002</v>
      </c>
      <c r="GU29">
        <v>386.94799999999998</v>
      </c>
      <c r="GV29">
        <v>18.785399999999999</v>
      </c>
      <c r="GW29">
        <v>19.628399999999999</v>
      </c>
      <c r="GX29">
        <v>30.000399999999999</v>
      </c>
      <c r="GY29">
        <v>19.5623</v>
      </c>
      <c r="GZ29">
        <v>19.54</v>
      </c>
      <c r="HA29">
        <v>23.663499999999999</v>
      </c>
      <c r="HB29">
        <v>10</v>
      </c>
      <c r="HC29">
        <v>-30</v>
      </c>
      <c r="HD29">
        <v>18.788399999999999</v>
      </c>
      <c r="HE29">
        <v>475</v>
      </c>
      <c r="HF29">
        <v>0</v>
      </c>
      <c r="HG29">
        <v>101.158</v>
      </c>
      <c r="HH29">
        <v>94.686400000000006</v>
      </c>
    </row>
    <row r="30" spans="1:216" x14ac:dyDescent="0.2">
      <c r="A30">
        <v>12</v>
      </c>
      <c r="B30">
        <v>1690058468.0999999</v>
      </c>
      <c r="C30">
        <v>1013.09999990463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1690058468.0999999</v>
      </c>
      <c r="M30">
        <f t="shared" si="0"/>
        <v>2.341392962584943E-3</v>
      </c>
      <c r="N30">
        <f t="shared" si="1"/>
        <v>2.3413929625849432</v>
      </c>
      <c r="O30">
        <f t="shared" si="2"/>
        <v>16.353458264839944</v>
      </c>
      <c r="P30">
        <f t="shared" si="3"/>
        <v>557.34100000000001</v>
      </c>
      <c r="Q30">
        <f t="shared" si="4"/>
        <v>428.29547334981055</v>
      </c>
      <c r="R30">
        <f t="shared" si="5"/>
        <v>42.802207564564796</v>
      </c>
      <c r="S30">
        <f t="shared" si="6"/>
        <v>55.698522750340103</v>
      </c>
      <c r="T30">
        <f t="shared" si="7"/>
        <v>0.22496140522753058</v>
      </c>
      <c r="U30">
        <f t="shared" si="8"/>
        <v>2.9347693096473484</v>
      </c>
      <c r="V30">
        <f t="shared" si="9"/>
        <v>0.21580166522503869</v>
      </c>
      <c r="W30">
        <f t="shared" si="10"/>
        <v>0.13566792953220422</v>
      </c>
      <c r="X30">
        <f t="shared" si="11"/>
        <v>297.689232</v>
      </c>
      <c r="Y30">
        <f t="shared" si="12"/>
        <v>22.253261425533641</v>
      </c>
      <c r="Z30">
        <f t="shared" si="13"/>
        <v>21.009799999999998</v>
      </c>
      <c r="AA30">
        <f t="shared" si="14"/>
        <v>2.4974354520704205</v>
      </c>
      <c r="AB30">
        <f t="shared" si="15"/>
        <v>57.106868295287363</v>
      </c>
      <c r="AC30">
        <f t="shared" si="16"/>
        <v>1.4344837281994001</v>
      </c>
      <c r="AD30">
        <f t="shared" si="17"/>
        <v>2.5119285490879881</v>
      </c>
      <c r="AE30">
        <f t="shared" si="18"/>
        <v>1.0629517238710204</v>
      </c>
      <c r="AF30">
        <f t="shared" si="19"/>
        <v>-103.25542964999599</v>
      </c>
      <c r="AG30">
        <f t="shared" si="20"/>
        <v>14.904256460644996</v>
      </c>
      <c r="AH30">
        <f t="shared" si="21"/>
        <v>1.0321473185645358</v>
      </c>
      <c r="AI30">
        <f t="shared" si="22"/>
        <v>210.37020612921353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54087.537655371205</v>
      </c>
      <c r="AO30">
        <f t="shared" si="26"/>
        <v>1799.92</v>
      </c>
      <c r="AP30">
        <f t="shared" si="27"/>
        <v>1517.3327999999999</v>
      </c>
      <c r="AQ30">
        <f t="shared" si="28"/>
        <v>0.84300013333925949</v>
      </c>
      <c r="AR30">
        <f t="shared" si="29"/>
        <v>0.16539025734477086</v>
      </c>
      <c r="AS30">
        <v>1690058468.0999999</v>
      </c>
      <c r="AT30">
        <v>557.34100000000001</v>
      </c>
      <c r="AU30">
        <v>574.99800000000005</v>
      </c>
      <c r="AV30">
        <v>14.353999999999999</v>
      </c>
      <c r="AW30">
        <v>12.0464</v>
      </c>
      <c r="AX30">
        <v>563.86599999999999</v>
      </c>
      <c r="AY30">
        <v>14.5816</v>
      </c>
      <c r="AZ30">
        <v>600.048</v>
      </c>
      <c r="BA30">
        <v>99.836600000000004</v>
      </c>
      <c r="BB30">
        <v>9.9566100000000005E-2</v>
      </c>
      <c r="BC30">
        <v>21.103999999999999</v>
      </c>
      <c r="BD30">
        <v>21.009799999999998</v>
      </c>
      <c r="BE30">
        <v>999.9</v>
      </c>
      <c r="BF30">
        <v>0</v>
      </c>
      <c r="BG30">
        <v>0</v>
      </c>
      <c r="BH30">
        <v>10046.200000000001</v>
      </c>
      <c r="BI30">
        <v>0</v>
      </c>
      <c r="BJ30">
        <v>10.206899999999999</v>
      </c>
      <c r="BK30">
        <v>-17.6569</v>
      </c>
      <c r="BL30">
        <v>565.45799999999997</v>
      </c>
      <c r="BM30">
        <v>582.00900000000001</v>
      </c>
      <c r="BN30">
        <v>2.3075199999999998</v>
      </c>
      <c r="BO30">
        <v>574.99800000000005</v>
      </c>
      <c r="BP30">
        <v>12.0464</v>
      </c>
      <c r="BQ30">
        <v>1.4330499999999999</v>
      </c>
      <c r="BR30">
        <v>1.20268</v>
      </c>
      <c r="BS30">
        <v>12.272</v>
      </c>
      <c r="BT30">
        <v>9.6347299999999994</v>
      </c>
      <c r="BU30">
        <v>1799.92</v>
      </c>
      <c r="BV30">
        <v>0.89999799999999996</v>
      </c>
      <c r="BW30">
        <v>0.10000199999999999</v>
      </c>
      <c r="BX30">
        <v>0</v>
      </c>
      <c r="BY30">
        <v>2.3711000000000002</v>
      </c>
      <c r="BZ30">
        <v>0</v>
      </c>
      <c r="CA30">
        <v>11995.5</v>
      </c>
      <c r="CB30">
        <v>13894.3</v>
      </c>
      <c r="CC30">
        <v>37.436999999999998</v>
      </c>
      <c r="CD30">
        <v>39.686999999999998</v>
      </c>
      <c r="CE30">
        <v>38.686999999999998</v>
      </c>
      <c r="CF30">
        <v>37.686999999999998</v>
      </c>
      <c r="CG30">
        <v>37</v>
      </c>
      <c r="CH30">
        <v>1619.92</v>
      </c>
      <c r="CI30">
        <v>180</v>
      </c>
      <c r="CJ30">
        <v>0</v>
      </c>
      <c r="CK30">
        <v>1690058479.5999999</v>
      </c>
      <c r="CL30">
        <v>0</v>
      </c>
      <c r="CM30">
        <v>1690058438.0999999</v>
      </c>
      <c r="CN30" t="s">
        <v>391</v>
      </c>
      <c r="CO30">
        <v>1690058438.0999999</v>
      </c>
      <c r="CP30">
        <v>1690058433.0999999</v>
      </c>
      <c r="CQ30">
        <v>36</v>
      </c>
      <c r="CR30">
        <v>-0.17499999999999999</v>
      </c>
      <c r="CS30">
        <v>-1E-3</v>
      </c>
      <c r="CT30">
        <v>-6.5250000000000004</v>
      </c>
      <c r="CU30">
        <v>-0.22800000000000001</v>
      </c>
      <c r="CV30">
        <v>575</v>
      </c>
      <c r="CW30">
        <v>12</v>
      </c>
      <c r="CX30">
        <v>0.11</v>
      </c>
      <c r="CY30">
        <v>0.03</v>
      </c>
      <c r="CZ30">
        <v>16.347959607839702</v>
      </c>
      <c r="DA30">
        <v>-9.4579250287440894E-3</v>
      </c>
      <c r="DB30">
        <v>4.2701079065949298E-2</v>
      </c>
      <c r="DC30">
        <v>1</v>
      </c>
      <c r="DD30">
        <v>575.00295000000006</v>
      </c>
      <c r="DE30">
        <v>6.7669173019141004E-4</v>
      </c>
      <c r="DF30">
        <v>2.5012946647690399E-2</v>
      </c>
      <c r="DG30">
        <v>1</v>
      </c>
      <c r="DH30">
        <v>1800.0533333333301</v>
      </c>
      <c r="DI30">
        <v>-0.123905955695728</v>
      </c>
      <c r="DJ30">
        <v>0.16119592731863899</v>
      </c>
      <c r="DK30">
        <v>1</v>
      </c>
      <c r="DL30">
        <v>3</v>
      </c>
      <c r="DM30">
        <v>3</v>
      </c>
      <c r="DN30" t="s">
        <v>355</v>
      </c>
      <c r="DO30">
        <v>3.242</v>
      </c>
      <c r="DP30">
        <v>2.84016</v>
      </c>
      <c r="DQ30">
        <v>0.12517600000000001</v>
      </c>
      <c r="DR30">
        <v>0.12628</v>
      </c>
      <c r="DS30">
        <v>8.5244500000000001E-2</v>
      </c>
      <c r="DT30">
        <v>7.2833599999999998E-2</v>
      </c>
      <c r="DU30">
        <v>25685.200000000001</v>
      </c>
      <c r="DV30">
        <v>26769.599999999999</v>
      </c>
      <c r="DW30">
        <v>27460.1</v>
      </c>
      <c r="DX30">
        <v>28737.4</v>
      </c>
      <c r="DY30">
        <v>33109.800000000003</v>
      </c>
      <c r="DZ30">
        <v>35468.800000000003</v>
      </c>
      <c r="EA30">
        <v>36716.199999999997</v>
      </c>
      <c r="EB30">
        <v>38937.300000000003</v>
      </c>
      <c r="EC30">
        <v>2.3549500000000001</v>
      </c>
      <c r="ED30">
        <v>1.7806500000000001</v>
      </c>
      <c r="EE30">
        <v>0.143453</v>
      </c>
      <c r="EF30">
        <v>0</v>
      </c>
      <c r="EG30">
        <v>18.6358</v>
      </c>
      <c r="EH30">
        <v>999.9</v>
      </c>
      <c r="EI30">
        <v>54.731000000000002</v>
      </c>
      <c r="EJ30">
        <v>20.170000000000002</v>
      </c>
      <c r="EK30">
        <v>13.0001</v>
      </c>
      <c r="EL30">
        <v>61.544400000000003</v>
      </c>
      <c r="EM30">
        <v>37.556100000000001</v>
      </c>
      <c r="EN30">
        <v>1</v>
      </c>
      <c r="EO30">
        <v>-0.57356200000000002</v>
      </c>
      <c r="EP30">
        <v>0.41497499999999998</v>
      </c>
      <c r="EQ30">
        <v>19.978200000000001</v>
      </c>
      <c r="ER30">
        <v>5.2190899999999996</v>
      </c>
      <c r="ES30">
        <v>11.918799999999999</v>
      </c>
      <c r="ET30">
        <v>4.9550999999999998</v>
      </c>
      <c r="EU30">
        <v>3.2970799999999998</v>
      </c>
      <c r="EV30">
        <v>9999</v>
      </c>
      <c r="EW30">
        <v>6051.1</v>
      </c>
      <c r="EX30">
        <v>87.5</v>
      </c>
      <c r="EY30">
        <v>174</v>
      </c>
      <c r="EZ30">
        <v>1.84009</v>
      </c>
      <c r="FA30">
        <v>1.83918</v>
      </c>
      <c r="FB30">
        <v>1.8451299999999999</v>
      </c>
      <c r="FC30">
        <v>1.8492</v>
      </c>
      <c r="FD30">
        <v>1.8438000000000001</v>
      </c>
      <c r="FE30">
        <v>1.8439300000000001</v>
      </c>
      <c r="FF30">
        <v>1.84389</v>
      </c>
      <c r="FG30">
        <v>1.8436999999999999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-6.5250000000000004</v>
      </c>
      <c r="FV30">
        <v>-0.2276</v>
      </c>
      <c r="FW30">
        <v>-6.5251818181818599</v>
      </c>
      <c r="FX30">
        <v>0</v>
      </c>
      <c r="FY30">
        <v>0</v>
      </c>
      <c r="FZ30">
        <v>0</v>
      </c>
      <c r="GA30">
        <v>-0.22761999999999999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1.3757299999999999</v>
      </c>
      <c r="GL30">
        <v>2.5451700000000002</v>
      </c>
      <c r="GM30">
        <v>1.4489700000000001</v>
      </c>
      <c r="GN30">
        <v>2.31934</v>
      </c>
      <c r="GO30">
        <v>1.5466299999999999</v>
      </c>
      <c r="GP30">
        <v>2.4157700000000002</v>
      </c>
      <c r="GQ30">
        <v>23.171800000000001</v>
      </c>
      <c r="GR30">
        <v>14.5261</v>
      </c>
      <c r="GS30">
        <v>18</v>
      </c>
      <c r="GT30">
        <v>631.29899999999998</v>
      </c>
      <c r="GU30">
        <v>387.27800000000002</v>
      </c>
      <c r="GV30">
        <v>18.786899999999999</v>
      </c>
      <c r="GW30">
        <v>19.682300000000001</v>
      </c>
      <c r="GX30">
        <v>30.000699999999998</v>
      </c>
      <c r="GY30">
        <v>19.616</v>
      </c>
      <c r="GZ30">
        <v>19.5928</v>
      </c>
      <c r="HA30">
        <v>27.518599999999999</v>
      </c>
      <c r="HB30">
        <v>10</v>
      </c>
      <c r="HC30">
        <v>-30</v>
      </c>
      <c r="HD30">
        <v>18.776</v>
      </c>
      <c r="HE30">
        <v>575</v>
      </c>
      <c r="HF30">
        <v>0</v>
      </c>
      <c r="HG30">
        <v>101.148</v>
      </c>
      <c r="HH30">
        <v>94.679000000000002</v>
      </c>
    </row>
    <row r="31" spans="1:216" x14ac:dyDescent="0.2">
      <c r="A31">
        <v>13</v>
      </c>
      <c r="B31">
        <v>1690058563.0999999</v>
      </c>
      <c r="C31">
        <v>1108.0999999046301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1690058563.0999999</v>
      </c>
      <c r="M31">
        <f t="shared" si="0"/>
        <v>2.3345336473371116E-3</v>
      </c>
      <c r="N31">
        <f t="shared" si="1"/>
        <v>2.3345336473371114</v>
      </c>
      <c r="O31">
        <f t="shared" si="2"/>
        <v>17.330076089708189</v>
      </c>
      <c r="P31">
        <f t="shared" si="3"/>
        <v>656.12300000000005</v>
      </c>
      <c r="Q31">
        <f t="shared" si="4"/>
        <v>518.66522117226714</v>
      </c>
      <c r="R31">
        <f t="shared" si="5"/>
        <v>51.833786043127198</v>
      </c>
      <c r="S31">
        <f t="shared" si="6"/>
        <v>65.570888140731995</v>
      </c>
      <c r="T31">
        <f t="shared" si="7"/>
        <v>0.22564637562845155</v>
      </c>
      <c r="U31">
        <f t="shared" si="8"/>
        <v>2.9256996688038512</v>
      </c>
      <c r="V31">
        <f t="shared" si="9"/>
        <v>0.21640469280308913</v>
      </c>
      <c r="W31">
        <f t="shared" si="10"/>
        <v>0.13605172122384129</v>
      </c>
      <c r="X31">
        <f t="shared" si="11"/>
        <v>297.69924600000002</v>
      </c>
      <c r="Y31">
        <f t="shared" si="12"/>
        <v>22.239359763786787</v>
      </c>
      <c r="Z31">
        <f t="shared" si="13"/>
        <v>20.9772</v>
      </c>
      <c r="AA31">
        <f t="shared" si="14"/>
        <v>2.4924368797078396</v>
      </c>
      <c r="AB31">
        <f t="shared" si="15"/>
        <v>57.215326566605071</v>
      </c>
      <c r="AC31">
        <f t="shared" si="16"/>
        <v>1.4355233828412</v>
      </c>
      <c r="AD31">
        <f t="shared" si="17"/>
        <v>2.5089839890542081</v>
      </c>
      <c r="AE31">
        <f t="shared" si="18"/>
        <v>1.0569134968666396</v>
      </c>
      <c r="AF31">
        <f t="shared" si="19"/>
        <v>-102.95293384756663</v>
      </c>
      <c r="AG31">
        <f t="shared" si="20"/>
        <v>16.987555522648581</v>
      </c>
      <c r="AH31">
        <f t="shared" si="21"/>
        <v>1.1797553445135849</v>
      </c>
      <c r="AI31">
        <f t="shared" si="22"/>
        <v>212.91362301959558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53823.658767323293</v>
      </c>
      <c r="AO31">
        <f t="shared" si="26"/>
        <v>1799.99</v>
      </c>
      <c r="AP31">
        <f t="shared" si="27"/>
        <v>1517.3910000000001</v>
      </c>
      <c r="AQ31">
        <f t="shared" si="28"/>
        <v>0.84299968333157405</v>
      </c>
      <c r="AR31">
        <f t="shared" si="29"/>
        <v>0.16538938882993795</v>
      </c>
      <c r="AS31">
        <v>1690058563.0999999</v>
      </c>
      <c r="AT31">
        <v>656.12300000000005</v>
      </c>
      <c r="AU31">
        <v>674.98400000000004</v>
      </c>
      <c r="AV31">
        <v>14.3643</v>
      </c>
      <c r="AW31">
        <v>12.0634</v>
      </c>
      <c r="AX31">
        <v>662.65099999999995</v>
      </c>
      <c r="AY31">
        <v>14.590299999999999</v>
      </c>
      <c r="AZ31">
        <v>600.02599999999995</v>
      </c>
      <c r="BA31">
        <v>99.836799999999997</v>
      </c>
      <c r="BB31">
        <v>0.10008400000000001</v>
      </c>
      <c r="BC31">
        <v>21.084900000000001</v>
      </c>
      <c r="BD31">
        <v>20.9772</v>
      </c>
      <c r="BE31">
        <v>999.9</v>
      </c>
      <c r="BF31">
        <v>0</v>
      </c>
      <c r="BG31">
        <v>0</v>
      </c>
      <c r="BH31">
        <v>9994.3799999999992</v>
      </c>
      <c r="BI31">
        <v>0</v>
      </c>
      <c r="BJ31">
        <v>10.400399999999999</v>
      </c>
      <c r="BK31">
        <v>-18.861000000000001</v>
      </c>
      <c r="BL31">
        <v>665.68499999999995</v>
      </c>
      <c r="BM31">
        <v>683.226</v>
      </c>
      <c r="BN31">
        <v>2.3008899999999999</v>
      </c>
      <c r="BO31">
        <v>674.98400000000004</v>
      </c>
      <c r="BP31">
        <v>12.0634</v>
      </c>
      <c r="BQ31">
        <v>1.43408</v>
      </c>
      <c r="BR31">
        <v>1.2043699999999999</v>
      </c>
      <c r="BS31">
        <v>12.2829</v>
      </c>
      <c r="BT31">
        <v>9.6556700000000006</v>
      </c>
      <c r="BU31">
        <v>1799.99</v>
      </c>
      <c r="BV31">
        <v>0.90001200000000003</v>
      </c>
      <c r="BW31">
        <v>9.9987999999999994E-2</v>
      </c>
      <c r="BX31">
        <v>0</v>
      </c>
      <c r="BY31">
        <v>2.1920999999999999</v>
      </c>
      <c r="BZ31">
        <v>0</v>
      </c>
      <c r="CA31">
        <v>12015.1</v>
      </c>
      <c r="CB31">
        <v>13894.9</v>
      </c>
      <c r="CC31">
        <v>37.186999999999998</v>
      </c>
      <c r="CD31">
        <v>39.5</v>
      </c>
      <c r="CE31">
        <v>38.5</v>
      </c>
      <c r="CF31">
        <v>37.561999999999998</v>
      </c>
      <c r="CG31">
        <v>36.75</v>
      </c>
      <c r="CH31">
        <v>1620.01</v>
      </c>
      <c r="CI31">
        <v>179.98</v>
      </c>
      <c r="CJ31">
        <v>0</v>
      </c>
      <c r="CK31">
        <v>1690058574.4000001</v>
      </c>
      <c r="CL31">
        <v>0</v>
      </c>
      <c r="CM31">
        <v>1690058535.0999999</v>
      </c>
      <c r="CN31" t="s">
        <v>394</v>
      </c>
      <c r="CO31">
        <v>1690058535.0999999</v>
      </c>
      <c r="CP31">
        <v>1690058529.0999999</v>
      </c>
      <c r="CQ31">
        <v>37</v>
      </c>
      <c r="CR31">
        <v>-3.0000000000000001E-3</v>
      </c>
      <c r="CS31">
        <v>2E-3</v>
      </c>
      <c r="CT31">
        <v>-6.5279999999999996</v>
      </c>
      <c r="CU31">
        <v>-0.22600000000000001</v>
      </c>
      <c r="CV31">
        <v>675</v>
      </c>
      <c r="CW31">
        <v>12</v>
      </c>
      <c r="CX31">
        <v>0.18</v>
      </c>
      <c r="CY31">
        <v>0.06</v>
      </c>
      <c r="CZ31">
        <v>17.307829170477302</v>
      </c>
      <c r="DA31">
        <v>0.57653650209646001</v>
      </c>
      <c r="DB31">
        <v>8.01888658030116E-2</v>
      </c>
      <c r="DC31">
        <v>1</v>
      </c>
      <c r="DD31">
        <v>675.01719047618997</v>
      </c>
      <c r="DE31">
        <v>-9.19480519474805E-2</v>
      </c>
      <c r="DF31">
        <v>5.4981918281094097E-2</v>
      </c>
      <c r="DG31">
        <v>1</v>
      </c>
      <c r="DH31">
        <v>1800.00761904762</v>
      </c>
      <c r="DI31">
        <v>5.0754162153226999E-2</v>
      </c>
      <c r="DJ31">
        <v>8.6766034087009704E-3</v>
      </c>
      <c r="DK31">
        <v>1</v>
      </c>
      <c r="DL31">
        <v>3</v>
      </c>
      <c r="DM31">
        <v>3</v>
      </c>
      <c r="DN31" t="s">
        <v>355</v>
      </c>
      <c r="DO31">
        <v>3.2419199999999999</v>
      </c>
      <c r="DP31">
        <v>2.84023</v>
      </c>
      <c r="DQ31">
        <v>0.14003699999999999</v>
      </c>
      <c r="DR31">
        <v>0.14110400000000001</v>
      </c>
      <c r="DS31">
        <v>8.5271600000000003E-2</v>
      </c>
      <c r="DT31">
        <v>7.2900400000000004E-2</v>
      </c>
      <c r="DU31">
        <v>25246.9</v>
      </c>
      <c r="DV31">
        <v>26315</v>
      </c>
      <c r="DW31">
        <v>27457.3</v>
      </c>
      <c r="DX31">
        <v>28736.1</v>
      </c>
      <c r="DY31">
        <v>33105.9</v>
      </c>
      <c r="DZ31">
        <v>35464.6</v>
      </c>
      <c r="EA31">
        <v>36712.800000000003</v>
      </c>
      <c r="EB31">
        <v>38935.4</v>
      </c>
      <c r="EC31">
        <v>2.3538700000000001</v>
      </c>
      <c r="ED31">
        <v>1.77973</v>
      </c>
      <c r="EE31">
        <v>0.14177699999999999</v>
      </c>
      <c r="EF31">
        <v>0</v>
      </c>
      <c r="EG31">
        <v>18.631</v>
      </c>
      <c r="EH31">
        <v>999.9</v>
      </c>
      <c r="EI31">
        <v>54.719000000000001</v>
      </c>
      <c r="EJ31">
        <v>20.190000000000001</v>
      </c>
      <c r="EK31">
        <v>13.0137</v>
      </c>
      <c r="EL31">
        <v>62.394399999999997</v>
      </c>
      <c r="EM31">
        <v>37.427900000000001</v>
      </c>
      <c r="EN31">
        <v>1</v>
      </c>
      <c r="EO31">
        <v>-0.57142800000000005</v>
      </c>
      <c r="EP31">
        <v>5.1786499999999999E-2</v>
      </c>
      <c r="EQ31">
        <v>19.9832</v>
      </c>
      <c r="ER31">
        <v>5.2199900000000001</v>
      </c>
      <c r="ES31">
        <v>11.919700000000001</v>
      </c>
      <c r="ET31">
        <v>4.9551499999999997</v>
      </c>
      <c r="EU31">
        <v>3.2972000000000001</v>
      </c>
      <c r="EV31">
        <v>9999</v>
      </c>
      <c r="EW31">
        <v>6053.1</v>
      </c>
      <c r="EX31">
        <v>87.5</v>
      </c>
      <c r="EY31">
        <v>174</v>
      </c>
      <c r="EZ31">
        <v>1.83961</v>
      </c>
      <c r="FA31">
        <v>1.8386800000000001</v>
      </c>
      <c r="FB31">
        <v>1.8446499999999999</v>
      </c>
      <c r="FC31">
        <v>1.8487</v>
      </c>
      <c r="FD31">
        <v>1.8432900000000001</v>
      </c>
      <c r="FE31">
        <v>1.8433999999999999</v>
      </c>
      <c r="FF31">
        <v>1.8433999999999999</v>
      </c>
      <c r="FG31">
        <v>1.84321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-6.5279999999999996</v>
      </c>
      <c r="FV31">
        <v>-0.22600000000000001</v>
      </c>
      <c r="FW31">
        <v>-6.5280909090907899</v>
      </c>
      <c r="FX31">
        <v>0</v>
      </c>
      <c r="FY31">
        <v>0</v>
      </c>
      <c r="FZ31">
        <v>0</v>
      </c>
      <c r="GA31">
        <v>-0.22600909090908899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0.6</v>
      </c>
      <c r="GK31">
        <v>1.56372</v>
      </c>
      <c r="GL31">
        <v>2.5439500000000002</v>
      </c>
      <c r="GM31">
        <v>1.4489700000000001</v>
      </c>
      <c r="GN31">
        <v>2.31934</v>
      </c>
      <c r="GO31">
        <v>1.5466299999999999</v>
      </c>
      <c r="GP31">
        <v>2.34497</v>
      </c>
      <c r="GQ31">
        <v>23.232399999999998</v>
      </c>
      <c r="GR31">
        <v>14.4998</v>
      </c>
      <c r="GS31">
        <v>18</v>
      </c>
      <c r="GT31">
        <v>631.15499999999997</v>
      </c>
      <c r="GU31">
        <v>387.12700000000001</v>
      </c>
      <c r="GV31">
        <v>18.8705</v>
      </c>
      <c r="GW31">
        <v>19.7256</v>
      </c>
      <c r="GX31">
        <v>30.000299999999999</v>
      </c>
      <c r="GY31">
        <v>19.663799999999998</v>
      </c>
      <c r="GZ31">
        <v>19.640699999999999</v>
      </c>
      <c r="HA31">
        <v>31.270199999999999</v>
      </c>
      <c r="HB31">
        <v>10</v>
      </c>
      <c r="HC31">
        <v>-30</v>
      </c>
      <c r="HD31">
        <v>18.8811</v>
      </c>
      <c r="HE31">
        <v>675</v>
      </c>
      <c r="HF31">
        <v>0</v>
      </c>
      <c r="HG31">
        <v>101.13800000000001</v>
      </c>
      <c r="HH31">
        <v>94.674700000000001</v>
      </c>
    </row>
    <row r="32" spans="1:216" x14ac:dyDescent="0.2">
      <c r="A32">
        <v>14</v>
      </c>
      <c r="B32">
        <v>1690058653.0999999</v>
      </c>
      <c r="C32">
        <v>1198.0999999046301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1690058653.0999999</v>
      </c>
      <c r="M32">
        <f t="shared" si="0"/>
        <v>2.3118507194094377E-3</v>
      </c>
      <c r="N32">
        <f t="shared" si="1"/>
        <v>2.3118507194094375</v>
      </c>
      <c r="O32">
        <f t="shared" si="2"/>
        <v>18.094184373052361</v>
      </c>
      <c r="P32">
        <f t="shared" si="3"/>
        <v>780.10400000000004</v>
      </c>
      <c r="Q32">
        <f t="shared" si="4"/>
        <v>634.0529391400629</v>
      </c>
      <c r="R32">
        <f t="shared" si="5"/>
        <v>63.36394262985322</v>
      </c>
      <c r="S32">
        <f t="shared" si="6"/>
        <v>77.959523645390405</v>
      </c>
      <c r="T32">
        <f t="shared" si="7"/>
        <v>0.22396840340602664</v>
      </c>
      <c r="U32">
        <f t="shared" si="8"/>
        <v>2.9297183113989096</v>
      </c>
      <c r="V32">
        <f t="shared" si="9"/>
        <v>0.2148726217958003</v>
      </c>
      <c r="W32">
        <f t="shared" si="10"/>
        <v>0.1350818277213795</v>
      </c>
      <c r="X32">
        <f t="shared" si="11"/>
        <v>297.66471299999995</v>
      </c>
      <c r="Y32">
        <f t="shared" si="12"/>
        <v>22.222712837659429</v>
      </c>
      <c r="Z32">
        <f t="shared" si="13"/>
        <v>20.953199999999999</v>
      </c>
      <c r="AA32">
        <f t="shared" si="14"/>
        <v>2.4887625508335933</v>
      </c>
      <c r="AB32">
        <f t="shared" si="15"/>
        <v>57.254112788445887</v>
      </c>
      <c r="AC32">
        <f t="shared" si="16"/>
        <v>1.43465374552734</v>
      </c>
      <c r="AD32">
        <f t="shared" si="17"/>
        <v>2.5057653951051337</v>
      </c>
      <c r="AE32">
        <f t="shared" si="18"/>
        <v>1.0541088053062533</v>
      </c>
      <c r="AF32">
        <f t="shared" si="19"/>
        <v>-101.9526167259562</v>
      </c>
      <c r="AG32">
        <f t="shared" si="20"/>
        <v>17.500524675338671</v>
      </c>
      <c r="AH32">
        <f t="shared" si="21"/>
        <v>1.2134350328506909</v>
      </c>
      <c r="AI32">
        <f t="shared" si="22"/>
        <v>214.42605598223309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53945.863754314087</v>
      </c>
      <c r="AO32">
        <f t="shared" si="26"/>
        <v>1799.77</v>
      </c>
      <c r="AP32">
        <f t="shared" si="27"/>
        <v>1517.2065</v>
      </c>
      <c r="AQ32">
        <f t="shared" si="28"/>
        <v>0.84300021669435543</v>
      </c>
      <c r="AR32">
        <f t="shared" si="29"/>
        <v>0.16539041822010589</v>
      </c>
      <c r="AS32">
        <v>1690058653.0999999</v>
      </c>
      <c r="AT32">
        <v>780.10400000000004</v>
      </c>
      <c r="AU32">
        <v>800.00199999999995</v>
      </c>
      <c r="AV32">
        <v>14.3559</v>
      </c>
      <c r="AW32">
        <v>12.077199999999999</v>
      </c>
      <c r="AX32">
        <v>786.66200000000003</v>
      </c>
      <c r="AY32">
        <v>14.5786</v>
      </c>
      <c r="AZ32">
        <v>599.99</v>
      </c>
      <c r="BA32">
        <v>99.834900000000005</v>
      </c>
      <c r="BB32">
        <v>9.9882600000000002E-2</v>
      </c>
      <c r="BC32">
        <v>21.064</v>
      </c>
      <c r="BD32">
        <v>20.953199999999999</v>
      </c>
      <c r="BE32">
        <v>999.9</v>
      </c>
      <c r="BF32">
        <v>0</v>
      </c>
      <c r="BG32">
        <v>0</v>
      </c>
      <c r="BH32">
        <v>10017.5</v>
      </c>
      <c r="BI32">
        <v>0</v>
      </c>
      <c r="BJ32">
        <v>11.0815</v>
      </c>
      <c r="BK32">
        <v>-19.897200000000002</v>
      </c>
      <c r="BL32">
        <v>791.46699999999998</v>
      </c>
      <c r="BM32">
        <v>809.78200000000004</v>
      </c>
      <c r="BN32">
        <v>2.2787000000000002</v>
      </c>
      <c r="BO32">
        <v>800.00199999999995</v>
      </c>
      <c r="BP32">
        <v>12.077199999999999</v>
      </c>
      <c r="BQ32">
        <v>1.4332199999999999</v>
      </c>
      <c r="BR32">
        <v>1.20573</v>
      </c>
      <c r="BS32">
        <v>12.2737</v>
      </c>
      <c r="BT32">
        <v>9.6724399999999999</v>
      </c>
      <c r="BU32">
        <v>1799.77</v>
      </c>
      <c r="BV32">
        <v>0.89999499999999999</v>
      </c>
      <c r="BW32">
        <v>0.100005</v>
      </c>
      <c r="BX32">
        <v>0</v>
      </c>
      <c r="BY32">
        <v>1.7972999999999999</v>
      </c>
      <c r="BZ32">
        <v>0</v>
      </c>
      <c r="CA32">
        <v>12026.8</v>
      </c>
      <c r="CB32">
        <v>13893.2</v>
      </c>
      <c r="CC32">
        <v>37</v>
      </c>
      <c r="CD32">
        <v>39.311999999999998</v>
      </c>
      <c r="CE32">
        <v>38.311999999999998</v>
      </c>
      <c r="CF32">
        <v>37.375</v>
      </c>
      <c r="CG32">
        <v>36.625</v>
      </c>
      <c r="CH32">
        <v>1619.78</v>
      </c>
      <c r="CI32">
        <v>179.99</v>
      </c>
      <c r="CJ32">
        <v>0</v>
      </c>
      <c r="CK32">
        <v>1690058664.4000001</v>
      </c>
      <c r="CL32">
        <v>0</v>
      </c>
      <c r="CM32">
        <v>1690058625.0999999</v>
      </c>
      <c r="CN32" t="s">
        <v>397</v>
      </c>
      <c r="CO32">
        <v>1690058618.0999999</v>
      </c>
      <c r="CP32">
        <v>1690058625.0999999</v>
      </c>
      <c r="CQ32">
        <v>38</v>
      </c>
      <c r="CR32">
        <v>-0.03</v>
      </c>
      <c r="CS32">
        <v>3.0000000000000001E-3</v>
      </c>
      <c r="CT32">
        <v>-6.5579999999999998</v>
      </c>
      <c r="CU32">
        <v>-0.223</v>
      </c>
      <c r="CV32">
        <v>800</v>
      </c>
      <c r="CW32">
        <v>12</v>
      </c>
      <c r="CX32">
        <v>0.25</v>
      </c>
      <c r="CY32">
        <v>0.01</v>
      </c>
      <c r="CZ32">
        <v>18.047604158675899</v>
      </c>
      <c r="DA32">
        <v>0.40262698439042899</v>
      </c>
      <c r="DB32">
        <v>7.9903802771531807E-2</v>
      </c>
      <c r="DC32">
        <v>1</v>
      </c>
      <c r="DD32">
        <v>799.99400000000003</v>
      </c>
      <c r="DE32">
        <v>-0.127090909092234</v>
      </c>
      <c r="DF32">
        <v>6.0055529859180501E-2</v>
      </c>
      <c r="DG32">
        <v>1</v>
      </c>
      <c r="DH32">
        <v>1800.001</v>
      </c>
      <c r="DI32">
        <v>-0.173513466711126</v>
      </c>
      <c r="DJ32">
        <v>0.13685393673545801</v>
      </c>
      <c r="DK32">
        <v>1</v>
      </c>
      <c r="DL32">
        <v>3</v>
      </c>
      <c r="DM32">
        <v>3</v>
      </c>
      <c r="DN32" t="s">
        <v>355</v>
      </c>
      <c r="DO32">
        <v>3.2418100000000001</v>
      </c>
      <c r="DP32">
        <v>2.84022</v>
      </c>
      <c r="DQ32">
        <v>0.157192</v>
      </c>
      <c r="DR32">
        <v>0.158162</v>
      </c>
      <c r="DS32">
        <v>8.5211899999999993E-2</v>
      </c>
      <c r="DT32">
        <v>7.2953400000000002E-2</v>
      </c>
      <c r="DU32">
        <v>24743.1</v>
      </c>
      <c r="DV32">
        <v>25792.6</v>
      </c>
      <c r="DW32">
        <v>27455.9</v>
      </c>
      <c r="DX32">
        <v>28735.200000000001</v>
      </c>
      <c r="DY32">
        <v>33106.800000000003</v>
      </c>
      <c r="DZ32">
        <v>35461.300000000003</v>
      </c>
      <c r="EA32">
        <v>36711.199999999997</v>
      </c>
      <c r="EB32">
        <v>38934</v>
      </c>
      <c r="EC32">
        <v>2.3534999999999999</v>
      </c>
      <c r="ED32">
        <v>1.77955</v>
      </c>
      <c r="EE32">
        <v>0.14115900000000001</v>
      </c>
      <c r="EF32">
        <v>0</v>
      </c>
      <c r="EG32">
        <v>18.617000000000001</v>
      </c>
      <c r="EH32">
        <v>999.9</v>
      </c>
      <c r="EI32">
        <v>54.719000000000001</v>
      </c>
      <c r="EJ32">
        <v>20.210999999999999</v>
      </c>
      <c r="EK32">
        <v>13.032299999999999</v>
      </c>
      <c r="EL32">
        <v>61.854399999999998</v>
      </c>
      <c r="EM32">
        <v>37.491999999999997</v>
      </c>
      <c r="EN32">
        <v>1</v>
      </c>
      <c r="EO32">
        <v>-0.56925300000000001</v>
      </c>
      <c r="EP32">
        <v>-8.7434600000000001E-2</v>
      </c>
      <c r="EQ32">
        <v>19.9815</v>
      </c>
      <c r="ER32">
        <v>5.2201399999999998</v>
      </c>
      <c r="ES32">
        <v>11.9198</v>
      </c>
      <c r="ET32">
        <v>4.95505</v>
      </c>
      <c r="EU32">
        <v>3.2970299999999999</v>
      </c>
      <c r="EV32">
        <v>9999</v>
      </c>
      <c r="EW32">
        <v>6054.9</v>
      </c>
      <c r="EX32">
        <v>87.5</v>
      </c>
      <c r="EY32">
        <v>174</v>
      </c>
      <c r="EZ32">
        <v>1.8396999999999999</v>
      </c>
      <c r="FA32">
        <v>1.83877</v>
      </c>
      <c r="FB32">
        <v>1.8447100000000001</v>
      </c>
      <c r="FC32">
        <v>1.8487899999999999</v>
      </c>
      <c r="FD32">
        <v>1.8433900000000001</v>
      </c>
      <c r="FE32">
        <v>1.8435299999999999</v>
      </c>
      <c r="FF32">
        <v>1.8434900000000001</v>
      </c>
      <c r="FG32">
        <v>1.84328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-6.5579999999999998</v>
      </c>
      <c r="FV32">
        <v>-0.22270000000000001</v>
      </c>
      <c r="FW32">
        <v>-6.5578181818179901</v>
      </c>
      <c r="FX32">
        <v>0</v>
      </c>
      <c r="FY32">
        <v>0</v>
      </c>
      <c r="FZ32">
        <v>0</v>
      </c>
      <c r="GA32">
        <v>-0.22271000000000299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0.6</v>
      </c>
      <c r="GJ32">
        <v>0.5</v>
      </c>
      <c r="GK32">
        <v>1.79077</v>
      </c>
      <c r="GL32">
        <v>2.5378400000000001</v>
      </c>
      <c r="GM32">
        <v>1.4489700000000001</v>
      </c>
      <c r="GN32">
        <v>2.32056</v>
      </c>
      <c r="GO32">
        <v>1.5466299999999999</v>
      </c>
      <c r="GP32">
        <v>2.3999000000000001</v>
      </c>
      <c r="GQ32">
        <v>23.2729</v>
      </c>
      <c r="GR32">
        <v>14.491</v>
      </c>
      <c r="GS32">
        <v>18</v>
      </c>
      <c r="GT32">
        <v>631.38199999999995</v>
      </c>
      <c r="GU32">
        <v>387.34399999999999</v>
      </c>
      <c r="GV32">
        <v>18.958600000000001</v>
      </c>
      <c r="GW32">
        <v>19.760200000000001</v>
      </c>
      <c r="GX32">
        <v>30.0002</v>
      </c>
      <c r="GY32">
        <v>19.7027</v>
      </c>
      <c r="GZ32">
        <v>19.6798</v>
      </c>
      <c r="HA32">
        <v>35.822499999999998</v>
      </c>
      <c r="HB32">
        <v>10</v>
      </c>
      <c r="HC32">
        <v>-30</v>
      </c>
      <c r="HD32">
        <v>18.984100000000002</v>
      </c>
      <c r="HE32">
        <v>800</v>
      </c>
      <c r="HF32">
        <v>0</v>
      </c>
      <c r="HG32">
        <v>101.133</v>
      </c>
      <c r="HH32">
        <v>94.671400000000006</v>
      </c>
    </row>
    <row r="33" spans="1:216" x14ac:dyDescent="0.2">
      <c r="A33">
        <v>15</v>
      </c>
      <c r="B33">
        <v>1690058747.0999999</v>
      </c>
      <c r="C33">
        <v>1292.0999999046301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1690058747.0999999</v>
      </c>
      <c r="M33">
        <f t="shared" si="0"/>
        <v>2.2971913729517373E-3</v>
      </c>
      <c r="N33">
        <f t="shared" si="1"/>
        <v>2.2971913729517373</v>
      </c>
      <c r="O33">
        <f t="shared" si="2"/>
        <v>18.4889176743335</v>
      </c>
      <c r="P33">
        <f t="shared" si="3"/>
        <v>979.23800000000006</v>
      </c>
      <c r="Q33">
        <f t="shared" si="4"/>
        <v>824.77127643509266</v>
      </c>
      <c r="R33">
        <f t="shared" si="5"/>
        <v>82.423216469025078</v>
      </c>
      <c r="S33">
        <f t="shared" si="6"/>
        <v>97.859792108129994</v>
      </c>
      <c r="T33">
        <f t="shared" si="7"/>
        <v>0.22059719228278038</v>
      </c>
      <c r="U33">
        <f t="shared" si="8"/>
        <v>2.9240100241288278</v>
      </c>
      <c r="V33">
        <f t="shared" si="9"/>
        <v>0.21175087370164891</v>
      </c>
      <c r="W33">
        <f t="shared" si="10"/>
        <v>0.13310954277456086</v>
      </c>
      <c r="X33">
        <f t="shared" si="11"/>
        <v>297.68444400000004</v>
      </c>
      <c r="Y33">
        <f t="shared" si="12"/>
        <v>22.274444054825381</v>
      </c>
      <c r="Z33">
        <f t="shared" si="13"/>
        <v>21.001000000000001</v>
      </c>
      <c r="AA33">
        <f t="shared" si="14"/>
        <v>2.4960852798872599</v>
      </c>
      <c r="AB33">
        <f t="shared" si="15"/>
        <v>57.037887938430501</v>
      </c>
      <c r="AC33">
        <f t="shared" si="16"/>
        <v>1.4332525417065001</v>
      </c>
      <c r="AD33">
        <f t="shared" si="17"/>
        <v>2.5128078782538781</v>
      </c>
      <c r="AE33">
        <f t="shared" si="18"/>
        <v>1.0628327381807599</v>
      </c>
      <c r="AF33">
        <f t="shared" si="19"/>
        <v>-101.30613954717161</v>
      </c>
      <c r="AG33">
        <f t="shared" si="20"/>
        <v>17.135384129344416</v>
      </c>
      <c r="AH33">
        <f t="shared" si="21"/>
        <v>1.1910046744324483</v>
      </c>
      <c r="AI33">
        <f t="shared" si="22"/>
        <v>214.70469325660531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53769.314086215578</v>
      </c>
      <c r="AO33">
        <f t="shared" si="26"/>
        <v>1799.89</v>
      </c>
      <c r="AP33">
        <f t="shared" si="27"/>
        <v>1517.3076000000001</v>
      </c>
      <c r="AQ33">
        <f t="shared" si="28"/>
        <v>0.84300018334453775</v>
      </c>
      <c r="AR33">
        <f t="shared" si="29"/>
        <v>0.16539035385495782</v>
      </c>
      <c r="AS33">
        <v>1690058747.0999999</v>
      </c>
      <c r="AT33">
        <v>979.23800000000006</v>
      </c>
      <c r="AU33">
        <v>999.976</v>
      </c>
      <c r="AV33">
        <v>14.341900000000001</v>
      </c>
      <c r="AW33">
        <v>12.0777</v>
      </c>
      <c r="AX33">
        <v>986.00800000000004</v>
      </c>
      <c r="AY33">
        <v>14.562200000000001</v>
      </c>
      <c r="AZ33">
        <v>600.01199999999994</v>
      </c>
      <c r="BA33">
        <v>99.834299999999999</v>
      </c>
      <c r="BB33">
        <v>0.10033499999999999</v>
      </c>
      <c r="BC33">
        <v>21.1097</v>
      </c>
      <c r="BD33">
        <v>21.001000000000001</v>
      </c>
      <c r="BE33">
        <v>999.9</v>
      </c>
      <c r="BF33">
        <v>0</v>
      </c>
      <c r="BG33">
        <v>0</v>
      </c>
      <c r="BH33">
        <v>9985</v>
      </c>
      <c r="BI33">
        <v>0</v>
      </c>
      <c r="BJ33">
        <v>11.450799999999999</v>
      </c>
      <c r="BK33">
        <v>-20.7379</v>
      </c>
      <c r="BL33">
        <v>993.48599999999999</v>
      </c>
      <c r="BM33">
        <v>1012.2</v>
      </c>
      <c r="BN33">
        <v>2.26424</v>
      </c>
      <c r="BO33">
        <v>999.976</v>
      </c>
      <c r="BP33">
        <v>12.0777</v>
      </c>
      <c r="BQ33">
        <v>1.43181</v>
      </c>
      <c r="BR33">
        <v>1.2057599999999999</v>
      </c>
      <c r="BS33">
        <v>12.258800000000001</v>
      </c>
      <c r="BT33">
        <v>9.6729099999999999</v>
      </c>
      <c r="BU33">
        <v>1799.89</v>
      </c>
      <c r="BV33">
        <v>0.89999499999999999</v>
      </c>
      <c r="BW33">
        <v>0.100005</v>
      </c>
      <c r="BX33">
        <v>0</v>
      </c>
      <c r="BY33">
        <v>1.9773000000000001</v>
      </c>
      <c r="BZ33">
        <v>0</v>
      </c>
      <c r="CA33">
        <v>12022.8</v>
      </c>
      <c r="CB33">
        <v>13894</v>
      </c>
      <c r="CC33">
        <v>36.811999999999998</v>
      </c>
      <c r="CD33">
        <v>39.125</v>
      </c>
      <c r="CE33">
        <v>38.125</v>
      </c>
      <c r="CF33">
        <v>37.186999999999998</v>
      </c>
      <c r="CG33">
        <v>36.436999999999998</v>
      </c>
      <c r="CH33">
        <v>1619.89</v>
      </c>
      <c r="CI33">
        <v>180</v>
      </c>
      <c r="CJ33">
        <v>0</v>
      </c>
      <c r="CK33">
        <v>1690058758.5999999</v>
      </c>
      <c r="CL33">
        <v>0</v>
      </c>
      <c r="CM33">
        <v>1690058719.0999999</v>
      </c>
      <c r="CN33" t="s">
        <v>400</v>
      </c>
      <c r="CO33">
        <v>1690058719.0999999</v>
      </c>
      <c r="CP33">
        <v>1690058717.0999999</v>
      </c>
      <c r="CQ33">
        <v>39</v>
      </c>
      <c r="CR33">
        <v>-0.21199999999999999</v>
      </c>
      <c r="CS33">
        <v>2E-3</v>
      </c>
      <c r="CT33">
        <v>-6.77</v>
      </c>
      <c r="CU33">
        <v>-0.22</v>
      </c>
      <c r="CV33">
        <v>1000</v>
      </c>
      <c r="CW33">
        <v>12</v>
      </c>
      <c r="CX33">
        <v>0.14000000000000001</v>
      </c>
      <c r="CY33">
        <v>0.04</v>
      </c>
      <c r="CZ33">
        <v>18.393508339572801</v>
      </c>
      <c r="DA33">
        <v>0.60510462122433295</v>
      </c>
      <c r="DB33">
        <v>6.5531109530037102E-2</v>
      </c>
      <c r="DC33">
        <v>1</v>
      </c>
      <c r="DD33">
        <v>1000.03976190476</v>
      </c>
      <c r="DE33">
        <v>-0.15070129870249699</v>
      </c>
      <c r="DF33">
        <v>3.3983055668416903E-2</v>
      </c>
      <c r="DG33">
        <v>1</v>
      </c>
      <c r="DH33">
        <v>1800.04952380952</v>
      </c>
      <c r="DI33">
        <v>-0.14232489652376601</v>
      </c>
      <c r="DJ33">
        <v>0.148979902463029</v>
      </c>
      <c r="DK33">
        <v>1</v>
      </c>
      <c r="DL33">
        <v>3</v>
      </c>
      <c r="DM33">
        <v>3</v>
      </c>
      <c r="DN33" t="s">
        <v>355</v>
      </c>
      <c r="DO33">
        <v>3.2418399999999998</v>
      </c>
      <c r="DP33">
        <v>2.8403999999999998</v>
      </c>
      <c r="DQ33">
        <v>0.18212600000000001</v>
      </c>
      <c r="DR33">
        <v>0.182867</v>
      </c>
      <c r="DS33">
        <v>8.5136500000000004E-2</v>
      </c>
      <c r="DT33">
        <v>7.2950699999999993E-2</v>
      </c>
      <c r="DU33">
        <v>24013.7</v>
      </c>
      <c r="DV33">
        <v>25037.1</v>
      </c>
      <c r="DW33">
        <v>27456.6</v>
      </c>
      <c r="DX33">
        <v>28734.3</v>
      </c>
      <c r="DY33">
        <v>33109.9</v>
      </c>
      <c r="DZ33">
        <v>35460.400000000001</v>
      </c>
      <c r="EA33">
        <v>36711.599999999999</v>
      </c>
      <c r="EB33">
        <v>38932.699999999997</v>
      </c>
      <c r="EC33">
        <v>2.3535200000000001</v>
      </c>
      <c r="ED33">
        <v>1.7798499999999999</v>
      </c>
      <c r="EE33">
        <v>0.14594599999999999</v>
      </c>
      <c r="EF33">
        <v>0</v>
      </c>
      <c r="EG33">
        <v>18.585699999999999</v>
      </c>
      <c r="EH33">
        <v>999.9</v>
      </c>
      <c r="EI33">
        <v>54.682000000000002</v>
      </c>
      <c r="EJ33">
        <v>20.241</v>
      </c>
      <c r="EK33">
        <v>13.0472</v>
      </c>
      <c r="EL33">
        <v>61.754399999999997</v>
      </c>
      <c r="EM33">
        <v>37.576099999999997</v>
      </c>
      <c r="EN33">
        <v>1</v>
      </c>
      <c r="EO33">
        <v>-0.56842700000000002</v>
      </c>
      <c r="EP33">
        <v>0.122541</v>
      </c>
      <c r="EQ33">
        <v>19.980599999999999</v>
      </c>
      <c r="ER33">
        <v>5.2181899999999999</v>
      </c>
      <c r="ES33">
        <v>11.919700000000001</v>
      </c>
      <c r="ET33">
        <v>4.9541500000000003</v>
      </c>
      <c r="EU33">
        <v>3.2972000000000001</v>
      </c>
      <c r="EV33">
        <v>9999</v>
      </c>
      <c r="EW33">
        <v>6056.9</v>
      </c>
      <c r="EX33">
        <v>87.5</v>
      </c>
      <c r="EY33">
        <v>174</v>
      </c>
      <c r="EZ33">
        <v>1.83935</v>
      </c>
      <c r="FA33">
        <v>1.8384199999999999</v>
      </c>
      <c r="FB33">
        <v>1.8443700000000001</v>
      </c>
      <c r="FC33">
        <v>1.84842</v>
      </c>
      <c r="FD33">
        <v>1.8430299999999999</v>
      </c>
      <c r="FE33">
        <v>1.8431599999999999</v>
      </c>
      <c r="FF33">
        <v>1.8431299999999999</v>
      </c>
      <c r="FG33">
        <v>1.84293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-6.77</v>
      </c>
      <c r="FV33">
        <v>-0.2203</v>
      </c>
      <c r="FW33">
        <v>-6.7700000000000999</v>
      </c>
      <c r="FX33">
        <v>0</v>
      </c>
      <c r="FY33">
        <v>0</v>
      </c>
      <c r="FZ33">
        <v>0</v>
      </c>
      <c r="GA33">
        <v>-0.22026999999999899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2.1459999999999999</v>
      </c>
      <c r="GL33">
        <v>2.5390600000000001</v>
      </c>
      <c r="GM33">
        <v>1.4489700000000001</v>
      </c>
      <c r="GN33">
        <v>2.32178</v>
      </c>
      <c r="GO33">
        <v>1.5466299999999999</v>
      </c>
      <c r="GP33">
        <v>2.3584000000000001</v>
      </c>
      <c r="GQ33">
        <v>23.313300000000002</v>
      </c>
      <c r="GR33">
        <v>14.456</v>
      </c>
      <c r="GS33">
        <v>18</v>
      </c>
      <c r="GT33">
        <v>631.66600000000005</v>
      </c>
      <c r="GU33">
        <v>387.71300000000002</v>
      </c>
      <c r="GV33">
        <v>18.9512</v>
      </c>
      <c r="GW33">
        <v>19.768599999999999</v>
      </c>
      <c r="GX33">
        <v>30.0001</v>
      </c>
      <c r="GY33">
        <v>19.7242</v>
      </c>
      <c r="GZ33">
        <v>19.703299999999999</v>
      </c>
      <c r="HA33">
        <v>42.908499999999997</v>
      </c>
      <c r="HB33">
        <v>10</v>
      </c>
      <c r="HC33">
        <v>-30</v>
      </c>
      <c r="HD33">
        <v>18.95</v>
      </c>
      <c r="HE33">
        <v>1000</v>
      </c>
      <c r="HF33">
        <v>0</v>
      </c>
      <c r="HG33">
        <v>101.13500000000001</v>
      </c>
      <c r="HH33">
        <v>94.668300000000002</v>
      </c>
    </row>
    <row r="34" spans="1:216" x14ac:dyDescent="0.2">
      <c r="A34">
        <v>16</v>
      </c>
      <c r="B34">
        <v>1690058858.0999999</v>
      </c>
      <c r="C34">
        <v>1403.0999999046301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1690058858.0999999</v>
      </c>
      <c r="M34">
        <f t="shared" si="0"/>
        <v>2.2595163783096432E-3</v>
      </c>
      <c r="N34">
        <f t="shared" si="1"/>
        <v>2.2595163783096432</v>
      </c>
      <c r="O34">
        <f t="shared" si="2"/>
        <v>18.374748035370825</v>
      </c>
      <c r="P34">
        <f t="shared" si="3"/>
        <v>1378.63</v>
      </c>
      <c r="Q34">
        <f t="shared" si="4"/>
        <v>1215.2224860576423</v>
      </c>
      <c r="R34">
        <f t="shared" si="5"/>
        <v>121.43667373199629</v>
      </c>
      <c r="S34">
        <f t="shared" si="6"/>
        <v>137.765918116167</v>
      </c>
      <c r="T34">
        <f t="shared" si="7"/>
        <v>0.21592143253271256</v>
      </c>
      <c r="U34">
        <f t="shared" si="8"/>
        <v>2.9221718652336621</v>
      </c>
      <c r="V34">
        <f t="shared" si="9"/>
        <v>0.2074332863163332</v>
      </c>
      <c r="W34">
        <f t="shared" si="10"/>
        <v>0.13038062699166594</v>
      </c>
      <c r="X34">
        <f t="shared" si="11"/>
        <v>297.69779099999994</v>
      </c>
      <c r="Y34">
        <f t="shared" si="12"/>
        <v>22.277474356960493</v>
      </c>
      <c r="Z34">
        <f t="shared" si="13"/>
        <v>21.0091</v>
      </c>
      <c r="AA34">
        <f t="shared" si="14"/>
        <v>2.4973280286003763</v>
      </c>
      <c r="AB34">
        <f t="shared" si="15"/>
        <v>56.943459677239794</v>
      </c>
      <c r="AC34">
        <f t="shared" si="16"/>
        <v>1.43021214775698</v>
      </c>
      <c r="AD34">
        <f t="shared" si="17"/>
        <v>2.511635499254067</v>
      </c>
      <c r="AE34">
        <f t="shared" si="18"/>
        <v>1.0671158808433963</v>
      </c>
      <c r="AF34">
        <f t="shared" si="19"/>
        <v>-99.644672283455265</v>
      </c>
      <c r="AG34">
        <f t="shared" si="20"/>
        <v>14.651232052658374</v>
      </c>
      <c r="AH34">
        <f t="shared" si="21"/>
        <v>1.0189854297605061</v>
      </c>
      <c r="AI34">
        <f t="shared" si="22"/>
        <v>213.72333619896355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53716.49713811004</v>
      </c>
      <c r="AO34">
        <f t="shared" si="26"/>
        <v>1799.97</v>
      </c>
      <c r="AP34">
        <f t="shared" si="27"/>
        <v>1517.3751</v>
      </c>
      <c r="AQ34">
        <f t="shared" si="28"/>
        <v>0.8430002166702778</v>
      </c>
      <c r="AR34">
        <f t="shared" si="29"/>
        <v>0.1653904181736362</v>
      </c>
      <c r="AS34">
        <v>1690058858.0999999</v>
      </c>
      <c r="AT34">
        <v>1378.63</v>
      </c>
      <c r="AU34">
        <v>1400.12</v>
      </c>
      <c r="AV34">
        <v>14.312200000000001</v>
      </c>
      <c r="AW34">
        <v>12.085000000000001</v>
      </c>
      <c r="AX34">
        <v>1385.38</v>
      </c>
      <c r="AY34">
        <v>14.5343</v>
      </c>
      <c r="AZ34">
        <v>599.99400000000003</v>
      </c>
      <c r="BA34">
        <v>99.829599999999999</v>
      </c>
      <c r="BB34">
        <v>9.9980899999999998E-2</v>
      </c>
      <c r="BC34">
        <v>21.1021</v>
      </c>
      <c r="BD34">
        <v>21.0091</v>
      </c>
      <c r="BE34">
        <v>999.9</v>
      </c>
      <c r="BF34">
        <v>0</v>
      </c>
      <c r="BG34">
        <v>0</v>
      </c>
      <c r="BH34">
        <v>9975</v>
      </c>
      <c r="BI34">
        <v>0</v>
      </c>
      <c r="BJ34">
        <v>12.2323</v>
      </c>
      <c r="BK34">
        <v>-21.489100000000001</v>
      </c>
      <c r="BL34">
        <v>1398.65</v>
      </c>
      <c r="BM34">
        <v>1417.24</v>
      </c>
      <c r="BN34">
        <v>2.2271999999999998</v>
      </c>
      <c r="BO34">
        <v>1400.12</v>
      </c>
      <c r="BP34">
        <v>12.085000000000001</v>
      </c>
      <c r="BQ34">
        <v>1.42879</v>
      </c>
      <c r="BR34">
        <v>1.20644</v>
      </c>
      <c r="BS34">
        <v>12.226599999999999</v>
      </c>
      <c r="BT34">
        <v>9.6813099999999999</v>
      </c>
      <c r="BU34">
        <v>1799.97</v>
      </c>
      <c r="BV34">
        <v>0.89999499999999999</v>
      </c>
      <c r="BW34">
        <v>0.100005</v>
      </c>
      <c r="BX34">
        <v>0</v>
      </c>
      <c r="BY34">
        <v>2.3763000000000001</v>
      </c>
      <c r="BZ34">
        <v>0</v>
      </c>
      <c r="CA34">
        <v>12050</v>
      </c>
      <c r="CB34">
        <v>13894.7</v>
      </c>
      <c r="CC34">
        <v>36.625</v>
      </c>
      <c r="CD34">
        <v>38.936999999999998</v>
      </c>
      <c r="CE34">
        <v>37.936999999999998</v>
      </c>
      <c r="CF34">
        <v>37</v>
      </c>
      <c r="CG34">
        <v>36.25</v>
      </c>
      <c r="CH34">
        <v>1619.96</v>
      </c>
      <c r="CI34">
        <v>180.01</v>
      </c>
      <c r="CJ34">
        <v>0</v>
      </c>
      <c r="CK34">
        <v>1690058869.5999999</v>
      </c>
      <c r="CL34">
        <v>0</v>
      </c>
      <c r="CM34">
        <v>1690058829.0999999</v>
      </c>
      <c r="CN34" t="s">
        <v>403</v>
      </c>
      <c r="CO34">
        <v>1690058829.0999999</v>
      </c>
      <c r="CP34">
        <v>1690058815.0999999</v>
      </c>
      <c r="CQ34">
        <v>40</v>
      </c>
      <c r="CR34">
        <v>1.4E-2</v>
      </c>
      <c r="CS34">
        <v>-2E-3</v>
      </c>
      <c r="CT34">
        <v>-6.7560000000000002</v>
      </c>
      <c r="CU34">
        <v>-0.222</v>
      </c>
      <c r="CV34">
        <v>1400</v>
      </c>
      <c r="CW34">
        <v>12</v>
      </c>
      <c r="CX34">
        <v>0.14000000000000001</v>
      </c>
      <c r="CY34">
        <v>0.03</v>
      </c>
      <c r="CZ34">
        <v>18.388003776681298</v>
      </c>
      <c r="DA34">
        <v>0.76159729260027997</v>
      </c>
      <c r="DB34">
        <v>0.14952919893399</v>
      </c>
      <c r="DC34">
        <v>1</v>
      </c>
      <c r="DD34">
        <v>1400.0035</v>
      </c>
      <c r="DE34">
        <v>2.2105263157887699E-2</v>
      </c>
      <c r="DF34">
        <v>9.8400965442417401E-2</v>
      </c>
      <c r="DG34">
        <v>1</v>
      </c>
      <c r="DH34">
        <v>1800.0114285714301</v>
      </c>
      <c r="DI34">
        <v>0.12955337259010399</v>
      </c>
      <c r="DJ34">
        <v>0.11016376183557</v>
      </c>
      <c r="DK34">
        <v>1</v>
      </c>
      <c r="DL34">
        <v>3</v>
      </c>
      <c r="DM34">
        <v>3</v>
      </c>
      <c r="DN34" t="s">
        <v>355</v>
      </c>
      <c r="DO34">
        <v>3.2418</v>
      </c>
      <c r="DP34">
        <v>2.83995</v>
      </c>
      <c r="DQ34">
        <v>0.225164</v>
      </c>
      <c r="DR34">
        <v>0.22553799999999999</v>
      </c>
      <c r="DS34">
        <v>8.5009100000000004E-2</v>
      </c>
      <c r="DT34">
        <v>7.2975999999999999E-2</v>
      </c>
      <c r="DU34">
        <v>22754.1</v>
      </c>
      <c r="DV34">
        <v>23735</v>
      </c>
      <c r="DW34">
        <v>27455.9</v>
      </c>
      <c r="DX34">
        <v>28735.1</v>
      </c>
      <c r="DY34">
        <v>33113.5</v>
      </c>
      <c r="DZ34">
        <v>35459.9</v>
      </c>
      <c r="EA34">
        <v>36710.199999999997</v>
      </c>
      <c r="EB34">
        <v>38933.1</v>
      </c>
      <c r="EC34">
        <v>2.3531300000000002</v>
      </c>
      <c r="ED34">
        <v>1.7808999999999999</v>
      </c>
      <c r="EE34">
        <v>0.14477200000000001</v>
      </c>
      <c r="EF34">
        <v>0</v>
      </c>
      <c r="EG34">
        <v>18.613199999999999</v>
      </c>
      <c r="EH34">
        <v>999.9</v>
      </c>
      <c r="EI34">
        <v>54.639000000000003</v>
      </c>
      <c r="EJ34">
        <v>20.271000000000001</v>
      </c>
      <c r="EK34">
        <v>13.060600000000001</v>
      </c>
      <c r="EL34">
        <v>62.204500000000003</v>
      </c>
      <c r="EM34">
        <v>37.239600000000003</v>
      </c>
      <c r="EN34">
        <v>1</v>
      </c>
      <c r="EO34">
        <v>-0.56764199999999998</v>
      </c>
      <c r="EP34">
        <v>0.191498</v>
      </c>
      <c r="EQ34">
        <v>19.980499999999999</v>
      </c>
      <c r="ER34">
        <v>5.2211800000000004</v>
      </c>
      <c r="ES34">
        <v>11.9198</v>
      </c>
      <c r="ET34">
        <v>4.9551499999999997</v>
      </c>
      <c r="EU34">
        <v>3.2970999999999999</v>
      </c>
      <c r="EV34">
        <v>9999</v>
      </c>
      <c r="EW34">
        <v>6059.1</v>
      </c>
      <c r="EX34">
        <v>87.6</v>
      </c>
      <c r="EY34">
        <v>174</v>
      </c>
      <c r="EZ34">
        <v>1.8388800000000001</v>
      </c>
      <c r="FA34">
        <v>1.8379399999999999</v>
      </c>
      <c r="FB34">
        <v>1.8438699999999999</v>
      </c>
      <c r="FC34">
        <v>1.84795</v>
      </c>
      <c r="FD34">
        <v>1.8425400000000001</v>
      </c>
      <c r="FE34">
        <v>1.8426800000000001</v>
      </c>
      <c r="FF34">
        <v>1.8426400000000001</v>
      </c>
      <c r="FG34">
        <v>1.8424799999999999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-6.75</v>
      </c>
      <c r="FV34">
        <v>-0.22209999999999999</v>
      </c>
      <c r="FW34">
        <v>-6.7559999999998599</v>
      </c>
      <c r="FX34">
        <v>0</v>
      </c>
      <c r="FY34">
        <v>0</v>
      </c>
      <c r="FZ34">
        <v>0</v>
      </c>
      <c r="GA34">
        <v>-0.22205999999999901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0.7</v>
      </c>
      <c r="GK34">
        <v>2.8234900000000001</v>
      </c>
      <c r="GL34">
        <v>2.5354000000000001</v>
      </c>
      <c r="GM34">
        <v>1.4489700000000001</v>
      </c>
      <c r="GN34">
        <v>2.32056</v>
      </c>
      <c r="GO34">
        <v>1.5466299999999999</v>
      </c>
      <c r="GP34">
        <v>2.4096700000000002</v>
      </c>
      <c r="GQ34">
        <v>23.3538</v>
      </c>
      <c r="GR34">
        <v>14.456</v>
      </c>
      <c r="GS34">
        <v>18</v>
      </c>
      <c r="GT34">
        <v>631.64400000000001</v>
      </c>
      <c r="GU34">
        <v>388.517</v>
      </c>
      <c r="GV34">
        <v>18.891100000000002</v>
      </c>
      <c r="GW34">
        <v>19.7788</v>
      </c>
      <c r="GX34">
        <v>30.0002</v>
      </c>
      <c r="GY34">
        <v>19.744499999999999</v>
      </c>
      <c r="GZ34">
        <v>19.726199999999999</v>
      </c>
      <c r="HA34">
        <v>56.4437</v>
      </c>
      <c r="HB34">
        <v>10</v>
      </c>
      <c r="HC34">
        <v>-30</v>
      </c>
      <c r="HD34">
        <v>18.881</v>
      </c>
      <c r="HE34">
        <v>1400</v>
      </c>
      <c r="HF34">
        <v>0</v>
      </c>
      <c r="HG34">
        <v>101.13200000000001</v>
      </c>
      <c r="HH34">
        <v>94.67</v>
      </c>
    </row>
    <row r="35" spans="1:216" x14ac:dyDescent="0.2">
      <c r="A35">
        <v>17</v>
      </c>
      <c r="B35">
        <v>1690058976.0999999</v>
      </c>
      <c r="C35">
        <v>1521.0999999046301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1690058976.0999999</v>
      </c>
      <c r="M35">
        <f t="shared" si="0"/>
        <v>2.1962410541344073E-3</v>
      </c>
      <c r="N35">
        <f t="shared" si="1"/>
        <v>2.1962410541344073</v>
      </c>
      <c r="O35">
        <f t="shared" si="2"/>
        <v>18.405497005353446</v>
      </c>
      <c r="P35">
        <f t="shared" si="3"/>
        <v>1777.49</v>
      </c>
      <c r="Q35">
        <f t="shared" si="4"/>
        <v>1602.6344827170485</v>
      </c>
      <c r="R35">
        <f t="shared" si="5"/>
        <v>160.15377069877252</v>
      </c>
      <c r="S35">
        <f t="shared" si="6"/>
        <v>177.62735604985801</v>
      </c>
      <c r="T35">
        <f t="shared" si="7"/>
        <v>0.20923884748598401</v>
      </c>
      <c r="U35">
        <f t="shared" si="8"/>
        <v>2.9300998442767581</v>
      </c>
      <c r="V35">
        <f t="shared" si="9"/>
        <v>0.20127824009229395</v>
      </c>
      <c r="W35">
        <f t="shared" si="10"/>
        <v>0.12648889453157636</v>
      </c>
      <c r="X35">
        <f t="shared" si="11"/>
        <v>297.70615110450325</v>
      </c>
      <c r="Y35">
        <f t="shared" si="12"/>
        <v>22.260192689715865</v>
      </c>
      <c r="Z35">
        <f t="shared" si="13"/>
        <v>20.985099999999999</v>
      </c>
      <c r="AA35">
        <f t="shared" si="14"/>
        <v>2.4936473851307492</v>
      </c>
      <c r="AB35">
        <f t="shared" si="15"/>
        <v>56.82872380863617</v>
      </c>
      <c r="AC35">
        <f t="shared" si="16"/>
        <v>1.4246243792352</v>
      </c>
      <c r="AD35">
        <f t="shared" si="17"/>
        <v>2.5068737845186346</v>
      </c>
      <c r="AE35">
        <f t="shared" si="18"/>
        <v>1.0690230058955492</v>
      </c>
      <c r="AF35">
        <f t="shared" si="19"/>
        <v>-96.854230487327357</v>
      </c>
      <c r="AG35">
        <f t="shared" si="20"/>
        <v>13.601005435480538</v>
      </c>
      <c r="AH35">
        <f t="shared" si="21"/>
        <v>0.94311911264689596</v>
      </c>
      <c r="AI35">
        <f t="shared" si="22"/>
        <v>215.39604516530335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53955.719643947341</v>
      </c>
      <c r="AO35">
        <f t="shared" si="26"/>
        <v>1800.03</v>
      </c>
      <c r="AP35">
        <f t="shared" si="27"/>
        <v>1517.4248700023331</v>
      </c>
      <c r="AQ35">
        <f t="shared" si="28"/>
        <v>0.84299976667185172</v>
      </c>
      <c r="AR35">
        <f t="shared" si="29"/>
        <v>0.16538954967667385</v>
      </c>
      <c r="AS35">
        <v>1690058976.0999999</v>
      </c>
      <c r="AT35">
        <v>1777.49</v>
      </c>
      <c r="AU35">
        <v>1799.8</v>
      </c>
      <c r="AV35">
        <v>14.256</v>
      </c>
      <c r="AW35">
        <v>12.090999999999999</v>
      </c>
      <c r="AX35">
        <v>1784.25</v>
      </c>
      <c r="AY35">
        <v>14.4823</v>
      </c>
      <c r="AZ35">
        <v>599.98099999999999</v>
      </c>
      <c r="BA35">
        <v>99.831699999999998</v>
      </c>
      <c r="BB35">
        <v>9.98642E-2</v>
      </c>
      <c r="BC35">
        <v>21.071200000000001</v>
      </c>
      <c r="BD35">
        <v>20.985099999999999</v>
      </c>
      <c r="BE35">
        <v>999.9</v>
      </c>
      <c r="BF35">
        <v>0</v>
      </c>
      <c r="BG35">
        <v>0</v>
      </c>
      <c r="BH35">
        <v>10020</v>
      </c>
      <c r="BI35">
        <v>0</v>
      </c>
      <c r="BJ35">
        <v>12.071300000000001</v>
      </c>
      <c r="BK35">
        <v>-22.314599999999999</v>
      </c>
      <c r="BL35">
        <v>1803.2</v>
      </c>
      <c r="BM35">
        <v>1821.83</v>
      </c>
      <c r="BN35">
        <v>2.1650100000000001</v>
      </c>
      <c r="BO35">
        <v>1799.8</v>
      </c>
      <c r="BP35">
        <v>12.090999999999999</v>
      </c>
      <c r="BQ35">
        <v>1.4232100000000001</v>
      </c>
      <c r="BR35">
        <v>1.2070700000000001</v>
      </c>
      <c r="BS35">
        <v>12.167199999999999</v>
      </c>
      <c r="BT35">
        <v>9.6890199999999993</v>
      </c>
      <c r="BU35">
        <v>1800.03</v>
      </c>
      <c r="BV35">
        <v>0.90000999999999998</v>
      </c>
      <c r="BW35">
        <v>9.9990499999999996E-2</v>
      </c>
      <c r="BX35">
        <v>0</v>
      </c>
      <c r="BY35">
        <v>2.5629</v>
      </c>
      <c r="BZ35">
        <v>0</v>
      </c>
      <c r="CA35">
        <v>12048.6</v>
      </c>
      <c r="CB35">
        <v>13895.2</v>
      </c>
      <c r="CC35">
        <v>36.436999999999998</v>
      </c>
      <c r="CD35">
        <v>38.75</v>
      </c>
      <c r="CE35">
        <v>37.75</v>
      </c>
      <c r="CF35">
        <v>36.811999999999998</v>
      </c>
      <c r="CG35">
        <v>36.125</v>
      </c>
      <c r="CH35">
        <v>1620.05</v>
      </c>
      <c r="CI35">
        <v>179.99</v>
      </c>
      <c r="CJ35">
        <v>0</v>
      </c>
      <c r="CK35">
        <v>1690058987.2</v>
      </c>
      <c r="CL35">
        <v>0</v>
      </c>
      <c r="CM35">
        <v>1690058947.0999999</v>
      </c>
      <c r="CN35" t="s">
        <v>406</v>
      </c>
      <c r="CO35">
        <v>1690058829.0999999</v>
      </c>
      <c r="CP35">
        <v>1690058933.0999999</v>
      </c>
      <c r="CQ35">
        <v>41</v>
      </c>
      <c r="CR35">
        <v>1.4E-2</v>
      </c>
      <c r="CS35">
        <v>-4.0000000000000001E-3</v>
      </c>
      <c r="CT35">
        <v>-6.7560000000000002</v>
      </c>
      <c r="CU35">
        <v>-0.22600000000000001</v>
      </c>
      <c r="CV35">
        <v>1400</v>
      </c>
      <c r="CW35">
        <v>12</v>
      </c>
      <c r="CX35">
        <v>0.14000000000000001</v>
      </c>
      <c r="CY35">
        <v>0.03</v>
      </c>
      <c r="CZ35">
        <v>18.548280295688699</v>
      </c>
      <c r="DA35">
        <v>1.46883283874899</v>
      </c>
      <c r="DB35">
        <v>0.18333626601357</v>
      </c>
      <c r="DC35">
        <v>1</v>
      </c>
      <c r="DD35">
        <v>1800.0345</v>
      </c>
      <c r="DE35">
        <v>0.48225563909896901</v>
      </c>
      <c r="DF35">
        <v>7.2213225935399902E-2</v>
      </c>
      <c r="DG35">
        <v>1</v>
      </c>
      <c r="DH35">
        <v>1799.9945</v>
      </c>
      <c r="DI35">
        <v>-0.15110648371649599</v>
      </c>
      <c r="DJ35">
        <v>9.4258951829502904E-2</v>
      </c>
      <c r="DK35">
        <v>1</v>
      </c>
      <c r="DL35">
        <v>3</v>
      </c>
      <c r="DM35">
        <v>3</v>
      </c>
      <c r="DN35" t="s">
        <v>355</v>
      </c>
      <c r="DO35">
        <v>3.2417500000000001</v>
      </c>
      <c r="DP35">
        <v>2.84023</v>
      </c>
      <c r="DQ35">
        <v>0.26157000000000002</v>
      </c>
      <c r="DR35">
        <v>0.26168799999999998</v>
      </c>
      <c r="DS35">
        <v>8.4782999999999997E-2</v>
      </c>
      <c r="DT35">
        <v>7.2999599999999998E-2</v>
      </c>
      <c r="DU35">
        <v>21689.5</v>
      </c>
      <c r="DV35">
        <v>22631.1</v>
      </c>
      <c r="DW35">
        <v>27455.5</v>
      </c>
      <c r="DX35">
        <v>28733.7</v>
      </c>
      <c r="DY35">
        <v>33121.699999999997</v>
      </c>
      <c r="DZ35">
        <v>35456.9</v>
      </c>
      <c r="EA35">
        <v>36709.9</v>
      </c>
      <c r="EB35">
        <v>38930.800000000003</v>
      </c>
      <c r="EC35">
        <v>2.3529499999999999</v>
      </c>
      <c r="ED35">
        <v>1.782</v>
      </c>
      <c r="EE35">
        <v>0.14663899999999999</v>
      </c>
      <c r="EF35">
        <v>0</v>
      </c>
      <c r="EG35">
        <v>18.558199999999999</v>
      </c>
      <c r="EH35">
        <v>999.9</v>
      </c>
      <c r="EI35">
        <v>54.615000000000002</v>
      </c>
      <c r="EJ35">
        <v>20.300999999999998</v>
      </c>
      <c r="EK35">
        <v>13.0783</v>
      </c>
      <c r="EL35">
        <v>61.744500000000002</v>
      </c>
      <c r="EM35">
        <v>37.451900000000002</v>
      </c>
      <c r="EN35">
        <v>1</v>
      </c>
      <c r="EO35">
        <v>-0.56621999999999995</v>
      </c>
      <c r="EP35">
        <v>-7.9904699999999995E-2</v>
      </c>
      <c r="EQ35">
        <v>19.981100000000001</v>
      </c>
      <c r="ER35">
        <v>5.2193899999999998</v>
      </c>
      <c r="ES35">
        <v>11.9192</v>
      </c>
      <c r="ET35">
        <v>4.95425</v>
      </c>
      <c r="EU35">
        <v>3.29718</v>
      </c>
      <c r="EV35">
        <v>9999</v>
      </c>
      <c r="EW35">
        <v>6061.3</v>
      </c>
      <c r="EX35">
        <v>87.6</v>
      </c>
      <c r="EY35">
        <v>174</v>
      </c>
      <c r="EZ35">
        <v>1.8385199999999999</v>
      </c>
      <c r="FA35">
        <v>1.83761</v>
      </c>
      <c r="FB35">
        <v>1.84354</v>
      </c>
      <c r="FC35">
        <v>1.8475900000000001</v>
      </c>
      <c r="FD35">
        <v>1.84222</v>
      </c>
      <c r="FE35">
        <v>1.84233</v>
      </c>
      <c r="FF35">
        <v>1.84232</v>
      </c>
      <c r="FG35">
        <v>1.8421000000000001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-6.76</v>
      </c>
      <c r="FV35">
        <v>-0.2263</v>
      </c>
      <c r="FW35">
        <v>-6.7559999999998599</v>
      </c>
      <c r="FX35">
        <v>0</v>
      </c>
      <c r="FY35">
        <v>0</v>
      </c>
      <c r="FZ35">
        <v>0</v>
      </c>
      <c r="GA35">
        <v>-0.22629090909090999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2.5</v>
      </c>
      <c r="GJ35">
        <v>0.7</v>
      </c>
      <c r="GK35">
        <v>3.45825</v>
      </c>
      <c r="GL35">
        <v>2.52563</v>
      </c>
      <c r="GM35">
        <v>1.4489700000000001</v>
      </c>
      <c r="GN35">
        <v>2.31934</v>
      </c>
      <c r="GO35">
        <v>1.5466299999999999</v>
      </c>
      <c r="GP35">
        <v>2.3877000000000002</v>
      </c>
      <c r="GQ35">
        <v>23.394300000000001</v>
      </c>
      <c r="GR35">
        <v>14.420999999999999</v>
      </c>
      <c r="GS35">
        <v>18</v>
      </c>
      <c r="GT35">
        <v>631.83900000000006</v>
      </c>
      <c r="GU35">
        <v>389.37200000000001</v>
      </c>
      <c r="GV35">
        <v>19.121500000000001</v>
      </c>
      <c r="GW35">
        <v>19.802199999999999</v>
      </c>
      <c r="GX35">
        <v>30.0002</v>
      </c>
      <c r="GY35">
        <v>19.7699</v>
      </c>
      <c r="GZ35">
        <v>19.7515</v>
      </c>
      <c r="HA35">
        <v>69.136399999999995</v>
      </c>
      <c r="HB35">
        <v>10</v>
      </c>
      <c r="HC35">
        <v>-30</v>
      </c>
      <c r="HD35">
        <v>19.126000000000001</v>
      </c>
      <c r="HE35">
        <v>1800</v>
      </c>
      <c r="HF35">
        <v>0</v>
      </c>
      <c r="HG35">
        <v>101.131</v>
      </c>
      <c r="HH35">
        <v>94.664699999999996</v>
      </c>
    </row>
    <row r="36" spans="1:216" x14ac:dyDescent="0.2">
      <c r="A36">
        <v>18</v>
      </c>
      <c r="B36">
        <v>1690059069.0999999</v>
      </c>
      <c r="C36">
        <v>1614.0999999046301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1690059069.0999999</v>
      </c>
      <c r="M36">
        <f t="shared" si="0"/>
        <v>2.1482946670643198E-3</v>
      </c>
      <c r="N36">
        <f t="shared" si="1"/>
        <v>2.1482946670643197</v>
      </c>
      <c r="O36">
        <f t="shared" si="2"/>
        <v>12.02153605275136</v>
      </c>
      <c r="P36">
        <f t="shared" si="3"/>
        <v>387.101</v>
      </c>
      <c r="Q36">
        <f t="shared" si="4"/>
        <v>283.78043575623241</v>
      </c>
      <c r="R36">
        <f t="shared" si="5"/>
        <v>28.359044475449359</v>
      </c>
      <c r="S36">
        <f t="shared" si="6"/>
        <v>38.684183588049997</v>
      </c>
      <c r="T36">
        <f t="shared" si="7"/>
        <v>0.20385950144934231</v>
      </c>
      <c r="U36">
        <f t="shared" si="8"/>
        <v>2.9195940307666159</v>
      </c>
      <c r="V36">
        <f t="shared" si="9"/>
        <v>0.19626886420777892</v>
      </c>
      <c r="W36">
        <f t="shared" si="10"/>
        <v>0.12332648056414154</v>
      </c>
      <c r="X36">
        <f t="shared" si="11"/>
        <v>297.66790499999996</v>
      </c>
      <c r="Y36">
        <f t="shared" si="12"/>
        <v>22.260837084685956</v>
      </c>
      <c r="Z36">
        <f t="shared" si="13"/>
        <v>20.98</v>
      </c>
      <c r="AA36">
        <f t="shared" si="14"/>
        <v>2.49286586071557</v>
      </c>
      <c r="AB36">
        <f t="shared" si="15"/>
        <v>56.716810372349826</v>
      </c>
      <c r="AC36">
        <f t="shared" si="16"/>
        <v>1.4204483726999999</v>
      </c>
      <c r="AD36">
        <f t="shared" si="17"/>
        <v>2.5044574322403834</v>
      </c>
      <c r="AE36">
        <f t="shared" si="18"/>
        <v>1.0724174880155701</v>
      </c>
      <c r="AF36">
        <f t="shared" si="19"/>
        <v>-94.739794817536506</v>
      </c>
      <c r="AG36">
        <f t="shared" si="20"/>
        <v>11.883787080694786</v>
      </c>
      <c r="AH36">
        <f t="shared" si="21"/>
        <v>0.8269214534453222</v>
      </c>
      <c r="AI36">
        <f t="shared" si="22"/>
        <v>215.63881871660357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53649.230073815663</v>
      </c>
      <c r="AO36">
        <f t="shared" si="26"/>
        <v>1799.79</v>
      </c>
      <c r="AP36">
        <f t="shared" si="27"/>
        <v>1517.2232999999999</v>
      </c>
      <c r="AQ36">
        <f t="shared" si="28"/>
        <v>0.84300018335472471</v>
      </c>
      <c r="AR36">
        <f t="shared" si="29"/>
        <v>0.1653903538746187</v>
      </c>
      <c r="AS36">
        <v>1690059069.0999999</v>
      </c>
      <c r="AT36">
        <v>387.101</v>
      </c>
      <c r="AU36">
        <v>399.95499999999998</v>
      </c>
      <c r="AV36">
        <v>14.214</v>
      </c>
      <c r="AW36">
        <v>12.0961</v>
      </c>
      <c r="AX36">
        <v>393.452</v>
      </c>
      <c r="AY36">
        <v>14.438800000000001</v>
      </c>
      <c r="AZ36">
        <v>599.96</v>
      </c>
      <c r="BA36">
        <v>99.832899999999995</v>
      </c>
      <c r="BB36">
        <v>0.10015</v>
      </c>
      <c r="BC36">
        <v>21.055499999999999</v>
      </c>
      <c r="BD36">
        <v>20.98</v>
      </c>
      <c r="BE36">
        <v>999.9</v>
      </c>
      <c r="BF36">
        <v>0</v>
      </c>
      <c r="BG36">
        <v>0</v>
      </c>
      <c r="BH36">
        <v>9960</v>
      </c>
      <c r="BI36">
        <v>0</v>
      </c>
      <c r="BJ36">
        <v>12.218999999999999</v>
      </c>
      <c r="BK36">
        <v>-12.853199999999999</v>
      </c>
      <c r="BL36">
        <v>392.68299999999999</v>
      </c>
      <c r="BM36">
        <v>404.85199999999998</v>
      </c>
      <c r="BN36">
        <v>2.1179800000000002</v>
      </c>
      <c r="BO36">
        <v>399.95499999999998</v>
      </c>
      <c r="BP36">
        <v>12.0961</v>
      </c>
      <c r="BQ36">
        <v>1.41903</v>
      </c>
      <c r="BR36">
        <v>1.2075899999999999</v>
      </c>
      <c r="BS36">
        <v>12.1225</v>
      </c>
      <c r="BT36">
        <v>9.6953899999999997</v>
      </c>
      <c r="BU36">
        <v>1799.79</v>
      </c>
      <c r="BV36">
        <v>0.89999200000000001</v>
      </c>
      <c r="BW36">
        <v>0.100008</v>
      </c>
      <c r="BX36">
        <v>0</v>
      </c>
      <c r="BY36">
        <v>2.1919</v>
      </c>
      <c r="BZ36">
        <v>0</v>
      </c>
      <c r="CA36">
        <v>11992.7</v>
      </c>
      <c r="CB36">
        <v>13893.3</v>
      </c>
      <c r="CC36">
        <v>36.311999999999998</v>
      </c>
      <c r="CD36">
        <v>38.625</v>
      </c>
      <c r="CE36">
        <v>37.625</v>
      </c>
      <c r="CF36">
        <v>36.75</v>
      </c>
      <c r="CG36">
        <v>36</v>
      </c>
      <c r="CH36">
        <v>1619.8</v>
      </c>
      <c r="CI36">
        <v>179.99</v>
      </c>
      <c r="CJ36">
        <v>0</v>
      </c>
      <c r="CK36">
        <v>1690059080.2</v>
      </c>
      <c r="CL36">
        <v>0</v>
      </c>
      <c r="CM36">
        <v>1690059040.0999999</v>
      </c>
      <c r="CN36" t="s">
        <v>409</v>
      </c>
      <c r="CO36">
        <v>1690059040.0999999</v>
      </c>
      <c r="CP36">
        <v>1690059036.0999999</v>
      </c>
      <c r="CQ36">
        <v>42</v>
      </c>
      <c r="CR36">
        <v>0.40500000000000003</v>
      </c>
      <c r="CS36">
        <v>2E-3</v>
      </c>
      <c r="CT36">
        <v>-6.351</v>
      </c>
      <c r="CU36">
        <v>-0.22500000000000001</v>
      </c>
      <c r="CV36">
        <v>399</v>
      </c>
      <c r="CW36">
        <v>12</v>
      </c>
      <c r="CX36">
        <v>0.49</v>
      </c>
      <c r="CY36">
        <v>0.02</v>
      </c>
      <c r="CZ36">
        <v>12.208002581377499</v>
      </c>
      <c r="DA36">
        <v>-1.6764879107052699</v>
      </c>
      <c r="DB36">
        <v>0.16847726255790399</v>
      </c>
      <c r="DC36">
        <v>1</v>
      </c>
      <c r="DD36">
        <v>399.83699999999999</v>
      </c>
      <c r="DE36">
        <v>1.4163116883111599</v>
      </c>
      <c r="DF36">
        <v>0.171605028231363</v>
      </c>
      <c r="DG36">
        <v>1</v>
      </c>
      <c r="DH36">
        <v>1800.04</v>
      </c>
      <c r="DI36">
        <v>-0.12463821162869899</v>
      </c>
      <c r="DJ36">
        <v>0.122707550122791</v>
      </c>
      <c r="DK36">
        <v>1</v>
      </c>
      <c r="DL36">
        <v>3</v>
      </c>
      <c r="DM36">
        <v>3</v>
      </c>
      <c r="DN36" t="s">
        <v>355</v>
      </c>
      <c r="DO36">
        <v>3.2416900000000002</v>
      </c>
      <c r="DP36">
        <v>2.8399899999999998</v>
      </c>
      <c r="DQ36">
        <v>9.6037300000000006E-2</v>
      </c>
      <c r="DR36">
        <v>9.6765000000000004E-2</v>
      </c>
      <c r="DS36">
        <v>8.4594799999999998E-2</v>
      </c>
      <c r="DT36">
        <v>7.3020199999999993E-2</v>
      </c>
      <c r="DU36">
        <v>26534.2</v>
      </c>
      <c r="DV36">
        <v>27667.599999999999</v>
      </c>
      <c r="DW36">
        <v>27455.200000000001</v>
      </c>
      <c r="DX36">
        <v>28732.9</v>
      </c>
      <c r="DY36">
        <v>33127.9</v>
      </c>
      <c r="DZ36">
        <v>35455.5</v>
      </c>
      <c r="EA36">
        <v>36709.4</v>
      </c>
      <c r="EB36">
        <v>38930.5</v>
      </c>
      <c r="EC36">
        <v>2.3530000000000002</v>
      </c>
      <c r="ED36">
        <v>1.7762500000000001</v>
      </c>
      <c r="EE36">
        <v>0.14847099999999999</v>
      </c>
      <c r="EF36">
        <v>0</v>
      </c>
      <c r="EG36">
        <v>18.5227</v>
      </c>
      <c r="EH36">
        <v>999.9</v>
      </c>
      <c r="EI36">
        <v>54.566000000000003</v>
      </c>
      <c r="EJ36">
        <v>20.311</v>
      </c>
      <c r="EK36">
        <v>13.0755</v>
      </c>
      <c r="EL36">
        <v>62.464500000000001</v>
      </c>
      <c r="EM36">
        <v>37.488</v>
      </c>
      <c r="EN36">
        <v>1</v>
      </c>
      <c r="EO36">
        <v>-0.56526200000000004</v>
      </c>
      <c r="EP36">
        <v>-0.121264</v>
      </c>
      <c r="EQ36">
        <v>19.9817</v>
      </c>
      <c r="ER36">
        <v>5.2207299999999996</v>
      </c>
      <c r="ES36">
        <v>11.9192</v>
      </c>
      <c r="ET36">
        <v>4.9554</v>
      </c>
      <c r="EU36">
        <v>3.2970299999999999</v>
      </c>
      <c r="EV36">
        <v>9999</v>
      </c>
      <c r="EW36">
        <v>6063.3</v>
      </c>
      <c r="EX36">
        <v>87.6</v>
      </c>
      <c r="EY36">
        <v>174</v>
      </c>
      <c r="EZ36">
        <v>1.8391900000000001</v>
      </c>
      <c r="FA36">
        <v>1.8382400000000001</v>
      </c>
      <c r="FB36">
        <v>1.8441799999999999</v>
      </c>
      <c r="FC36">
        <v>1.84823</v>
      </c>
      <c r="FD36">
        <v>1.8428500000000001</v>
      </c>
      <c r="FE36">
        <v>1.8429899999999999</v>
      </c>
      <c r="FF36">
        <v>1.8429599999999999</v>
      </c>
      <c r="FG36">
        <v>1.8427500000000001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-6.351</v>
      </c>
      <c r="FV36">
        <v>-0.2248</v>
      </c>
      <c r="FW36">
        <v>-6.3508000000000502</v>
      </c>
      <c r="FX36">
        <v>0</v>
      </c>
      <c r="FY36">
        <v>0</v>
      </c>
      <c r="FZ36">
        <v>0</v>
      </c>
      <c r="GA36">
        <v>-0.2248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0.6</v>
      </c>
      <c r="GK36">
        <v>1.03149</v>
      </c>
      <c r="GL36">
        <v>2.5329600000000001</v>
      </c>
      <c r="GM36">
        <v>1.4489700000000001</v>
      </c>
      <c r="GN36">
        <v>2.31812</v>
      </c>
      <c r="GO36">
        <v>1.5466299999999999</v>
      </c>
      <c r="GP36">
        <v>2.36084</v>
      </c>
      <c r="GQ36">
        <v>23.394300000000001</v>
      </c>
      <c r="GR36">
        <v>14.403499999999999</v>
      </c>
      <c r="GS36">
        <v>18</v>
      </c>
      <c r="GT36">
        <v>632.04200000000003</v>
      </c>
      <c r="GU36">
        <v>386.11</v>
      </c>
      <c r="GV36">
        <v>19.0746</v>
      </c>
      <c r="GW36">
        <v>19.810600000000001</v>
      </c>
      <c r="GX36">
        <v>30.0002</v>
      </c>
      <c r="GY36">
        <v>19.7835</v>
      </c>
      <c r="GZ36">
        <v>19.765799999999999</v>
      </c>
      <c r="HA36">
        <v>20.650200000000002</v>
      </c>
      <c r="HB36">
        <v>10</v>
      </c>
      <c r="HC36">
        <v>-30</v>
      </c>
      <c r="HD36">
        <v>19.084700000000002</v>
      </c>
      <c r="HE36">
        <v>400</v>
      </c>
      <c r="HF36">
        <v>0</v>
      </c>
      <c r="HG36">
        <v>101.129</v>
      </c>
      <c r="HH36">
        <v>94.663200000000003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31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2023-07-22T12:51:09Z</dcterms:created>
  <dcterms:modified xsi:type="dcterms:W3CDTF">2023-07-25T16:57:23Z</dcterms:modified>
</cp:coreProperties>
</file>