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E2ED66A5-D575-9D47-9828-8842A4AFFD8B}" xr6:coauthVersionLast="47" xr6:coauthVersionMax="47" xr10:uidLastSave="{00000000-0000-0000-0000-000000000000}"/>
  <bookViews>
    <workbookView xWindow="36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AM36" i="1" s="1"/>
  <c r="AD36" i="1"/>
  <c r="AC36" i="1"/>
  <c r="AB36" i="1"/>
  <c r="U36" i="1"/>
  <c r="S36" i="1"/>
  <c r="AR35" i="1"/>
  <c r="AQ35" i="1"/>
  <c r="AO35" i="1"/>
  <c r="AP35" i="1" s="1"/>
  <c r="AN35" i="1"/>
  <c r="AL35" i="1"/>
  <c r="P35" i="1" s="1"/>
  <c r="AD35" i="1"/>
  <c r="AC35" i="1"/>
  <c r="AB35" i="1"/>
  <c r="U35" i="1"/>
  <c r="S35" i="1"/>
  <c r="AR34" i="1"/>
  <c r="AQ34" i="1"/>
  <c r="AO34" i="1"/>
  <c r="AP34" i="1" s="1"/>
  <c r="AN34" i="1"/>
  <c r="AL34" i="1" s="1"/>
  <c r="AD34" i="1"/>
  <c r="AC34" i="1"/>
  <c r="AB34" i="1" s="1"/>
  <c r="U34" i="1"/>
  <c r="AR33" i="1"/>
  <c r="AQ33" i="1"/>
  <c r="AO33" i="1"/>
  <c r="AP33" i="1" s="1"/>
  <c r="AN33" i="1"/>
  <c r="AL33" i="1" s="1"/>
  <c r="AD33" i="1"/>
  <c r="AC33" i="1"/>
  <c r="AB33" i="1" s="1"/>
  <c r="U33" i="1"/>
  <c r="AR32" i="1"/>
  <c r="AQ32" i="1"/>
  <c r="AO32" i="1"/>
  <c r="AP32" i="1" s="1"/>
  <c r="AN32" i="1"/>
  <c r="AL32" i="1"/>
  <c r="P32" i="1" s="1"/>
  <c r="AD32" i="1"/>
  <c r="AC32" i="1"/>
  <c r="AB32" i="1"/>
  <c r="U32" i="1"/>
  <c r="S32" i="1"/>
  <c r="AR31" i="1"/>
  <c r="AQ31" i="1"/>
  <c r="AO31" i="1"/>
  <c r="AP31" i="1" s="1"/>
  <c r="AN31" i="1"/>
  <c r="AL31" i="1"/>
  <c r="P31" i="1" s="1"/>
  <c r="AD31" i="1"/>
  <c r="AC31" i="1"/>
  <c r="AB31" i="1"/>
  <c r="U31" i="1"/>
  <c r="S31" i="1"/>
  <c r="AR30" i="1"/>
  <c r="AQ30" i="1"/>
  <c r="AO30" i="1"/>
  <c r="AP30" i="1" s="1"/>
  <c r="AN30" i="1"/>
  <c r="AL30" i="1" s="1"/>
  <c r="AD30" i="1"/>
  <c r="AC30" i="1"/>
  <c r="AB30" i="1" s="1"/>
  <c r="U30" i="1"/>
  <c r="AR29" i="1"/>
  <c r="AQ29" i="1"/>
  <c r="AO29" i="1"/>
  <c r="AP29" i="1" s="1"/>
  <c r="AN29" i="1"/>
  <c r="AL29" i="1" s="1"/>
  <c r="AD29" i="1"/>
  <c r="AC29" i="1"/>
  <c r="AB29" i="1" s="1"/>
  <c r="U29" i="1"/>
  <c r="AR28" i="1"/>
  <c r="AQ28" i="1"/>
  <c r="AO28" i="1"/>
  <c r="AP28" i="1" s="1"/>
  <c r="AN28" i="1"/>
  <c r="AL28" i="1"/>
  <c r="P28" i="1" s="1"/>
  <c r="AD28" i="1"/>
  <c r="AC28" i="1"/>
  <c r="AB28" i="1"/>
  <c r="U28" i="1"/>
  <c r="S28" i="1"/>
  <c r="AR27" i="1"/>
  <c r="AQ27" i="1"/>
  <c r="AO27" i="1"/>
  <c r="AP27" i="1" s="1"/>
  <c r="AN27" i="1"/>
  <c r="AL27" i="1"/>
  <c r="P27" i="1" s="1"/>
  <c r="AD27" i="1"/>
  <c r="AC27" i="1"/>
  <c r="AB27" i="1"/>
  <c r="U27" i="1"/>
  <c r="S27" i="1"/>
  <c r="AR26" i="1"/>
  <c r="AQ26" i="1"/>
  <c r="AO26" i="1"/>
  <c r="X26" i="1" s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O25" i="1"/>
  <c r="AP25" i="1" s="1"/>
  <c r="AN25" i="1"/>
  <c r="AL25" i="1" s="1"/>
  <c r="AD25" i="1"/>
  <c r="AC25" i="1"/>
  <c r="AB25" i="1" s="1"/>
  <c r="U25" i="1"/>
  <c r="AR24" i="1"/>
  <c r="AQ24" i="1"/>
  <c r="AO24" i="1"/>
  <c r="AP24" i="1" s="1"/>
  <c r="AN24" i="1"/>
  <c r="AL24" i="1"/>
  <c r="P24" i="1" s="1"/>
  <c r="AD24" i="1"/>
  <c r="AC24" i="1"/>
  <c r="AB24" i="1"/>
  <c r="U24" i="1"/>
  <c r="S24" i="1"/>
  <c r="AR23" i="1"/>
  <c r="AQ23" i="1"/>
  <c r="AO23" i="1"/>
  <c r="AP23" i="1" s="1"/>
  <c r="AN23" i="1"/>
  <c r="AL23" i="1"/>
  <c r="P23" i="1" s="1"/>
  <c r="AD23" i="1"/>
  <c r="AC23" i="1"/>
  <c r="AB23" i="1"/>
  <c r="U23" i="1"/>
  <c r="S23" i="1"/>
  <c r="AR22" i="1"/>
  <c r="AQ22" i="1"/>
  <c r="AO22" i="1"/>
  <c r="X22" i="1" s="1"/>
  <c r="AN22" i="1"/>
  <c r="AL22" i="1"/>
  <c r="N22" i="1" s="1"/>
  <c r="M22" i="1" s="1"/>
  <c r="AD22" i="1"/>
  <c r="AC22" i="1"/>
  <c r="AB22" i="1"/>
  <c r="U22" i="1"/>
  <c r="S22" i="1"/>
  <c r="P22" i="1"/>
  <c r="O22" i="1"/>
  <c r="AR21" i="1"/>
  <c r="AQ21" i="1"/>
  <c r="AO21" i="1"/>
  <c r="AP21" i="1" s="1"/>
  <c r="AN21" i="1"/>
  <c r="AL21" i="1" s="1"/>
  <c r="AD21" i="1"/>
  <c r="AC21" i="1"/>
  <c r="AB21" i="1" s="1"/>
  <c r="U21" i="1"/>
  <c r="AR20" i="1"/>
  <c r="AQ20" i="1"/>
  <c r="AO20" i="1"/>
  <c r="AP20" i="1" s="1"/>
  <c r="AN20" i="1"/>
  <c r="AL20" i="1"/>
  <c r="P20" i="1" s="1"/>
  <c r="AD20" i="1"/>
  <c r="AC20" i="1"/>
  <c r="AB20" i="1"/>
  <c r="U20" i="1"/>
  <c r="S20" i="1"/>
  <c r="AR19" i="1"/>
  <c r="AQ19" i="1"/>
  <c r="AO19" i="1"/>
  <c r="AP19" i="1" s="1"/>
  <c r="AN19" i="1"/>
  <c r="AL19" i="1"/>
  <c r="P19" i="1" s="1"/>
  <c r="AD19" i="1"/>
  <c r="AC19" i="1"/>
  <c r="AB19" i="1"/>
  <c r="U19" i="1"/>
  <c r="S19" i="1"/>
  <c r="N25" i="1" l="1"/>
  <c r="M25" i="1" s="1"/>
  <c r="S25" i="1"/>
  <c r="O25" i="1"/>
  <c r="P25" i="1"/>
  <c r="AM25" i="1"/>
  <c r="N34" i="1"/>
  <c r="M34" i="1" s="1"/>
  <c r="AM34" i="1"/>
  <c r="P34" i="1"/>
  <c r="S34" i="1"/>
  <c r="O34" i="1"/>
  <c r="N21" i="1"/>
  <c r="M21" i="1" s="1"/>
  <c r="S21" i="1"/>
  <c r="O21" i="1"/>
  <c r="P21" i="1"/>
  <c r="AM21" i="1"/>
  <c r="AM33" i="1"/>
  <c r="S33" i="1"/>
  <c r="O33" i="1"/>
  <c r="N33" i="1"/>
  <c r="M33" i="1" s="1"/>
  <c r="P33" i="1"/>
  <c r="AF26" i="1"/>
  <c r="V22" i="1"/>
  <c r="T22" i="1" s="1"/>
  <c r="W22" i="1" s="1"/>
  <c r="Q22" i="1" s="1"/>
  <c r="R22" i="1" s="1"/>
  <c r="AF22" i="1"/>
  <c r="Y26" i="1"/>
  <c r="Z26" i="1" s="1"/>
  <c r="Y22" i="1"/>
  <c r="Z22" i="1" s="1"/>
  <c r="N30" i="1"/>
  <c r="M30" i="1" s="1"/>
  <c r="AM30" i="1"/>
  <c r="O30" i="1"/>
  <c r="S30" i="1"/>
  <c r="P30" i="1"/>
  <c r="S29" i="1"/>
  <c r="N29" i="1"/>
  <c r="M29" i="1" s="1"/>
  <c r="AM29" i="1"/>
  <c r="P29" i="1"/>
  <c r="O29" i="1"/>
  <c r="N20" i="1"/>
  <c r="M20" i="1" s="1"/>
  <c r="X21" i="1"/>
  <c r="N24" i="1"/>
  <c r="M24" i="1" s="1"/>
  <c r="X25" i="1"/>
  <c r="N28" i="1"/>
  <c r="M28" i="1" s="1"/>
  <c r="X29" i="1"/>
  <c r="N32" i="1"/>
  <c r="M32" i="1" s="1"/>
  <c r="X33" i="1"/>
  <c r="N36" i="1"/>
  <c r="M36" i="1" s="1"/>
  <c r="AP26" i="1"/>
  <c r="AM24" i="1"/>
  <c r="AM28" i="1"/>
  <c r="AM32" i="1"/>
  <c r="AM19" i="1"/>
  <c r="O20" i="1"/>
  <c r="AM23" i="1"/>
  <c r="O24" i="1"/>
  <c r="AM27" i="1"/>
  <c r="O28" i="1"/>
  <c r="AM31" i="1"/>
  <c r="O32" i="1"/>
  <c r="AM35" i="1"/>
  <c r="O36" i="1"/>
  <c r="AP22" i="1"/>
  <c r="X30" i="1"/>
  <c r="AM20" i="1"/>
  <c r="N19" i="1"/>
  <c r="M19" i="1" s="1"/>
  <c r="X20" i="1"/>
  <c r="N23" i="1"/>
  <c r="M23" i="1" s="1"/>
  <c r="X24" i="1"/>
  <c r="N27" i="1"/>
  <c r="M27" i="1" s="1"/>
  <c r="X28" i="1"/>
  <c r="N31" i="1"/>
  <c r="M31" i="1" s="1"/>
  <c r="X32" i="1"/>
  <c r="N35" i="1"/>
  <c r="M35" i="1" s="1"/>
  <c r="P36" i="1"/>
  <c r="X36" i="1"/>
  <c r="O19" i="1"/>
  <c r="AM22" i="1"/>
  <c r="O23" i="1"/>
  <c r="AM26" i="1"/>
  <c r="O27" i="1"/>
  <c r="O31" i="1"/>
  <c r="O35" i="1"/>
  <c r="X34" i="1"/>
  <c r="X19" i="1"/>
  <c r="X23" i="1"/>
  <c r="X27" i="1"/>
  <c r="X31" i="1"/>
  <c r="X35" i="1"/>
  <c r="Y31" i="1" l="1"/>
  <c r="Z31" i="1" s="1"/>
  <c r="Y28" i="1"/>
  <c r="Z28" i="1" s="1"/>
  <c r="Y33" i="1"/>
  <c r="Z33" i="1" s="1"/>
  <c r="AF27" i="1"/>
  <c r="V27" i="1"/>
  <c r="T27" i="1" s="1"/>
  <c r="W27" i="1" s="1"/>
  <c r="Q27" i="1" s="1"/>
  <c r="R27" i="1" s="1"/>
  <c r="AF34" i="1"/>
  <c r="AF20" i="1"/>
  <c r="Y27" i="1"/>
  <c r="Z27" i="1" s="1"/>
  <c r="AA26" i="1"/>
  <c r="AE26" i="1" s="1"/>
  <c r="AH26" i="1"/>
  <c r="AI26" i="1" s="1"/>
  <c r="AG26" i="1"/>
  <c r="Y19" i="1"/>
  <c r="Z19" i="1" s="1"/>
  <c r="Y34" i="1"/>
  <c r="Z34" i="1" s="1"/>
  <c r="Y30" i="1"/>
  <c r="Z30" i="1" s="1"/>
  <c r="V30" i="1" s="1"/>
  <c r="T30" i="1" s="1"/>
  <c r="W30" i="1" s="1"/>
  <c r="Q30" i="1" s="1"/>
  <c r="R30" i="1" s="1"/>
  <c r="Y36" i="1"/>
  <c r="Z36" i="1" s="1"/>
  <c r="AF28" i="1"/>
  <c r="V28" i="1"/>
  <c r="T28" i="1" s="1"/>
  <c r="W28" i="1" s="1"/>
  <c r="Q28" i="1" s="1"/>
  <c r="R28" i="1" s="1"/>
  <c r="Y20" i="1"/>
  <c r="Z20" i="1" s="1"/>
  <c r="Y25" i="1"/>
  <c r="Z25" i="1" s="1"/>
  <c r="V29" i="1"/>
  <c r="T29" i="1" s="1"/>
  <c r="W29" i="1" s="1"/>
  <c r="Q29" i="1" s="1"/>
  <c r="R29" i="1" s="1"/>
  <c r="AF29" i="1"/>
  <c r="AF33" i="1"/>
  <c r="AF21" i="1"/>
  <c r="AF31" i="1"/>
  <c r="V31" i="1"/>
  <c r="T31" i="1" s="1"/>
  <c r="W31" i="1" s="1"/>
  <c r="Q31" i="1" s="1"/>
  <c r="R31" i="1" s="1"/>
  <c r="AF36" i="1"/>
  <c r="V36" i="1"/>
  <c r="T36" i="1" s="1"/>
  <c r="W36" i="1" s="1"/>
  <c r="Q36" i="1" s="1"/>
  <c r="R36" i="1" s="1"/>
  <c r="Y23" i="1"/>
  <c r="Z23" i="1" s="1"/>
  <c r="AF19" i="1"/>
  <c r="V19" i="1"/>
  <c r="T19" i="1" s="1"/>
  <c r="W19" i="1" s="1"/>
  <c r="Q19" i="1" s="1"/>
  <c r="R19" i="1" s="1"/>
  <c r="AG22" i="1"/>
  <c r="AA22" i="1"/>
  <c r="AE22" i="1" s="1"/>
  <c r="AH22" i="1"/>
  <c r="AI22" i="1" s="1"/>
  <c r="AF32" i="1"/>
  <c r="Y24" i="1"/>
  <c r="Z24" i="1" s="1"/>
  <c r="Y29" i="1"/>
  <c r="Z29" i="1" s="1"/>
  <c r="V26" i="1"/>
  <c r="T26" i="1" s="1"/>
  <c r="W26" i="1" s="1"/>
  <c r="Q26" i="1" s="1"/>
  <c r="R26" i="1" s="1"/>
  <c r="AF23" i="1"/>
  <c r="AF30" i="1"/>
  <c r="AF35" i="1"/>
  <c r="AF24" i="1"/>
  <c r="V24" i="1"/>
  <c r="T24" i="1" s="1"/>
  <c r="W24" i="1" s="1"/>
  <c r="Q24" i="1" s="1"/>
  <c r="R24" i="1" s="1"/>
  <c r="Y35" i="1"/>
  <c r="Z35" i="1" s="1"/>
  <c r="Y32" i="1"/>
  <c r="Z32" i="1" s="1"/>
  <c r="Y21" i="1"/>
  <c r="Z21" i="1" s="1"/>
  <c r="AF25" i="1"/>
  <c r="AA34" i="1" l="1"/>
  <c r="AE34" i="1" s="1"/>
  <c r="AG34" i="1"/>
  <c r="AH34" i="1"/>
  <c r="AH27" i="1"/>
  <c r="AA27" i="1"/>
  <c r="AE27" i="1" s="1"/>
  <c r="AG27" i="1"/>
  <c r="AA33" i="1"/>
  <c r="AE33" i="1" s="1"/>
  <c r="AH33" i="1"/>
  <c r="AI33" i="1" s="1"/>
  <c r="AG33" i="1"/>
  <c r="AA25" i="1"/>
  <c r="AE25" i="1" s="1"/>
  <c r="AH25" i="1"/>
  <c r="AG25" i="1"/>
  <c r="AA29" i="1"/>
  <c r="AE29" i="1" s="1"/>
  <c r="AH29" i="1"/>
  <c r="AG29" i="1"/>
  <c r="AH24" i="1"/>
  <c r="AI24" i="1" s="1"/>
  <c r="AA24" i="1"/>
  <c r="AE24" i="1" s="1"/>
  <c r="AG24" i="1"/>
  <c r="AH28" i="1"/>
  <c r="AA28" i="1"/>
  <c r="AE28" i="1" s="1"/>
  <c r="AG28" i="1"/>
  <c r="V25" i="1"/>
  <c r="T25" i="1" s="1"/>
  <c r="W25" i="1" s="1"/>
  <c r="Q25" i="1" s="1"/>
  <c r="R25" i="1" s="1"/>
  <c r="AA21" i="1"/>
  <c r="AE21" i="1" s="1"/>
  <c r="AH21" i="1"/>
  <c r="AI21" i="1" s="1"/>
  <c r="AG21" i="1"/>
  <c r="V21" i="1"/>
  <c r="T21" i="1" s="1"/>
  <c r="W21" i="1" s="1"/>
  <c r="Q21" i="1" s="1"/>
  <c r="R21" i="1" s="1"/>
  <c r="AH23" i="1"/>
  <c r="AG23" i="1"/>
  <c r="AA23" i="1"/>
  <c r="AE23" i="1" s="1"/>
  <c r="V33" i="1"/>
  <c r="T33" i="1" s="1"/>
  <c r="W33" i="1" s="1"/>
  <c r="Q33" i="1" s="1"/>
  <c r="R33" i="1" s="1"/>
  <c r="AH32" i="1"/>
  <c r="AI32" i="1" s="1"/>
  <c r="AA32" i="1"/>
  <c r="AE32" i="1" s="1"/>
  <c r="AG32" i="1"/>
  <c r="V32" i="1"/>
  <c r="T32" i="1" s="1"/>
  <c r="W32" i="1" s="1"/>
  <c r="Q32" i="1" s="1"/>
  <c r="R32" i="1" s="1"/>
  <c r="AA19" i="1"/>
  <c r="AE19" i="1" s="1"/>
  <c r="AG19" i="1"/>
  <c r="AH19" i="1"/>
  <c r="AI19" i="1" s="1"/>
  <c r="AA35" i="1"/>
  <c r="AE35" i="1" s="1"/>
  <c r="AH35" i="1"/>
  <c r="AG35" i="1"/>
  <c r="AG30" i="1"/>
  <c r="AA30" i="1"/>
  <c r="AE30" i="1" s="1"/>
  <c r="AH30" i="1"/>
  <c r="V35" i="1"/>
  <c r="T35" i="1" s="1"/>
  <c r="W35" i="1" s="1"/>
  <c r="Q35" i="1" s="1"/>
  <c r="R35" i="1" s="1"/>
  <c r="AH20" i="1"/>
  <c r="AA20" i="1"/>
  <c r="AE20" i="1" s="1"/>
  <c r="AG20" i="1"/>
  <c r="V20" i="1"/>
  <c r="T20" i="1" s="1"/>
  <c r="W20" i="1" s="1"/>
  <c r="Q20" i="1" s="1"/>
  <c r="R20" i="1" s="1"/>
  <c r="V23" i="1"/>
  <c r="T23" i="1" s="1"/>
  <c r="W23" i="1" s="1"/>
  <c r="Q23" i="1" s="1"/>
  <c r="R23" i="1" s="1"/>
  <c r="AH36" i="1"/>
  <c r="AI36" i="1" s="1"/>
  <c r="AA36" i="1"/>
  <c r="AE36" i="1" s="1"/>
  <c r="AG36" i="1"/>
  <c r="V34" i="1"/>
  <c r="T34" i="1" s="1"/>
  <c r="W34" i="1" s="1"/>
  <c r="Q34" i="1" s="1"/>
  <c r="R34" i="1" s="1"/>
  <c r="AH31" i="1"/>
  <c r="AA31" i="1"/>
  <c r="AE31" i="1" s="1"/>
  <c r="AG31" i="1"/>
  <c r="AI29" i="1" l="1"/>
  <c r="AI35" i="1"/>
  <c r="AI20" i="1"/>
  <c r="AI27" i="1"/>
  <c r="AI31" i="1"/>
  <c r="AI30" i="1"/>
  <c r="AI23" i="1"/>
  <c r="AI28" i="1"/>
  <c r="AI25" i="1"/>
  <c r="AI34" i="1"/>
</calcChain>
</file>

<file path=xl/sharedStrings.xml><?xml version="1.0" encoding="utf-8"?>
<sst xmlns="http://schemas.openxmlformats.org/spreadsheetml/2006/main" count="980" uniqueCount="407">
  <si>
    <t>File opened</t>
  </si>
  <si>
    <t>2023-07-22 11:02:18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</si>
  <si>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</si>
  <si>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</si>
  <si>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</si>
  <si>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</si>
  <si>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</si>
  <si>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</si>
  <si>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</si>
  <si>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</si>
  <si>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</si>
  <si>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</si>
  <si>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</si>
  <si>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"1.00102", "flowazero": "0.314", "flowbzero": "0.30235", "chamberpressurezero": "2.57423",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</si>
  <si>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</si>
  <si>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</si>
  <si>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</si>
  <si>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</si>
  <si>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</si>
  <si>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</si>
  <si>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</si>
  <si>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</si>
  <si>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</si>
  <si>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</si>
  <si>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</si>
  <si>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</si>
  <si>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</si>
  <si>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11:02:18</t>
  </si>
  <si>
    <t>Stability Definition:	CO2_r (Meas): Std&lt;0.75 Per=20	A (GasEx): Std&lt;0.2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</si>
  <si>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</si>
  <si>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</si>
  <si>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</si>
  <si>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</si>
  <si>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</si>
  <si>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</si>
  <si>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</si>
  <si>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</si>
  <si>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</si>
  <si>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</si>
  <si>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</si>
  <si>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</si>
  <si>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</si>
  <si>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</si>
  <si>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</si>
  <si>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</si>
  <si>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</si>
  <si>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</si>
  <si>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</si>
  <si>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</si>
  <si>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</si>
  <si>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</si>
  <si>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</si>
  <si>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</si>
  <si>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</si>
  <si>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</si>
  <si>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</si>
  <si>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</si>
  <si>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</si>
  <si>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</si>
  <si>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</si>
  <si>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</si>
  <si>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</si>
  <si>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</si>
  <si>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</si>
  <si>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</si>
  <si>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</si>
  <si>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</si>
  <si>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</si>
  <si>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</si>
  <si>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</si>
  <si>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</si>
  <si>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</si>
  <si>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</si>
  <si>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</si>
  <si>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</si>
  <si>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</si>
  <si>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</si>
  <si>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</si>
  <si>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</si>
  <si>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</si>
  <si>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</si>
  <si>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</si>
  <si>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</si>
  <si>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</si>
  <si>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</si>
  <si>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</si>
  <si>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</si>
  <si>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1.84656 78.2784 373.594 621.486 876.563 1082.05 1283.22 1384.09</t>
  </si>
  <si>
    <t>Fs_true</t>
  </si>
  <si>
    <t>0.203093 99.9458 401.965 601.08 805.004 1000.84 1201.18 1401.09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</si>
  <si>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</si>
  <si>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</si>
  <si>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</si>
  <si>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</si>
  <si>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</si>
  <si>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</si>
  <si>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</si>
  <si>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</si>
  <si>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</si>
  <si>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</si>
  <si>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</si>
  <si>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</si>
  <si>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</si>
  <si>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</si>
  <si>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</si>
  <si>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</si>
  <si>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</si>
  <si>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</si>
  <si>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</si>
  <si>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</si>
  <si>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</si>
  <si>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</si>
  <si>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</si>
  <si>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</si>
  <si>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</si>
  <si>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</si>
  <si>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</si>
  <si>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</si>
  <si>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</si>
  <si>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</si>
  <si>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</si>
  <si>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</si>
  <si>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</si>
  <si>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</si>
  <si>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</si>
  <si>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</si>
  <si>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</si>
  <si>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</si>
  <si>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</si>
  <si>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</si>
  <si>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</si>
  <si>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</si>
  <si>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</si>
  <si>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</si>
  <si>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</si>
  <si>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</si>
  <si>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</si>
  <si>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</si>
  <si>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</si>
  <si>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</si>
  <si>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</si>
  <si>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</si>
  <si>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</si>
  <si>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</si>
  <si>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</si>
  <si>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</si>
  <si>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</si>
  <si>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</si>
  <si>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</si>
  <si>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</si>
  <si>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</si>
  <si>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</si>
  <si>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</si>
  <si>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</si>
  <si>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</si>
  <si>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</si>
  <si>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</si>
  <si>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</si>
  <si>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</si>
  <si>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</si>
  <si>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</si>
  <si>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</si>
  <si>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</si>
  <si>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</si>
  <si>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</si>
  <si>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</si>
  <si>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</si>
  <si>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</si>
  <si>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</si>
  <si>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</si>
  <si>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</si>
  <si>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</si>
  <si>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</si>
  <si>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</si>
  <si>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</si>
  <si>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</si>
  <si>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</si>
  <si>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</si>
  <si>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</si>
  <si>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</si>
  <si>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</si>
  <si>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</si>
  <si>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</si>
  <si>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</si>
  <si>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</si>
  <si>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</si>
  <si>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</si>
  <si>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</si>
  <si>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</si>
  <si>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</si>
  <si>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</si>
  <si>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</si>
  <si>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</si>
  <si>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</si>
  <si>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</si>
  <si>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</si>
  <si>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</si>
  <si>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</si>
  <si>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</si>
  <si>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</si>
  <si>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</si>
  <si>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</si>
  <si>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</si>
  <si>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</si>
  <si>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</si>
  <si>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</si>
  <si>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</si>
  <si>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</si>
  <si>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</si>
  <si>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</si>
  <si>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</si>
  <si>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</si>
  <si>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</si>
  <si>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</si>
  <si>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</si>
  <si>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</si>
  <si>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</si>
  <si>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</si>
  <si>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</si>
  <si>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</si>
  <si>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</si>
  <si>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</si>
  <si>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</si>
  <si>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</si>
  <si>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</si>
  <si>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</si>
  <si>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</si>
  <si>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</si>
  <si>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</si>
  <si>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</si>
  <si>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</si>
  <si>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</si>
  <si>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</si>
  <si>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</si>
  <si>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</si>
  <si>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</si>
  <si>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</si>
  <si>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</si>
  <si>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</si>
  <si>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</si>
  <si>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</si>
  <si>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</si>
  <si>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</si>
  <si>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</si>
  <si>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</si>
  <si>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</si>
  <si>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</si>
  <si>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</si>
  <si>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</si>
  <si>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</si>
  <si>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</si>
  <si>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</si>
  <si>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</si>
  <si>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</si>
  <si>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</si>
  <si>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</si>
  <si>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</si>
  <si>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</si>
  <si>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</si>
  <si>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</si>
  <si>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</si>
  <si>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</si>
  <si>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</si>
  <si>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</si>
  <si>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</si>
  <si>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</si>
  <si>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</si>
  <si>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</si>
  <si>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</si>
  <si>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</si>
  <si>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</si>
  <si>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</si>
  <si>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</si>
  <si>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</si>
  <si>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</si>
  <si>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</si>
  <si>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</si>
  <si>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</si>
  <si>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</si>
  <si>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</si>
  <si>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</si>
  <si>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</si>
  <si>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</si>
  <si>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</si>
  <si>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</si>
  <si>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</si>
  <si>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</si>
  <si>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</si>
  <si>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</si>
  <si>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</si>
  <si>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</si>
  <si>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</si>
  <si>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</si>
  <si>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</si>
  <si>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</si>
  <si>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</si>
  <si>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</si>
  <si>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</si>
  <si>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</si>
  <si>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</si>
  <si>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</si>
  <si>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</si>
  <si>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</si>
  <si>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</si>
  <si>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</si>
  <si>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</si>
  <si>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</si>
  <si>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</si>
  <si>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</si>
  <si>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</si>
  <si>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</si>
  <si>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</si>
  <si>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</si>
  <si>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</si>
  <si>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</si>
  <si>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</si>
  <si>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</si>
  <si>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</si>
  <si>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</si>
  <si>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</si>
  <si>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</si>
  <si>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</si>
  <si>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</si>
  <si>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</si>
  <si>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</si>
  <si>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</si>
  <si>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</si>
  <si>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</si>
  <si>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</si>
  <si>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</si>
  <si>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</si>
  <si>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</si>
  <si>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</si>
  <si>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</si>
  <si>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</si>
  <si>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</si>
  <si>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</si>
  <si>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</si>
  <si>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</si>
  <si>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</si>
  <si>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</si>
  <si>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</si>
  <si>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20230722 11:16:14</t>
  </si>
  <si>
    <t>11:16:14</t>
  </si>
  <si>
    <t>none</t>
  </si>
  <si>
    <t>Picabo</t>
  </si>
  <si>
    <t>20230722</t>
  </si>
  <si>
    <t>kse</t>
  </si>
  <si>
    <t>PEFR5</t>
  </si>
  <si>
    <t>BNL19091</t>
  </si>
  <si>
    <t>11:15:48</t>
  </si>
  <si>
    <t>2/2</t>
  </si>
  <si>
    <t>00000000</t>
  </si>
  <si>
    <t>iiiiiiii</t>
  </si>
  <si>
    <t>off</t>
  </si>
  <si>
    <t>20230722 11:17:48</t>
  </si>
  <si>
    <t>11:17:48</t>
  </si>
  <si>
    <t>11:17:22</t>
  </si>
  <si>
    <t>20230722 11:19:18</t>
  </si>
  <si>
    <t>11:19:18</t>
  </si>
  <si>
    <t>11:18:51</t>
  </si>
  <si>
    <t>20230722 11:20:47</t>
  </si>
  <si>
    <t>11:20:47</t>
  </si>
  <si>
    <t>11:20:20</t>
  </si>
  <si>
    <t>20230722 11:21:56</t>
  </si>
  <si>
    <t>11:21:56</t>
  </si>
  <si>
    <t>11:21:50</t>
  </si>
  <si>
    <t>1/2</t>
  </si>
  <si>
    <t>20230722 11:23:07</t>
  </si>
  <si>
    <t>11:23:07</t>
  </si>
  <si>
    <t>11:23:02</t>
  </si>
  <si>
    <t>20230722 11:24:12</t>
  </si>
  <si>
    <t>11:24:12</t>
  </si>
  <si>
    <t>11:24:07</t>
  </si>
  <si>
    <t>20230722 11:25:46</t>
  </si>
  <si>
    <t>11:25:46</t>
  </si>
  <si>
    <t>11:25:20</t>
  </si>
  <si>
    <t>20230722 11:27:13</t>
  </si>
  <si>
    <t>11:27:13</t>
  </si>
  <si>
    <t>11:26:46</t>
  </si>
  <si>
    <t>20230722 11:28:39</t>
  </si>
  <si>
    <t>11:28:39</t>
  </si>
  <si>
    <t>11:28:12</t>
  </si>
  <si>
    <t>20230722 11:30:13</t>
  </si>
  <si>
    <t>11:30:13</t>
  </si>
  <si>
    <t>11:29:47</t>
  </si>
  <si>
    <t>20230722 11:31:41</t>
  </si>
  <si>
    <t>11:31:41</t>
  </si>
  <si>
    <t>11:31:14</t>
  </si>
  <si>
    <t>20230722 11:33:14</t>
  </si>
  <si>
    <t>11:33:14</t>
  </si>
  <si>
    <t>11:32:47</t>
  </si>
  <si>
    <t>20230722 11:34:45</t>
  </si>
  <si>
    <t>11:34:45</t>
  </si>
  <si>
    <t>11:34:17</t>
  </si>
  <si>
    <t>20230722 11:36:08</t>
  </si>
  <si>
    <t>11:36:08</t>
  </si>
  <si>
    <t>11:35:42</t>
  </si>
  <si>
    <t>20230722 11:37:39</t>
  </si>
  <si>
    <t>11:37:39</t>
  </si>
  <si>
    <t>11:37:11</t>
  </si>
  <si>
    <t>20230722 11:39:12</t>
  </si>
  <si>
    <t>11:39:12</t>
  </si>
  <si>
    <t>11:38:38</t>
  </si>
  <si>
    <t>20230722 11:40:52</t>
  </si>
  <si>
    <t>11:40:52</t>
  </si>
  <si>
    <t>11:40:24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</si>
</sst>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/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6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339</v>
      </c>
      <c r="EX18" t="s">
        <v>339</v>
      </c>
      <c r="EY18" t="s">
        <v>340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1690053374.5999999</v>
      </c>
      <c r="C19">
        <v>0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>
        <v>1690053374.5999999</v>
      </c>
      <c r="M19">
        <f t="shared" ref="M19:M36" si="0">(N19)/1000</f>
        <v>1.8741568196162463E-3</v>
      </c>
      <c r="N19">
        <f t="shared" ref="N19:N36" si="1">1000*AZ19*AL19*(AV19-AW19)/(100*$B$7*(1000-AL19*AV19))</f>
        <v>1.8741568196162464</v>
      </c>
      <c r="O19">
        <f t="shared" ref="O19:O36" si="2">AZ19*AL19*(AU19-AT19*(1000-AL19*AW19)/(1000-AL19*AV19))/(100*$B$7)</f>
        <v>11.778000968084326</v>
      </c>
      <c r="P19">
        <f t="shared" ref="P19:P36" si="3">AT19 - IF(AL19&gt;1, O19*$B$7*100/(AN19*BH19), 0)</f>
        <v>387.48500000000001</v>
      </c>
      <c r="Q19">
        <f t="shared" ref="Q19:Q36" si="4">((W19-M19/2)*P19-O19)/(W19+M19/2)</f>
        <v>266.61428260066583</v>
      </c>
      <c r="R19">
        <f t="shared" ref="R19:R36" si="5">Q19*(BA19+BB19)/1000</f>
        <v>26.583645676032102</v>
      </c>
      <c r="S19">
        <f t="shared" ref="S19:S36" si="6">(AT19 - IF(AL19&gt;1, O19*$B$7*100/(AN19*BH19), 0))*(BA19+BB19)/1000</f>
        <v>38.635454351130001</v>
      </c>
      <c r="T19">
        <f t="shared" ref="T19:T36" si="7">2/((1/V19-1/U19)+SIGN(V19)*SQRT((1/V19-1/U19)*(1/V19-1/U19) + 4*$C$7/(($C$7+1)*($C$7+1))*(2*1/V19*1/U19-1/U19*1/U19)))</f>
        <v>0.16851279240818817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2.921793068689746</v>
      </c>
      <c r="V19">
        <f t="shared" ref="V19:V36" si="9">M19*(1000-(1000*0.61365*EXP(17.502*Z19/(240.97+Z19))/(BA19+BB19)+AV19)/2)/(1000*0.61365*EXP(17.502*Z19/(240.97+Z19))/(BA19+BB19)-AV19)</f>
        <v>0.16329371639807297</v>
      </c>
      <c r="W19">
        <f t="shared" ref="W19:W36" si="10">1/(($C$7+1)/(T19/1.6)+1/(U19/1.37)) + $C$7/(($C$7+1)/(T19/1.6) + $C$7/(U19/1.37))</f>
        <v>0.1025140211813507</v>
      </c>
      <c r="X19">
        <f t="shared" ref="X19:X36" si="11">(AO19*AR19)</f>
        <v>297.70998000000003</v>
      </c>
      <c r="Y19">
        <f t="shared" ref="Y19:Y36" si="12">(BC19+(X19+2*0.95*0.0000000567*(((BC19+$B$9)+273)^4-(BC19+273)^4)-44100*M19)/(1.84*29.3*U19+8*0.95*0.0000000567*(BC19+273)^3))</f>
        <v>22.490461905620901</v>
      </c>
      <c r="Z19">
        <f t="shared" ref="Z19:Z36" si="13">($C$9*BD19+$D$9*BE19+$E$9*Y19)</f>
        <v>21.019300000000001</v>
      </c>
      <c r="AA19">
        <f t="shared" ref="AA19:AA36" si="14">0.61365*EXP(17.502*Z19/(240.97+Z19))</f>
        <v>2.498893742208435</v>
      </c>
      <c r="AB19">
        <f t="shared" ref="AB19:AB36" si="15">(AC19/AD19*100)</f>
        <v>54.439808501690244</v>
      </c>
      <c r="AC19">
        <f t="shared" ref="AC19:AC36" si="16">AV19*(BA19+BB19)/1000</f>
        <v>1.3767616556381999</v>
      </c>
      <c r="AD19">
        <f t="shared" ref="AD19:AD36" si="17">0.61365*EXP(17.502*BC19/(240.97+BC19))</f>
        <v>2.5289612390819749</v>
      </c>
      <c r="AE19">
        <f t="shared" ref="AE19:AE36" si="18">(AA19-AV19*(BA19+BB19)/1000)</f>
        <v>1.1221320865702351</v>
      </c>
      <c r="AF19">
        <f t="shared" ref="AF19:AF36" si="19">(-M19*44100)</f>
        <v>-82.650315745076455</v>
      </c>
      <c r="AG19">
        <f t="shared" ref="AG19:AG36" si="20">2*29.3*U19*0.92*(BC19-Z19)</f>
        <v>30.684839102660032</v>
      </c>
      <c r="AH19">
        <f t="shared" ref="AH19:AH36" si="21">2*0.95*0.0000000567*(((BC19+$B$9)+273)^4-(Z19+273)^4)</f>
        <v>2.1357219193189234</v>
      </c>
      <c r="AI19">
        <f t="shared" ref="AI19:AI36" si="22">X19+AH19+AF19+AG19</f>
        <v>247.88022527690254</v>
      </c>
      <c r="AJ19">
        <v>18</v>
      </c>
      <c r="AK19">
        <v>3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53680.083015480894</v>
      </c>
      <c r="AO19">
        <f t="shared" ref="AO19:AO36" si="26">$B$13*BI19+$C$13*BJ19+$F$13*BU19*(1-BX19)</f>
        <v>1800.05</v>
      </c>
      <c r="AP19">
        <f t="shared" ref="AP19:AP36" si="27">AO19*AQ19</f>
        <v>1517.442</v>
      </c>
      <c r="AQ19">
        <f t="shared" ref="AQ19:AQ36" si="28">($B$13*$D$11+$C$13*$D$11+$F$13*((CH19+BZ19)/MAX(CH19+BZ19+CI19, 0.1)*$I$11+CI19/MAX(CH19+BZ19+CI19, 0.1)*$J$11))/($B$13+$C$13+$F$13)</f>
        <v>0.84299991666898144</v>
      </c>
      <c r="AR19">
        <f t="shared" ref="AR19:AR36" si="29">($B$13*$K$11+$C$13*$K$11+$F$13*((CH19+BZ19)/MAX(CH19+BZ19+CI19, 0.1)*$P$11+CI19/MAX(CH19+BZ19+CI19, 0.1)*$Q$11))/($B$13+$C$13+$F$13)</f>
        <v>0.16538983917113415</v>
      </c>
      <c r="AS19">
        <v>1690053374.5999999</v>
      </c>
      <c r="AT19">
        <v>387.48500000000001</v>
      </c>
      <c r="AU19">
        <v>399.988</v>
      </c>
      <c r="AV19">
        <v>13.8079</v>
      </c>
      <c r="AW19">
        <v>11.9598</v>
      </c>
      <c r="AX19">
        <v>391.64699999999999</v>
      </c>
      <c r="AY19">
        <v>14.5618</v>
      </c>
      <c r="AZ19">
        <v>600.05799999999999</v>
      </c>
      <c r="BA19">
        <v>99.6083</v>
      </c>
      <c r="BB19">
        <v>9.9958000000000005E-2</v>
      </c>
      <c r="BC19">
        <v>21.214099999999998</v>
      </c>
      <c r="BD19">
        <v>21.019300000000001</v>
      </c>
      <c r="BE19">
        <v>999.9</v>
      </c>
      <c r="BF19">
        <v>0</v>
      </c>
      <c r="BG19">
        <v>0</v>
      </c>
      <c r="BH19">
        <v>9995</v>
      </c>
      <c r="BI19">
        <v>0</v>
      </c>
      <c r="BJ19">
        <v>4.5414700000000003</v>
      </c>
      <c r="BK19">
        <v>-12.502700000000001</v>
      </c>
      <c r="BL19">
        <v>392.91</v>
      </c>
      <c r="BM19">
        <v>404.83</v>
      </c>
      <c r="BN19">
        <v>1.84806</v>
      </c>
      <c r="BO19">
        <v>399.988</v>
      </c>
      <c r="BP19">
        <v>11.9598</v>
      </c>
      <c r="BQ19">
        <v>1.37538</v>
      </c>
      <c r="BR19">
        <v>1.1913</v>
      </c>
      <c r="BS19">
        <v>11.648899999999999</v>
      </c>
      <c r="BT19">
        <v>9.4932499999999997</v>
      </c>
      <c r="BU19">
        <v>1800.05</v>
      </c>
      <c r="BV19">
        <v>0.90000400000000003</v>
      </c>
      <c r="BW19">
        <v>9.9996399999999999E-2</v>
      </c>
      <c r="BX19">
        <v>0</v>
      </c>
      <c r="BY19">
        <v>2.4523999999999999</v>
      </c>
      <c r="BZ19">
        <v>0</v>
      </c>
      <c r="CA19">
        <v>12122.6</v>
      </c>
      <c r="CB19">
        <v>14600.8</v>
      </c>
      <c r="CC19">
        <v>40.625</v>
      </c>
      <c r="CD19">
        <v>41.186999999999998</v>
      </c>
      <c r="CE19">
        <v>40.5</v>
      </c>
      <c r="CF19">
        <v>40.5</v>
      </c>
      <c r="CG19">
        <v>39.5</v>
      </c>
      <c r="CH19">
        <v>1620.05</v>
      </c>
      <c r="CI19">
        <v>180</v>
      </c>
      <c r="CJ19">
        <v>0</v>
      </c>
      <c r="CK19">
        <v>1690053390.5</v>
      </c>
      <c r="CL19">
        <v>0</v>
      </c>
      <c r="CM19">
        <v>1690053348.0999999</v>
      </c>
      <c r="CN19" t="s">
        <v>350</v>
      </c>
      <c r="CO19">
        <v>1690053344.0999999</v>
      </c>
      <c r="CP19">
        <v>1690053348.0999999</v>
      </c>
      <c r="CQ19">
        <v>3</v>
      </c>
      <c r="CR19">
        <v>2.4E-2</v>
      </c>
      <c r="CS19">
        <v>-3.0000000000000001E-3</v>
      </c>
      <c r="CT19">
        <v>-4.202</v>
      </c>
      <c r="CU19">
        <v>-0.754</v>
      </c>
      <c r="CV19">
        <v>400</v>
      </c>
      <c r="CW19">
        <v>12</v>
      </c>
      <c r="CX19">
        <v>0.14000000000000001</v>
      </c>
      <c r="CY19">
        <v>0.05</v>
      </c>
      <c r="CZ19">
        <v>11.75974423318225</v>
      </c>
      <c r="DA19">
        <v>0.30396109563221563</v>
      </c>
      <c r="DB19">
        <v>0.116370938216697</v>
      </c>
      <c r="DC19">
        <v>1</v>
      </c>
      <c r="DD19">
        <v>399.99458536585371</v>
      </c>
      <c r="DE19">
        <v>-6.7839721253808064E-2</v>
      </c>
      <c r="DF19">
        <v>2.568949259413307E-2</v>
      </c>
      <c r="DG19">
        <v>1</v>
      </c>
      <c r="DH19">
        <v>1800.0014634146339</v>
      </c>
      <c r="DI19">
        <v>0.21261752392300981</v>
      </c>
      <c r="DJ19">
        <v>0.11108250011700101</v>
      </c>
      <c r="DK19">
        <v>-1</v>
      </c>
      <c r="DL19">
        <v>2</v>
      </c>
      <c r="DM19">
        <v>2</v>
      </c>
      <c r="DN19" t="s">
        <v>351</v>
      </c>
      <c r="DO19">
        <v>3.2179799999999998</v>
      </c>
      <c r="DP19">
        <v>2.7236099999999999</v>
      </c>
      <c r="DQ19">
        <v>9.3104900000000004E-2</v>
      </c>
      <c r="DR19">
        <v>9.4171599999999994E-2</v>
      </c>
      <c r="DS19">
        <v>8.0956399999999998E-2</v>
      </c>
      <c r="DT19">
        <v>6.93333E-2</v>
      </c>
      <c r="DU19">
        <v>27634.1</v>
      </c>
      <c r="DV19">
        <v>31116.2</v>
      </c>
      <c r="DW19">
        <v>28655.7</v>
      </c>
      <c r="DX19">
        <v>32916.199999999997</v>
      </c>
      <c r="DY19">
        <v>36610.9</v>
      </c>
      <c r="DZ19">
        <v>41274.800000000003</v>
      </c>
      <c r="EA19">
        <v>42056.3</v>
      </c>
      <c r="EB19">
        <v>47204</v>
      </c>
      <c r="EC19">
        <v>2.2497199999999999</v>
      </c>
      <c r="ED19">
        <v>1.94645</v>
      </c>
      <c r="EE19">
        <v>0.198297</v>
      </c>
      <c r="EF19">
        <v>0</v>
      </c>
      <c r="EG19">
        <v>17.735299999999999</v>
      </c>
      <c r="EH19">
        <v>999.9</v>
      </c>
      <c r="EI19">
        <v>63</v>
      </c>
      <c r="EJ19">
        <v>18.7</v>
      </c>
      <c r="EK19">
        <v>13.6883</v>
      </c>
      <c r="EL19">
        <v>63.414499999999997</v>
      </c>
      <c r="EM19">
        <v>19.6875</v>
      </c>
      <c r="EN19">
        <v>1</v>
      </c>
      <c r="EO19">
        <v>-0.69069100000000005</v>
      </c>
      <c r="EP19">
        <v>-2.5163400000000002E-3</v>
      </c>
      <c r="EQ19">
        <v>20.234300000000001</v>
      </c>
      <c r="ER19">
        <v>5.22912</v>
      </c>
      <c r="ES19">
        <v>12.004300000000001</v>
      </c>
      <c r="ET19">
        <v>4.9899500000000003</v>
      </c>
      <c r="EU19">
        <v>3.3050000000000002</v>
      </c>
      <c r="EV19">
        <v>8009</v>
      </c>
      <c r="EW19">
        <v>9999</v>
      </c>
      <c r="EX19">
        <v>543.9</v>
      </c>
      <c r="EY19">
        <v>84.1</v>
      </c>
      <c r="EZ19">
        <v>1.8521700000000001</v>
      </c>
      <c r="FA19">
        <v>1.86128</v>
      </c>
      <c r="FB19">
        <v>1.8602000000000001</v>
      </c>
      <c r="FC19">
        <v>1.85622</v>
      </c>
      <c r="FD19">
        <v>1.8606100000000001</v>
      </c>
      <c r="FE19">
        <v>1.85687</v>
      </c>
      <c r="FF19">
        <v>1.8589899999999999</v>
      </c>
      <c r="FG19">
        <v>1.86188</v>
      </c>
      <c r="FH19">
        <v>0</v>
      </c>
      <c r="FI19">
        <v>0</v>
      </c>
      <c r="FJ19">
        <v>0</v>
      </c>
      <c r="FK19">
        <v>0</v>
      </c>
      <c r="FL19" t="s">
        <v>352</v>
      </c>
      <c r="FM19" t="s">
        <v>353</v>
      </c>
      <c r="FN19" t="s">
        <v>354</v>
      </c>
      <c r="FO19" t="s">
        <v>354</v>
      </c>
      <c r="FP19" t="s">
        <v>354</v>
      </c>
      <c r="FQ19" t="s">
        <v>354</v>
      </c>
      <c r="FR19">
        <v>0</v>
      </c>
      <c r="FS19">
        <v>100</v>
      </c>
      <c r="FT19">
        <v>100</v>
      </c>
      <c r="FU19">
        <v>-4.1619999999999999</v>
      </c>
      <c r="FV19">
        <v>-0.75390000000000001</v>
      </c>
      <c r="FW19">
        <v>-2.7525154346649008</v>
      </c>
      <c r="FX19">
        <v>-4.0117494158234393E-3</v>
      </c>
      <c r="FY19">
        <v>1.087516141204025E-6</v>
      </c>
      <c r="FZ19">
        <v>-8.657206703991749E-11</v>
      </c>
      <c r="GA19">
        <v>-0.75391499999999922</v>
      </c>
      <c r="GB19">
        <v>0</v>
      </c>
      <c r="GC19">
        <v>0</v>
      </c>
      <c r="GD19">
        <v>0</v>
      </c>
      <c r="GE19">
        <v>4</v>
      </c>
      <c r="GF19">
        <v>2094</v>
      </c>
      <c r="GG19">
        <v>-1</v>
      </c>
      <c r="GH19">
        <v>-1</v>
      </c>
      <c r="GI19">
        <v>0.5</v>
      </c>
      <c r="GJ19">
        <v>0.4</v>
      </c>
      <c r="GK19">
        <v>0.99243199999999998</v>
      </c>
      <c r="GL19">
        <v>2.33643</v>
      </c>
      <c r="GM19">
        <v>1.5942400000000001</v>
      </c>
      <c r="GN19">
        <v>2.34375</v>
      </c>
      <c r="GO19">
        <v>1.40015</v>
      </c>
      <c r="GP19">
        <v>2.2961399999999998</v>
      </c>
      <c r="GQ19">
        <v>22.2437</v>
      </c>
      <c r="GR19">
        <v>15.5943</v>
      </c>
      <c r="GS19">
        <v>18</v>
      </c>
      <c r="GT19">
        <v>597.51199999999994</v>
      </c>
      <c r="GU19">
        <v>432.41300000000001</v>
      </c>
      <c r="GV19">
        <v>19.161100000000001</v>
      </c>
      <c r="GW19">
        <v>17.998999999999999</v>
      </c>
      <c r="GX19">
        <v>30.0001</v>
      </c>
      <c r="GY19">
        <v>17.8474</v>
      </c>
      <c r="GZ19">
        <v>17.7864</v>
      </c>
      <c r="HA19">
        <v>19.911999999999999</v>
      </c>
      <c r="HB19">
        <v>0</v>
      </c>
      <c r="HC19">
        <v>-30</v>
      </c>
      <c r="HD19">
        <v>19.132100000000001</v>
      </c>
      <c r="HE19">
        <v>400</v>
      </c>
      <c r="HF19">
        <v>0</v>
      </c>
      <c r="HG19">
        <v>105.206</v>
      </c>
      <c r="HH19">
        <v>104.22</v>
      </c>
    </row>
    <row r="20" spans="1:216" x14ac:dyDescent="0.2">
      <c r="A20">
        <v>2</v>
      </c>
      <c r="B20">
        <v>1690053468.5999999</v>
      </c>
      <c r="C20">
        <v>94</v>
      </c>
      <c r="D20" t="s">
        <v>355</v>
      </c>
      <c r="E20" t="s">
        <v>356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  <c r="K20" t="s">
        <v>349</v>
      </c>
      <c r="L20">
        <v>1690053468.5999999</v>
      </c>
      <c r="M20">
        <f t="shared" si="0"/>
        <v>1.8788204612064925E-3</v>
      </c>
      <c r="N20">
        <f t="shared" si="1"/>
        <v>1.8788204612064925</v>
      </c>
      <c r="O20">
        <f t="shared" si="2"/>
        <v>8.76249444803023</v>
      </c>
      <c r="P20">
        <f t="shared" si="3"/>
        <v>290.70800000000003</v>
      </c>
      <c r="Q20">
        <f t="shared" si="4"/>
        <v>201.45810714264317</v>
      </c>
      <c r="R20">
        <f t="shared" si="5"/>
        <v>20.086572360775239</v>
      </c>
      <c r="S20">
        <f t="shared" si="6"/>
        <v>28.985317894016006</v>
      </c>
      <c r="T20">
        <f t="shared" si="7"/>
        <v>0.16994089904919532</v>
      </c>
      <c r="U20">
        <f t="shared" si="8"/>
        <v>2.9219699270750894</v>
      </c>
      <c r="V20">
        <f t="shared" si="9"/>
        <v>0.16463479691579547</v>
      </c>
      <c r="W20">
        <f t="shared" si="10"/>
        <v>0.10335967953462701</v>
      </c>
      <c r="X20">
        <f t="shared" si="11"/>
        <v>297.68661900000001</v>
      </c>
      <c r="Y20">
        <f t="shared" si="12"/>
        <v>22.506915342734985</v>
      </c>
      <c r="Z20">
        <f t="shared" si="13"/>
        <v>21.026199999999999</v>
      </c>
      <c r="AA20">
        <f t="shared" si="14"/>
        <v>2.499953388822493</v>
      </c>
      <c r="AB20">
        <f t="shared" si="15"/>
        <v>54.676531426636529</v>
      </c>
      <c r="AC20">
        <f t="shared" si="16"/>
        <v>1.3842675845920001</v>
      </c>
      <c r="AD20">
        <f t="shared" si="17"/>
        <v>2.5317399412019621</v>
      </c>
      <c r="AE20">
        <f t="shared" si="18"/>
        <v>1.1156858042304929</v>
      </c>
      <c r="AF20">
        <f t="shared" si="19"/>
        <v>-82.855982339206321</v>
      </c>
      <c r="AG20">
        <f t="shared" si="20"/>
        <v>32.419518149403579</v>
      </c>
      <c r="AH20">
        <f t="shared" si="21"/>
        <v>2.256607654339613</v>
      </c>
      <c r="AI20">
        <f t="shared" si="22"/>
        <v>249.50676246453691</v>
      </c>
      <c r="AJ20">
        <v>18</v>
      </c>
      <c r="AK20">
        <v>3</v>
      </c>
      <c r="AL20">
        <f t="shared" si="23"/>
        <v>1</v>
      </c>
      <c r="AM20">
        <f t="shared" si="24"/>
        <v>0</v>
      </c>
      <c r="AN20">
        <f t="shared" si="25"/>
        <v>53681.963123373047</v>
      </c>
      <c r="AO20">
        <f t="shared" si="26"/>
        <v>1799.9</v>
      </c>
      <c r="AP20">
        <f t="shared" si="27"/>
        <v>1517.3163</v>
      </c>
      <c r="AQ20">
        <f t="shared" si="28"/>
        <v>0.84300033335185276</v>
      </c>
      <c r="AR20">
        <f t="shared" si="29"/>
        <v>0.16539064336907605</v>
      </c>
      <c r="AS20">
        <v>1690053468.5999999</v>
      </c>
      <c r="AT20">
        <v>290.70800000000003</v>
      </c>
      <c r="AU20">
        <v>300.01600000000002</v>
      </c>
      <c r="AV20">
        <v>13.8835</v>
      </c>
      <c r="AW20">
        <v>12.030900000000001</v>
      </c>
      <c r="AX20">
        <v>294.49799999999999</v>
      </c>
      <c r="AY20">
        <v>14.6333</v>
      </c>
      <c r="AZ20">
        <v>600.04399999999998</v>
      </c>
      <c r="BA20">
        <v>99.605900000000005</v>
      </c>
      <c r="BB20">
        <v>0.100052</v>
      </c>
      <c r="BC20">
        <v>21.231999999999999</v>
      </c>
      <c r="BD20">
        <v>21.026199999999999</v>
      </c>
      <c r="BE20">
        <v>999.9</v>
      </c>
      <c r="BF20">
        <v>0</v>
      </c>
      <c r="BG20">
        <v>0</v>
      </c>
      <c r="BH20">
        <v>9996.25</v>
      </c>
      <c r="BI20">
        <v>0</v>
      </c>
      <c r="BJ20">
        <v>5.1559999999999997</v>
      </c>
      <c r="BK20">
        <v>-9.3087499999999999</v>
      </c>
      <c r="BL20">
        <v>294.80099999999999</v>
      </c>
      <c r="BM20">
        <v>303.67</v>
      </c>
      <c r="BN20">
        <v>1.85259</v>
      </c>
      <c r="BO20">
        <v>300.01600000000002</v>
      </c>
      <c r="BP20">
        <v>12.030900000000001</v>
      </c>
      <c r="BQ20">
        <v>1.3828800000000001</v>
      </c>
      <c r="BR20">
        <v>1.19835</v>
      </c>
      <c r="BS20">
        <v>11.731199999999999</v>
      </c>
      <c r="BT20">
        <v>9.5810999999999993</v>
      </c>
      <c r="BU20">
        <v>1799.9</v>
      </c>
      <c r="BV20">
        <v>0.89998800000000001</v>
      </c>
      <c r="BW20">
        <v>0.100012</v>
      </c>
      <c r="BX20">
        <v>0</v>
      </c>
      <c r="BY20">
        <v>2.5541999999999998</v>
      </c>
      <c r="BZ20">
        <v>0</v>
      </c>
      <c r="CA20">
        <v>12170.6</v>
      </c>
      <c r="CB20">
        <v>14599.5</v>
      </c>
      <c r="CC20">
        <v>41.811999999999998</v>
      </c>
      <c r="CD20">
        <v>41.936999999999998</v>
      </c>
      <c r="CE20">
        <v>41.561999999999998</v>
      </c>
      <c r="CF20">
        <v>41.686999999999998</v>
      </c>
      <c r="CG20">
        <v>40.625</v>
      </c>
      <c r="CH20">
        <v>1619.89</v>
      </c>
      <c r="CI20">
        <v>180.01</v>
      </c>
      <c r="CJ20">
        <v>0</v>
      </c>
      <c r="CK20">
        <v>1690053484.7</v>
      </c>
      <c r="CL20">
        <v>0</v>
      </c>
      <c r="CM20">
        <v>1690053442.0999999</v>
      </c>
      <c r="CN20" t="s">
        <v>357</v>
      </c>
      <c r="CO20">
        <v>1690053428.0999999</v>
      </c>
      <c r="CP20">
        <v>1690053442.0999999</v>
      </c>
      <c r="CQ20">
        <v>4</v>
      </c>
      <c r="CR20">
        <v>5.1999999999999998E-2</v>
      </c>
      <c r="CS20">
        <v>4.0000000000000001E-3</v>
      </c>
      <c r="CT20">
        <v>-3.8210000000000002</v>
      </c>
      <c r="CU20">
        <v>-0.75</v>
      </c>
      <c r="CV20">
        <v>300</v>
      </c>
      <c r="CW20">
        <v>12</v>
      </c>
      <c r="CX20">
        <v>0.22</v>
      </c>
      <c r="CY20">
        <v>0.03</v>
      </c>
      <c r="CZ20">
        <v>8.7687458014911552</v>
      </c>
      <c r="DA20">
        <v>4.9524660877059173E-2</v>
      </c>
      <c r="DB20">
        <v>8.2032051509344908E-2</v>
      </c>
      <c r="DC20">
        <v>1</v>
      </c>
      <c r="DD20">
        <v>299.97987804878039</v>
      </c>
      <c r="DE20">
        <v>7.6682926828969641E-2</v>
      </c>
      <c r="DF20">
        <v>2.0890183389483941E-2</v>
      </c>
      <c r="DG20">
        <v>1</v>
      </c>
      <c r="DH20">
        <v>1799.99425</v>
      </c>
      <c r="DI20">
        <v>-0.2901523630933997</v>
      </c>
      <c r="DJ20">
        <v>8.9996874945714483E-2</v>
      </c>
      <c r="DK20">
        <v>-1</v>
      </c>
      <c r="DL20">
        <v>2</v>
      </c>
      <c r="DM20">
        <v>2</v>
      </c>
      <c r="DN20" t="s">
        <v>351</v>
      </c>
      <c r="DO20">
        <v>3.2179000000000002</v>
      </c>
      <c r="DP20">
        <v>2.7237100000000001</v>
      </c>
      <c r="DQ20">
        <v>7.4387599999999998E-2</v>
      </c>
      <c r="DR20">
        <v>7.5182100000000002E-2</v>
      </c>
      <c r="DS20">
        <v>8.1241900000000006E-2</v>
      </c>
      <c r="DT20">
        <v>6.9634100000000004E-2</v>
      </c>
      <c r="DU20">
        <v>28202.7</v>
      </c>
      <c r="DV20">
        <v>31765.5</v>
      </c>
      <c r="DW20">
        <v>28653.7</v>
      </c>
      <c r="DX20">
        <v>32912.800000000003</v>
      </c>
      <c r="DY20">
        <v>36597.199999999997</v>
      </c>
      <c r="DZ20">
        <v>41257.199999999997</v>
      </c>
      <c r="EA20">
        <v>42054.1</v>
      </c>
      <c r="EB20">
        <v>47199.4</v>
      </c>
      <c r="EC20">
        <v>2.2488000000000001</v>
      </c>
      <c r="ED20">
        <v>1.9449000000000001</v>
      </c>
      <c r="EE20">
        <v>0.200048</v>
      </c>
      <c r="EF20">
        <v>0</v>
      </c>
      <c r="EG20">
        <v>17.713100000000001</v>
      </c>
      <c r="EH20">
        <v>999.9</v>
      </c>
      <c r="EI20">
        <v>63.2</v>
      </c>
      <c r="EJ20">
        <v>18.7</v>
      </c>
      <c r="EK20">
        <v>13.7332</v>
      </c>
      <c r="EL20">
        <v>63.2545</v>
      </c>
      <c r="EM20">
        <v>19.835699999999999</v>
      </c>
      <c r="EN20">
        <v>1</v>
      </c>
      <c r="EO20">
        <v>-0.68825499999999995</v>
      </c>
      <c r="EP20">
        <v>-3.0375800000000001E-2</v>
      </c>
      <c r="EQ20">
        <v>20.234300000000001</v>
      </c>
      <c r="ER20">
        <v>5.2295699999999998</v>
      </c>
      <c r="ES20">
        <v>12.004</v>
      </c>
      <c r="ET20">
        <v>4.9916499999999999</v>
      </c>
      <c r="EU20">
        <v>3.3050000000000002</v>
      </c>
      <c r="EV20">
        <v>8011</v>
      </c>
      <c r="EW20">
        <v>9999</v>
      </c>
      <c r="EX20">
        <v>543.9</v>
      </c>
      <c r="EY20">
        <v>84.2</v>
      </c>
      <c r="EZ20">
        <v>1.8521700000000001</v>
      </c>
      <c r="FA20">
        <v>1.86128</v>
      </c>
      <c r="FB20">
        <v>1.8602000000000001</v>
      </c>
      <c r="FC20">
        <v>1.85623</v>
      </c>
      <c r="FD20">
        <v>1.8605799999999999</v>
      </c>
      <c r="FE20">
        <v>1.8568899999999999</v>
      </c>
      <c r="FF20">
        <v>1.8589899999999999</v>
      </c>
      <c r="FG20">
        <v>1.8618600000000001</v>
      </c>
      <c r="FH20">
        <v>0</v>
      </c>
      <c r="FI20">
        <v>0</v>
      </c>
      <c r="FJ20">
        <v>0</v>
      </c>
      <c r="FK20">
        <v>0</v>
      </c>
      <c r="FL20" t="s">
        <v>352</v>
      </c>
      <c r="FM20" t="s">
        <v>353</v>
      </c>
      <c r="FN20" t="s">
        <v>354</v>
      </c>
      <c r="FO20" t="s">
        <v>354</v>
      </c>
      <c r="FP20" t="s">
        <v>354</v>
      </c>
      <c r="FQ20" t="s">
        <v>354</v>
      </c>
      <c r="FR20">
        <v>0</v>
      </c>
      <c r="FS20">
        <v>100</v>
      </c>
      <c r="FT20">
        <v>100</v>
      </c>
      <c r="FU20">
        <v>-3.79</v>
      </c>
      <c r="FV20">
        <v>-0.74980000000000002</v>
      </c>
      <c r="FW20">
        <v>-2.700658471526928</v>
      </c>
      <c r="FX20">
        <v>-4.0117494158234393E-3</v>
      </c>
      <c r="FY20">
        <v>1.087516141204025E-6</v>
      </c>
      <c r="FZ20">
        <v>-8.657206703991749E-11</v>
      </c>
      <c r="GA20">
        <v>-0.74972999999999956</v>
      </c>
      <c r="GB20">
        <v>0</v>
      </c>
      <c r="GC20">
        <v>0</v>
      </c>
      <c r="GD20">
        <v>0</v>
      </c>
      <c r="GE20">
        <v>4</v>
      </c>
      <c r="GF20">
        <v>2094</v>
      </c>
      <c r="GG20">
        <v>-1</v>
      </c>
      <c r="GH20">
        <v>-1</v>
      </c>
      <c r="GI20">
        <v>0.7</v>
      </c>
      <c r="GJ20">
        <v>0.4</v>
      </c>
      <c r="GK20">
        <v>0.79223600000000005</v>
      </c>
      <c r="GL20">
        <v>2.3327599999999999</v>
      </c>
      <c r="GM20">
        <v>1.5942400000000001</v>
      </c>
      <c r="GN20">
        <v>2.34497</v>
      </c>
      <c r="GO20">
        <v>1.40015</v>
      </c>
      <c r="GP20">
        <v>2.3339799999999999</v>
      </c>
      <c r="GQ20">
        <v>22.324300000000001</v>
      </c>
      <c r="GR20">
        <v>15.5943</v>
      </c>
      <c r="GS20">
        <v>18</v>
      </c>
      <c r="GT20">
        <v>597.23599999999999</v>
      </c>
      <c r="GU20">
        <v>431.76100000000002</v>
      </c>
      <c r="GV20">
        <v>19.085799999999999</v>
      </c>
      <c r="GW20">
        <v>18.029800000000002</v>
      </c>
      <c r="GX20">
        <v>30.000299999999999</v>
      </c>
      <c r="GY20">
        <v>17.877099999999999</v>
      </c>
      <c r="GZ20">
        <v>17.8155</v>
      </c>
      <c r="HA20">
        <v>15.9115</v>
      </c>
      <c r="HB20">
        <v>0</v>
      </c>
      <c r="HC20">
        <v>-30</v>
      </c>
      <c r="HD20">
        <v>19.0687</v>
      </c>
      <c r="HE20">
        <v>300</v>
      </c>
      <c r="HF20">
        <v>0</v>
      </c>
      <c r="HG20">
        <v>105.2</v>
      </c>
      <c r="HH20">
        <v>104.209</v>
      </c>
    </row>
    <row r="21" spans="1:216" x14ac:dyDescent="0.2">
      <c r="A21">
        <v>3</v>
      </c>
      <c r="B21">
        <v>1690053558.0999999</v>
      </c>
      <c r="C21">
        <v>183.5</v>
      </c>
      <c r="D21" t="s">
        <v>358</v>
      </c>
      <c r="E21" t="s">
        <v>359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>
        <v>1690053558.0999999</v>
      </c>
      <c r="M21">
        <f t="shared" si="0"/>
        <v>1.8850205670793343E-3</v>
      </c>
      <c r="N21">
        <f t="shared" si="1"/>
        <v>1.8850205670793343</v>
      </c>
      <c r="O21">
        <f t="shared" si="2"/>
        <v>7.0408971045818376</v>
      </c>
      <c r="P21">
        <f t="shared" si="3"/>
        <v>242.47900000000001</v>
      </c>
      <c r="Q21">
        <f t="shared" si="4"/>
        <v>171.55977699033554</v>
      </c>
      <c r="R21">
        <f t="shared" si="5"/>
        <v>17.105695535647079</v>
      </c>
      <c r="S21">
        <f t="shared" si="6"/>
        <v>24.1768322421043</v>
      </c>
      <c r="T21">
        <f t="shared" si="7"/>
        <v>0.17234289675825051</v>
      </c>
      <c r="U21">
        <f t="shared" si="8"/>
        <v>2.9241876746427593</v>
      </c>
      <c r="V21">
        <f t="shared" si="9"/>
        <v>0.16689232543674329</v>
      </c>
      <c r="W21">
        <f t="shared" si="10"/>
        <v>0.10478305590949219</v>
      </c>
      <c r="X21">
        <f t="shared" si="11"/>
        <v>297.70519200000001</v>
      </c>
      <c r="Y21">
        <f t="shared" si="12"/>
        <v>22.502901371597062</v>
      </c>
      <c r="Z21">
        <f t="shared" si="13"/>
        <v>21.005299999999998</v>
      </c>
      <c r="AA21">
        <f t="shared" si="14"/>
        <v>2.4967449432264019</v>
      </c>
      <c r="AB21">
        <f t="shared" si="15"/>
        <v>55.008545935064923</v>
      </c>
      <c r="AC21">
        <f t="shared" si="16"/>
        <v>1.3925366408757103</v>
      </c>
      <c r="AD21">
        <f t="shared" si="17"/>
        <v>2.5314914568356999</v>
      </c>
      <c r="AE21">
        <f t="shared" si="18"/>
        <v>1.1042083023506917</v>
      </c>
      <c r="AF21">
        <f t="shared" si="19"/>
        <v>-83.12940700819864</v>
      </c>
      <c r="AG21">
        <f t="shared" si="20"/>
        <v>35.486746211543327</v>
      </c>
      <c r="AH21">
        <f t="shared" si="21"/>
        <v>2.4679500049531491</v>
      </c>
      <c r="AI21">
        <f t="shared" si="22"/>
        <v>252.53048120829783</v>
      </c>
      <c r="AJ21">
        <v>18</v>
      </c>
      <c r="AK21">
        <v>3</v>
      </c>
      <c r="AL21">
        <f t="shared" si="23"/>
        <v>1</v>
      </c>
      <c r="AM21">
        <f t="shared" si="24"/>
        <v>0</v>
      </c>
      <c r="AN21">
        <f t="shared" si="25"/>
        <v>53747.484668183009</v>
      </c>
      <c r="AO21">
        <f t="shared" si="26"/>
        <v>1800.02</v>
      </c>
      <c r="AP21">
        <f t="shared" si="27"/>
        <v>1517.4168</v>
      </c>
      <c r="AQ21">
        <f t="shared" si="28"/>
        <v>0.84299996666703703</v>
      </c>
      <c r="AR21">
        <f t="shared" si="29"/>
        <v>0.16538993566738147</v>
      </c>
      <c r="AS21">
        <v>1690053558.0999999</v>
      </c>
      <c r="AT21">
        <v>242.47900000000001</v>
      </c>
      <c r="AU21">
        <v>249.977</v>
      </c>
      <c r="AV21">
        <v>13.9663</v>
      </c>
      <c r="AW21">
        <v>12.1076</v>
      </c>
      <c r="AX21">
        <v>246.089</v>
      </c>
      <c r="AY21">
        <v>14.7159</v>
      </c>
      <c r="AZ21">
        <v>599.99800000000005</v>
      </c>
      <c r="BA21">
        <v>99.606999999999999</v>
      </c>
      <c r="BB21">
        <v>9.9911700000000006E-2</v>
      </c>
      <c r="BC21">
        <v>21.230399999999999</v>
      </c>
      <c r="BD21">
        <v>21.005299999999998</v>
      </c>
      <c r="BE21">
        <v>999.9</v>
      </c>
      <c r="BF21">
        <v>0</v>
      </c>
      <c r="BG21">
        <v>0</v>
      </c>
      <c r="BH21">
        <v>10008.799999999999</v>
      </c>
      <c r="BI21">
        <v>0</v>
      </c>
      <c r="BJ21">
        <v>5.5756699999999997</v>
      </c>
      <c r="BK21">
        <v>-7.4982300000000004</v>
      </c>
      <c r="BL21">
        <v>245.91300000000001</v>
      </c>
      <c r="BM21">
        <v>253.041</v>
      </c>
      <c r="BN21">
        <v>1.85873</v>
      </c>
      <c r="BO21">
        <v>249.977</v>
      </c>
      <c r="BP21">
        <v>12.1076</v>
      </c>
      <c r="BQ21">
        <v>1.39114</v>
      </c>
      <c r="BR21">
        <v>1.206</v>
      </c>
      <c r="BS21">
        <v>11.821400000000001</v>
      </c>
      <c r="BT21">
        <v>9.6758199999999999</v>
      </c>
      <c r="BU21">
        <v>1800.02</v>
      </c>
      <c r="BV21">
        <v>0.900003</v>
      </c>
      <c r="BW21">
        <v>9.9997299999999997E-2</v>
      </c>
      <c r="BX21">
        <v>0</v>
      </c>
      <c r="BY21">
        <v>2.58</v>
      </c>
      <c r="BZ21">
        <v>0</v>
      </c>
      <c r="CA21">
        <v>12198.2</v>
      </c>
      <c r="CB21">
        <v>14600.5</v>
      </c>
      <c r="CC21">
        <v>40.436999999999998</v>
      </c>
      <c r="CD21">
        <v>40.311999999999998</v>
      </c>
      <c r="CE21">
        <v>40.436999999999998</v>
      </c>
      <c r="CF21">
        <v>39</v>
      </c>
      <c r="CG21">
        <v>39.186999999999998</v>
      </c>
      <c r="CH21">
        <v>1620.02</v>
      </c>
      <c r="CI21">
        <v>180</v>
      </c>
      <c r="CJ21">
        <v>0</v>
      </c>
      <c r="CK21">
        <v>1690053574.0999999</v>
      </c>
      <c r="CL21">
        <v>0</v>
      </c>
      <c r="CM21">
        <v>1690053531.0999999</v>
      </c>
      <c r="CN21" t="s">
        <v>360</v>
      </c>
      <c r="CO21">
        <v>1690053522.0999999</v>
      </c>
      <c r="CP21">
        <v>1690053531.0999999</v>
      </c>
      <c r="CQ21">
        <v>5</v>
      </c>
      <c r="CR21">
        <v>1.2999999999999999E-2</v>
      </c>
      <c r="CS21">
        <v>0</v>
      </c>
      <c r="CT21">
        <v>-3.6360000000000001</v>
      </c>
      <c r="CU21">
        <v>-0.75</v>
      </c>
      <c r="CV21">
        <v>250</v>
      </c>
      <c r="CW21">
        <v>12</v>
      </c>
      <c r="CX21">
        <v>0.18</v>
      </c>
      <c r="CY21">
        <v>0.04</v>
      </c>
      <c r="CZ21">
        <v>7.0810224004421034</v>
      </c>
      <c r="DA21">
        <v>0.21950147307578949</v>
      </c>
      <c r="DB21">
        <v>8.5996018352723955E-2</v>
      </c>
      <c r="DC21">
        <v>1</v>
      </c>
      <c r="DD21">
        <v>249.978475</v>
      </c>
      <c r="DE21">
        <v>7.0660412757605109E-2</v>
      </c>
      <c r="DF21">
        <v>1.8411935666846339E-2</v>
      </c>
      <c r="DG21">
        <v>1</v>
      </c>
      <c r="DH21">
        <v>1800.0182500000001</v>
      </c>
      <c r="DI21">
        <v>1.339440273752208E-2</v>
      </c>
      <c r="DJ21">
        <v>9.9872105715248335E-2</v>
      </c>
      <c r="DK21">
        <v>-1</v>
      </c>
      <c r="DL21">
        <v>2</v>
      </c>
      <c r="DM21">
        <v>2</v>
      </c>
      <c r="DN21" t="s">
        <v>351</v>
      </c>
      <c r="DO21">
        <v>3.2177600000000002</v>
      </c>
      <c r="DP21">
        <v>2.7236799999999999</v>
      </c>
      <c r="DQ21">
        <v>6.4115000000000005E-2</v>
      </c>
      <c r="DR21">
        <v>6.4688700000000002E-2</v>
      </c>
      <c r="DS21">
        <v>8.1576599999999999E-2</v>
      </c>
      <c r="DT21">
        <v>6.9960999999999995E-2</v>
      </c>
      <c r="DU21">
        <v>28513.9</v>
      </c>
      <c r="DV21">
        <v>32125.5</v>
      </c>
      <c r="DW21">
        <v>28651.7</v>
      </c>
      <c r="DX21">
        <v>32912.1</v>
      </c>
      <c r="DY21">
        <v>36580.699999999997</v>
      </c>
      <c r="DZ21">
        <v>41242.199999999997</v>
      </c>
      <c r="EA21">
        <v>42050.9</v>
      </c>
      <c r="EB21">
        <v>47199</v>
      </c>
      <c r="EC21">
        <v>2.2490999999999999</v>
      </c>
      <c r="ED21">
        <v>1.9443999999999999</v>
      </c>
      <c r="EE21">
        <v>0.20168700000000001</v>
      </c>
      <c r="EF21">
        <v>0</v>
      </c>
      <c r="EG21">
        <v>17.664899999999999</v>
      </c>
      <c r="EH21">
        <v>999.9</v>
      </c>
      <c r="EI21">
        <v>63.4</v>
      </c>
      <c r="EJ21">
        <v>18.8</v>
      </c>
      <c r="EK21">
        <v>13.8628</v>
      </c>
      <c r="EL21">
        <v>62.804499999999997</v>
      </c>
      <c r="EM21">
        <v>20.084099999999999</v>
      </c>
      <c r="EN21">
        <v>1</v>
      </c>
      <c r="EO21">
        <v>-0.68638699999999997</v>
      </c>
      <c r="EP21">
        <v>-0.104989</v>
      </c>
      <c r="EQ21">
        <v>20.232600000000001</v>
      </c>
      <c r="ER21">
        <v>5.2292699999999996</v>
      </c>
      <c r="ES21">
        <v>12.004</v>
      </c>
      <c r="ET21">
        <v>4.9908999999999999</v>
      </c>
      <c r="EU21">
        <v>3.3050000000000002</v>
      </c>
      <c r="EV21">
        <v>8012.8</v>
      </c>
      <c r="EW21">
        <v>9999</v>
      </c>
      <c r="EX21">
        <v>543.9</v>
      </c>
      <c r="EY21">
        <v>84.2</v>
      </c>
      <c r="EZ21">
        <v>1.8521799999999999</v>
      </c>
      <c r="FA21">
        <v>1.86128</v>
      </c>
      <c r="FB21">
        <v>1.86019</v>
      </c>
      <c r="FC21">
        <v>1.85622</v>
      </c>
      <c r="FD21">
        <v>1.8606100000000001</v>
      </c>
      <c r="FE21">
        <v>1.8569199999999999</v>
      </c>
      <c r="FF21">
        <v>1.8589899999999999</v>
      </c>
      <c r="FG21">
        <v>1.8618699999999999</v>
      </c>
      <c r="FH21">
        <v>0</v>
      </c>
      <c r="FI21">
        <v>0</v>
      </c>
      <c r="FJ21">
        <v>0</v>
      </c>
      <c r="FK21">
        <v>0</v>
      </c>
      <c r="FL21" t="s">
        <v>352</v>
      </c>
      <c r="FM21" t="s">
        <v>353</v>
      </c>
      <c r="FN21" t="s">
        <v>354</v>
      </c>
      <c r="FO21" t="s">
        <v>354</v>
      </c>
      <c r="FP21" t="s">
        <v>354</v>
      </c>
      <c r="FQ21" t="s">
        <v>354</v>
      </c>
      <c r="FR21">
        <v>0</v>
      </c>
      <c r="FS21">
        <v>100</v>
      </c>
      <c r="FT21">
        <v>100</v>
      </c>
      <c r="FU21">
        <v>-3.61</v>
      </c>
      <c r="FV21">
        <v>-0.74960000000000004</v>
      </c>
      <c r="FW21">
        <v>-2.687594331489576</v>
      </c>
      <c r="FX21">
        <v>-4.0117494158234393E-3</v>
      </c>
      <c r="FY21">
        <v>1.087516141204025E-6</v>
      </c>
      <c r="FZ21">
        <v>-8.657206703991749E-11</v>
      </c>
      <c r="GA21">
        <v>-0.7496299999999998</v>
      </c>
      <c r="GB21">
        <v>0</v>
      </c>
      <c r="GC21">
        <v>0</v>
      </c>
      <c r="GD21">
        <v>0</v>
      </c>
      <c r="GE21">
        <v>4</v>
      </c>
      <c r="GF21">
        <v>2094</v>
      </c>
      <c r="GG21">
        <v>-1</v>
      </c>
      <c r="GH21">
        <v>-1</v>
      </c>
      <c r="GI21">
        <v>0.6</v>
      </c>
      <c r="GJ21">
        <v>0.5</v>
      </c>
      <c r="GK21">
        <v>0.689697</v>
      </c>
      <c r="GL21">
        <v>2.34619</v>
      </c>
      <c r="GM21">
        <v>1.5942400000000001</v>
      </c>
      <c r="GN21">
        <v>2.34375</v>
      </c>
      <c r="GO21">
        <v>1.40015</v>
      </c>
      <c r="GP21">
        <v>2.2619600000000002</v>
      </c>
      <c r="GQ21">
        <v>22.384699999999999</v>
      </c>
      <c r="GR21">
        <v>15.559200000000001</v>
      </c>
      <c r="GS21">
        <v>18</v>
      </c>
      <c r="GT21">
        <v>597.77499999999998</v>
      </c>
      <c r="GU21">
        <v>431.70499999999998</v>
      </c>
      <c r="GV21">
        <v>19.117699999999999</v>
      </c>
      <c r="GW21">
        <v>18.052399999999999</v>
      </c>
      <c r="GX21">
        <v>30.0001</v>
      </c>
      <c r="GY21">
        <v>17.902200000000001</v>
      </c>
      <c r="GZ21">
        <v>17.840599999999998</v>
      </c>
      <c r="HA21">
        <v>13.849299999999999</v>
      </c>
      <c r="HB21">
        <v>0</v>
      </c>
      <c r="HC21">
        <v>-30</v>
      </c>
      <c r="HD21">
        <v>19.108000000000001</v>
      </c>
      <c r="HE21">
        <v>250</v>
      </c>
      <c r="HF21">
        <v>0</v>
      </c>
      <c r="HG21">
        <v>105.19199999999999</v>
      </c>
      <c r="HH21">
        <v>104.208</v>
      </c>
    </row>
    <row r="22" spans="1:216" x14ac:dyDescent="0.2">
      <c r="A22">
        <v>4</v>
      </c>
      <c r="B22">
        <v>1690053647.0999999</v>
      </c>
      <c r="C22">
        <v>272.5</v>
      </c>
      <c r="D22" t="s">
        <v>361</v>
      </c>
      <c r="E22" t="s">
        <v>362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>
        <v>1690053647.0999999</v>
      </c>
      <c r="M22">
        <f t="shared" si="0"/>
        <v>1.8834225846814765E-3</v>
      </c>
      <c r="N22">
        <f t="shared" si="1"/>
        <v>1.8834225846814765</v>
      </c>
      <c r="O22">
        <f t="shared" si="2"/>
        <v>4.5721208772746511</v>
      </c>
      <c r="P22">
        <f t="shared" si="3"/>
        <v>170.11199999999999</v>
      </c>
      <c r="Q22">
        <f t="shared" si="4"/>
        <v>124.24477346508425</v>
      </c>
      <c r="R22">
        <f t="shared" si="5"/>
        <v>12.387727357699509</v>
      </c>
      <c r="S22">
        <f t="shared" si="6"/>
        <v>16.960883081855997</v>
      </c>
      <c r="T22">
        <f t="shared" si="7"/>
        <v>0.17394096408462761</v>
      </c>
      <c r="U22">
        <f t="shared" si="8"/>
        <v>2.921279262312253</v>
      </c>
      <c r="V22">
        <f t="shared" si="9"/>
        <v>0.16838525814316341</v>
      </c>
      <c r="W22">
        <f t="shared" si="10"/>
        <v>0.10572516241269202</v>
      </c>
      <c r="X22">
        <f t="shared" si="11"/>
        <v>297.71853899999996</v>
      </c>
      <c r="Y22">
        <f t="shared" si="12"/>
        <v>22.426849095087693</v>
      </c>
      <c r="Z22">
        <f t="shared" si="13"/>
        <v>20.977399999999999</v>
      </c>
      <c r="AA22">
        <f t="shared" si="14"/>
        <v>2.4924675190642258</v>
      </c>
      <c r="AB22">
        <f t="shared" si="15"/>
        <v>55.529108905655157</v>
      </c>
      <c r="AC22">
        <f t="shared" si="16"/>
        <v>1.3990196055521</v>
      </c>
      <c r="AD22">
        <f t="shared" si="17"/>
        <v>2.5194346408998869</v>
      </c>
      <c r="AE22">
        <f t="shared" si="18"/>
        <v>1.0934479135121258</v>
      </c>
      <c r="AF22">
        <f t="shared" si="19"/>
        <v>-83.058935984453115</v>
      </c>
      <c r="AG22">
        <f t="shared" si="20"/>
        <v>27.592599729729177</v>
      </c>
      <c r="AH22">
        <f t="shared" si="21"/>
        <v>1.9198212895593538</v>
      </c>
      <c r="AI22">
        <f t="shared" si="22"/>
        <v>244.1720240348354</v>
      </c>
      <c r="AJ22">
        <v>18</v>
      </c>
      <c r="AK22">
        <v>3</v>
      </c>
      <c r="AL22">
        <f t="shared" si="23"/>
        <v>1</v>
      </c>
      <c r="AM22">
        <f t="shared" si="24"/>
        <v>0</v>
      </c>
      <c r="AN22">
        <f t="shared" si="25"/>
        <v>53676.106211371392</v>
      </c>
      <c r="AO22">
        <f t="shared" si="26"/>
        <v>1800.1</v>
      </c>
      <c r="AP22">
        <f t="shared" si="27"/>
        <v>1517.4842999999998</v>
      </c>
      <c r="AQ22">
        <f t="shared" si="28"/>
        <v>0.84299999999999997</v>
      </c>
      <c r="AR22">
        <f t="shared" si="29"/>
        <v>0.16538999999999998</v>
      </c>
      <c r="AS22">
        <v>1690053647.0999999</v>
      </c>
      <c r="AT22">
        <v>170.11199999999999</v>
      </c>
      <c r="AU22">
        <v>175.00399999999999</v>
      </c>
      <c r="AV22">
        <v>14.031700000000001</v>
      </c>
      <c r="AW22">
        <v>12.174899999999999</v>
      </c>
      <c r="AX22">
        <v>173.27699999999999</v>
      </c>
      <c r="AY22">
        <v>14.781599999999999</v>
      </c>
      <c r="AZ22">
        <v>600.06299999999999</v>
      </c>
      <c r="BA22">
        <v>99.603999999999999</v>
      </c>
      <c r="BB22">
        <v>0.100213</v>
      </c>
      <c r="BC22">
        <v>21.1526</v>
      </c>
      <c r="BD22">
        <v>20.977399999999999</v>
      </c>
      <c r="BE22">
        <v>999.9</v>
      </c>
      <c r="BF22">
        <v>0</v>
      </c>
      <c r="BG22">
        <v>0</v>
      </c>
      <c r="BH22">
        <v>9992.5</v>
      </c>
      <c r="BI22">
        <v>0</v>
      </c>
      <c r="BJ22">
        <v>6.1752000000000002</v>
      </c>
      <c r="BK22">
        <v>-4.8915899999999999</v>
      </c>
      <c r="BL22">
        <v>172.53299999999999</v>
      </c>
      <c r="BM22">
        <v>177.161</v>
      </c>
      <c r="BN22">
        <v>1.8567899999999999</v>
      </c>
      <c r="BO22">
        <v>175.00399999999999</v>
      </c>
      <c r="BP22">
        <v>12.174899999999999</v>
      </c>
      <c r="BQ22">
        <v>1.39761</v>
      </c>
      <c r="BR22">
        <v>1.2126699999999999</v>
      </c>
      <c r="BS22">
        <v>11.8918</v>
      </c>
      <c r="BT22">
        <v>9.7580200000000001</v>
      </c>
      <c r="BU22">
        <v>1800.1</v>
      </c>
      <c r="BV22">
        <v>0.90000199999999997</v>
      </c>
      <c r="BW22">
        <v>9.9998199999999995E-2</v>
      </c>
      <c r="BX22">
        <v>0</v>
      </c>
      <c r="BY22">
        <v>2.1375000000000002</v>
      </c>
      <c r="BZ22">
        <v>0</v>
      </c>
      <c r="CA22">
        <v>12304.6</v>
      </c>
      <c r="CB22">
        <v>14601.1</v>
      </c>
      <c r="CC22">
        <v>39</v>
      </c>
      <c r="CD22">
        <v>39.311999999999998</v>
      </c>
      <c r="CE22">
        <v>39.125</v>
      </c>
      <c r="CF22">
        <v>37.561999999999998</v>
      </c>
      <c r="CG22">
        <v>37.875</v>
      </c>
      <c r="CH22">
        <v>1620.09</v>
      </c>
      <c r="CI22">
        <v>180.01</v>
      </c>
      <c r="CJ22">
        <v>0</v>
      </c>
      <c r="CK22">
        <v>1690053662.9000001</v>
      </c>
      <c r="CL22">
        <v>0</v>
      </c>
      <c r="CM22">
        <v>1690053620.5999999</v>
      </c>
      <c r="CN22" t="s">
        <v>363</v>
      </c>
      <c r="CO22">
        <v>1690053612.5999999</v>
      </c>
      <c r="CP22">
        <v>1690053620.5999999</v>
      </c>
      <c r="CQ22">
        <v>6</v>
      </c>
      <c r="CR22">
        <v>0.186</v>
      </c>
      <c r="CS22">
        <v>0</v>
      </c>
      <c r="CT22">
        <v>-3.1829999999999998</v>
      </c>
      <c r="CU22">
        <v>-0.75</v>
      </c>
      <c r="CV22">
        <v>175</v>
      </c>
      <c r="CW22">
        <v>12</v>
      </c>
      <c r="CX22">
        <v>0.49</v>
      </c>
      <c r="CY22">
        <v>0.03</v>
      </c>
      <c r="CZ22">
        <v>4.5271815441666599</v>
      </c>
      <c r="DA22">
        <v>0.42107567942077789</v>
      </c>
      <c r="DB22">
        <v>0.1328528524173567</v>
      </c>
      <c r="DC22">
        <v>1</v>
      </c>
      <c r="DD22">
        <v>174.989225</v>
      </c>
      <c r="DE22">
        <v>2.4078799249175432E-2</v>
      </c>
      <c r="DF22">
        <v>1.6377557052258671E-2</v>
      </c>
      <c r="DG22">
        <v>1</v>
      </c>
      <c r="DH22">
        <v>1800.0346341463419</v>
      </c>
      <c r="DI22">
        <v>4.4914073200834063E-2</v>
      </c>
      <c r="DJ22">
        <v>0.1124255322310793</v>
      </c>
      <c r="DK22">
        <v>-1</v>
      </c>
      <c r="DL22">
        <v>2</v>
      </c>
      <c r="DM22">
        <v>2</v>
      </c>
      <c r="DN22" t="s">
        <v>351</v>
      </c>
      <c r="DO22">
        <v>3.21787</v>
      </c>
      <c r="DP22">
        <v>2.72384</v>
      </c>
      <c r="DQ22">
        <v>4.7234999999999999E-2</v>
      </c>
      <c r="DR22">
        <v>4.7464899999999997E-2</v>
      </c>
      <c r="DS22">
        <v>8.1837599999999996E-2</v>
      </c>
      <c r="DT22">
        <v>7.0244200000000007E-2</v>
      </c>
      <c r="DU22">
        <v>29027.7</v>
      </c>
      <c r="DV22">
        <v>32716.9</v>
      </c>
      <c r="DW22">
        <v>28650.5</v>
      </c>
      <c r="DX22">
        <v>32911.1</v>
      </c>
      <c r="DY22">
        <v>36568.6</v>
      </c>
      <c r="DZ22">
        <v>41228.400000000001</v>
      </c>
      <c r="EA22">
        <v>42049.4</v>
      </c>
      <c r="EB22">
        <v>47197.8</v>
      </c>
      <c r="EC22">
        <v>2.24878</v>
      </c>
      <c r="ED22">
        <v>1.9431499999999999</v>
      </c>
      <c r="EE22">
        <v>0.195857</v>
      </c>
      <c r="EF22">
        <v>0</v>
      </c>
      <c r="EG22">
        <v>17.733699999999999</v>
      </c>
      <c r="EH22">
        <v>999.9</v>
      </c>
      <c r="EI22">
        <v>63.5</v>
      </c>
      <c r="EJ22">
        <v>18.8</v>
      </c>
      <c r="EK22">
        <v>13.8826</v>
      </c>
      <c r="EL22">
        <v>62.874499999999998</v>
      </c>
      <c r="EM22">
        <v>20.092099999999999</v>
      </c>
      <c r="EN22">
        <v>1</v>
      </c>
      <c r="EO22">
        <v>-0.68439000000000005</v>
      </c>
      <c r="EP22">
        <v>-0.169431</v>
      </c>
      <c r="EQ22">
        <v>20.232600000000001</v>
      </c>
      <c r="ER22">
        <v>5.22912</v>
      </c>
      <c r="ES22">
        <v>12.004</v>
      </c>
      <c r="ET22">
        <v>4.9912000000000001</v>
      </c>
      <c r="EU22">
        <v>3.3050000000000002</v>
      </c>
      <c r="EV22">
        <v>8014.8</v>
      </c>
      <c r="EW22">
        <v>9999</v>
      </c>
      <c r="EX22">
        <v>543.9</v>
      </c>
      <c r="EY22">
        <v>84.2</v>
      </c>
      <c r="EZ22">
        <v>1.85215</v>
      </c>
      <c r="FA22">
        <v>1.86127</v>
      </c>
      <c r="FB22">
        <v>1.8602000000000001</v>
      </c>
      <c r="FC22">
        <v>1.8562000000000001</v>
      </c>
      <c r="FD22">
        <v>1.8606499999999999</v>
      </c>
      <c r="FE22">
        <v>1.8569100000000001</v>
      </c>
      <c r="FF22">
        <v>1.8589899999999999</v>
      </c>
      <c r="FG22">
        <v>1.8618699999999999</v>
      </c>
      <c r="FH22">
        <v>0</v>
      </c>
      <c r="FI22">
        <v>0</v>
      </c>
      <c r="FJ22">
        <v>0</v>
      </c>
      <c r="FK22">
        <v>0</v>
      </c>
      <c r="FL22" t="s">
        <v>352</v>
      </c>
      <c r="FM22" t="s">
        <v>353</v>
      </c>
      <c r="FN22" t="s">
        <v>354</v>
      </c>
      <c r="FO22" t="s">
        <v>354</v>
      </c>
      <c r="FP22" t="s">
        <v>354</v>
      </c>
      <c r="FQ22" t="s">
        <v>354</v>
      </c>
      <c r="FR22">
        <v>0</v>
      </c>
      <c r="FS22">
        <v>100</v>
      </c>
      <c r="FT22">
        <v>100</v>
      </c>
      <c r="FU22">
        <v>-3.165</v>
      </c>
      <c r="FV22">
        <v>-0.74990000000000001</v>
      </c>
      <c r="FW22">
        <v>-2.5019782718839809</v>
      </c>
      <c r="FX22">
        <v>-4.0117494158234393E-3</v>
      </c>
      <c r="FY22">
        <v>1.087516141204025E-6</v>
      </c>
      <c r="FZ22">
        <v>-8.657206703991749E-11</v>
      </c>
      <c r="GA22">
        <v>-0.7498749999999994</v>
      </c>
      <c r="GB22">
        <v>0</v>
      </c>
      <c r="GC22">
        <v>0</v>
      </c>
      <c r="GD22">
        <v>0</v>
      </c>
      <c r="GE22">
        <v>4</v>
      </c>
      <c r="GF22">
        <v>2094</v>
      </c>
      <c r="GG22">
        <v>-1</v>
      </c>
      <c r="GH22">
        <v>-1</v>
      </c>
      <c r="GI22">
        <v>0.6</v>
      </c>
      <c r="GJ22">
        <v>0.4</v>
      </c>
      <c r="GK22">
        <v>0.53100599999999998</v>
      </c>
      <c r="GL22">
        <v>2.35229</v>
      </c>
      <c r="GM22">
        <v>1.5942400000000001</v>
      </c>
      <c r="GN22">
        <v>2.34375</v>
      </c>
      <c r="GO22">
        <v>1.40015</v>
      </c>
      <c r="GP22">
        <v>2.2888199999999999</v>
      </c>
      <c r="GQ22">
        <v>22.4452</v>
      </c>
      <c r="GR22">
        <v>15.5505</v>
      </c>
      <c r="GS22">
        <v>18</v>
      </c>
      <c r="GT22">
        <v>597.86699999999996</v>
      </c>
      <c r="GU22">
        <v>431.20600000000002</v>
      </c>
      <c r="GV22">
        <v>19.092300000000002</v>
      </c>
      <c r="GW22">
        <v>18.077100000000002</v>
      </c>
      <c r="GX22">
        <v>30.0002</v>
      </c>
      <c r="GY22">
        <v>17.927299999999999</v>
      </c>
      <c r="GZ22">
        <v>17.866800000000001</v>
      </c>
      <c r="HA22">
        <v>10.668100000000001</v>
      </c>
      <c r="HB22">
        <v>0</v>
      </c>
      <c r="HC22">
        <v>-30</v>
      </c>
      <c r="HD22">
        <v>19.0975</v>
      </c>
      <c r="HE22">
        <v>175</v>
      </c>
      <c r="HF22">
        <v>0</v>
      </c>
      <c r="HG22">
        <v>105.188</v>
      </c>
      <c r="HH22">
        <v>104.205</v>
      </c>
    </row>
    <row r="23" spans="1:216" x14ac:dyDescent="0.2">
      <c r="A23">
        <v>5</v>
      </c>
      <c r="B23">
        <v>1690053716.0999999</v>
      </c>
      <c r="C23">
        <v>341.5</v>
      </c>
      <c r="D23" t="s">
        <v>364</v>
      </c>
      <c r="E23" t="s">
        <v>365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>
        <v>1690053716.0999999</v>
      </c>
      <c r="M23">
        <f t="shared" si="0"/>
        <v>1.7579456413677468E-3</v>
      </c>
      <c r="N23">
        <f t="shared" si="1"/>
        <v>1.7579456413677468</v>
      </c>
      <c r="O23">
        <f t="shared" si="2"/>
        <v>2.6380570930802816</v>
      </c>
      <c r="P23">
        <f t="shared" si="3"/>
        <v>122.098</v>
      </c>
      <c r="Q23">
        <f t="shared" si="4"/>
        <v>93.226833794259619</v>
      </c>
      <c r="R23">
        <f t="shared" si="5"/>
        <v>9.2950262314557044</v>
      </c>
      <c r="S23">
        <f t="shared" si="6"/>
        <v>12.1735777846202</v>
      </c>
      <c r="T23">
        <f t="shared" si="7"/>
        <v>0.16078173685786046</v>
      </c>
      <c r="U23">
        <f t="shared" si="8"/>
        <v>2.9201028847694674</v>
      </c>
      <c r="V23">
        <f t="shared" si="9"/>
        <v>0.15602061374112594</v>
      </c>
      <c r="W23">
        <f t="shared" si="10"/>
        <v>9.7928907667109003E-2</v>
      </c>
      <c r="X23">
        <f t="shared" si="11"/>
        <v>297.73507799999999</v>
      </c>
      <c r="Y23">
        <f t="shared" si="12"/>
        <v>22.437107553943846</v>
      </c>
      <c r="Z23">
        <f t="shared" si="13"/>
        <v>20.975999999999999</v>
      </c>
      <c r="AA23">
        <f t="shared" si="14"/>
        <v>2.4922530504964078</v>
      </c>
      <c r="AB23">
        <f t="shared" si="15"/>
        <v>55.2788297606876</v>
      </c>
      <c r="AC23">
        <f t="shared" si="16"/>
        <v>1.3907319075196301</v>
      </c>
      <c r="AD23">
        <f t="shared" si="17"/>
        <v>2.5158490393888018</v>
      </c>
      <c r="AE23">
        <f t="shared" si="18"/>
        <v>1.1015211429767777</v>
      </c>
      <c r="AF23">
        <f t="shared" si="19"/>
        <v>-77.525402784317635</v>
      </c>
      <c r="AG23">
        <f t="shared" si="20"/>
        <v>24.14954520341449</v>
      </c>
      <c r="AH23">
        <f t="shared" si="21"/>
        <v>1.6807284623802379</v>
      </c>
      <c r="AI23">
        <f t="shared" si="22"/>
        <v>246.03994888147707</v>
      </c>
      <c r="AJ23">
        <v>28</v>
      </c>
      <c r="AK23">
        <v>5</v>
      </c>
      <c r="AL23">
        <f t="shared" si="23"/>
        <v>1</v>
      </c>
      <c r="AM23">
        <f t="shared" si="24"/>
        <v>0</v>
      </c>
      <c r="AN23">
        <f t="shared" si="25"/>
        <v>53645.796217080402</v>
      </c>
      <c r="AO23">
        <f t="shared" si="26"/>
        <v>1800.2</v>
      </c>
      <c r="AP23">
        <f t="shared" si="27"/>
        <v>1517.5686000000001</v>
      </c>
      <c r="AQ23">
        <f t="shared" si="28"/>
        <v>0.84299999999999997</v>
      </c>
      <c r="AR23">
        <f t="shared" si="29"/>
        <v>0.16538999999999998</v>
      </c>
      <c r="AS23">
        <v>1690053716.0999999</v>
      </c>
      <c r="AT23">
        <v>122.098</v>
      </c>
      <c r="AU23">
        <v>124.95</v>
      </c>
      <c r="AV23">
        <v>13.948700000000001</v>
      </c>
      <c r="AW23">
        <v>12.2157</v>
      </c>
      <c r="AX23">
        <v>124.94799999999999</v>
      </c>
      <c r="AY23">
        <v>14.698499999999999</v>
      </c>
      <c r="AZ23">
        <v>600.14700000000005</v>
      </c>
      <c r="BA23">
        <v>99.605699999999999</v>
      </c>
      <c r="BB23">
        <v>9.7634899999999997E-2</v>
      </c>
      <c r="BC23">
        <v>21.1294</v>
      </c>
      <c r="BD23">
        <v>20.975999999999999</v>
      </c>
      <c r="BE23">
        <v>999.9</v>
      </c>
      <c r="BF23">
        <v>0</v>
      </c>
      <c r="BG23">
        <v>0</v>
      </c>
      <c r="BH23">
        <v>9985.6200000000008</v>
      </c>
      <c r="BI23">
        <v>0</v>
      </c>
      <c r="BJ23">
        <v>5.9413900000000002</v>
      </c>
      <c r="BK23">
        <v>-2.8515600000000001</v>
      </c>
      <c r="BL23">
        <v>123.825</v>
      </c>
      <c r="BM23">
        <v>126.495</v>
      </c>
      <c r="BN23">
        <v>1.73295</v>
      </c>
      <c r="BO23">
        <v>124.95</v>
      </c>
      <c r="BP23">
        <v>12.2157</v>
      </c>
      <c r="BQ23">
        <v>1.38937</v>
      </c>
      <c r="BR23">
        <v>1.21675</v>
      </c>
      <c r="BS23">
        <v>11.802099999999999</v>
      </c>
      <c r="BT23">
        <v>9.8081300000000002</v>
      </c>
      <c r="BU23">
        <v>1800.2</v>
      </c>
      <c r="BV23">
        <v>0.90000100000000005</v>
      </c>
      <c r="BW23">
        <v>9.9998600000000007E-2</v>
      </c>
      <c r="BX23">
        <v>0</v>
      </c>
      <c r="BY23">
        <v>2.2869999999999999</v>
      </c>
      <c r="BZ23">
        <v>0</v>
      </c>
      <c r="CA23">
        <v>12373.1</v>
      </c>
      <c r="CB23">
        <v>14602</v>
      </c>
      <c r="CC23">
        <v>38.186999999999998</v>
      </c>
      <c r="CD23">
        <v>38.811999999999998</v>
      </c>
      <c r="CE23">
        <v>38.375</v>
      </c>
      <c r="CF23">
        <v>37</v>
      </c>
      <c r="CG23">
        <v>37.186999999999998</v>
      </c>
      <c r="CH23">
        <v>1620.18</v>
      </c>
      <c r="CI23">
        <v>180.02</v>
      </c>
      <c r="CJ23">
        <v>0</v>
      </c>
      <c r="CK23">
        <v>1690053731.9000001</v>
      </c>
      <c r="CL23">
        <v>0</v>
      </c>
      <c r="CM23">
        <v>1690053710.5999999</v>
      </c>
      <c r="CN23" t="s">
        <v>366</v>
      </c>
      <c r="CO23">
        <v>1690053701.5999999</v>
      </c>
      <c r="CP23">
        <v>1690053710.5999999</v>
      </c>
      <c r="CQ23">
        <v>7</v>
      </c>
      <c r="CR23">
        <v>0.13600000000000001</v>
      </c>
      <c r="CS23">
        <v>0</v>
      </c>
      <c r="CT23">
        <v>-2.8610000000000002</v>
      </c>
      <c r="CU23">
        <v>-0.75</v>
      </c>
      <c r="CV23">
        <v>125</v>
      </c>
      <c r="CW23">
        <v>12</v>
      </c>
      <c r="CX23">
        <v>0.44</v>
      </c>
      <c r="CY23">
        <v>0.05</v>
      </c>
      <c r="CZ23">
        <v>0.20944975172193789</v>
      </c>
      <c r="DA23">
        <v>2.0117820649039442</v>
      </c>
      <c r="DB23">
        <v>0.43070655503308652</v>
      </c>
      <c r="DC23">
        <v>0</v>
      </c>
      <c r="DD23">
        <v>124.93260975609761</v>
      </c>
      <c r="DE23">
        <v>-2.4752613240217731E-2</v>
      </c>
      <c r="DF23">
        <v>9.4452931852393295E-3</v>
      </c>
      <c r="DG23">
        <v>1</v>
      </c>
      <c r="DH23">
        <v>1800.010243902439</v>
      </c>
      <c r="DI23">
        <v>-0.35385877668992</v>
      </c>
      <c r="DJ23">
        <v>0.1131691547409053</v>
      </c>
      <c r="DK23">
        <v>-1</v>
      </c>
      <c r="DL23">
        <v>1</v>
      </c>
      <c r="DM23">
        <v>2</v>
      </c>
      <c r="DN23" t="s">
        <v>367</v>
      </c>
      <c r="DO23">
        <v>3.2180300000000002</v>
      </c>
      <c r="DP23">
        <v>2.7212000000000001</v>
      </c>
      <c r="DQ23">
        <v>3.4985700000000002E-2</v>
      </c>
      <c r="DR23">
        <v>3.4851500000000001E-2</v>
      </c>
      <c r="DS23">
        <v>8.1485600000000005E-2</v>
      </c>
      <c r="DT23">
        <v>7.0412299999999997E-2</v>
      </c>
      <c r="DU23">
        <v>29400.799999999999</v>
      </c>
      <c r="DV23">
        <v>33149.199999999997</v>
      </c>
      <c r="DW23">
        <v>28649.8</v>
      </c>
      <c r="DX23">
        <v>32909.4</v>
      </c>
      <c r="DY23">
        <v>36581.5</v>
      </c>
      <c r="DZ23">
        <v>41218.1</v>
      </c>
      <c r="EA23">
        <v>42047.8</v>
      </c>
      <c r="EB23">
        <v>47194.7</v>
      </c>
      <c r="EC23">
        <v>2.2303199999999999</v>
      </c>
      <c r="ED23">
        <v>1.93605</v>
      </c>
      <c r="EE23">
        <v>0.19809199999999999</v>
      </c>
      <c r="EF23">
        <v>0</v>
      </c>
      <c r="EG23">
        <v>17.6952</v>
      </c>
      <c r="EH23">
        <v>999.9</v>
      </c>
      <c r="EI23">
        <v>63.6</v>
      </c>
      <c r="EJ23">
        <v>18.8</v>
      </c>
      <c r="EK23">
        <v>13.905900000000001</v>
      </c>
      <c r="EL23">
        <v>63.414499999999997</v>
      </c>
      <c r="EM23">
        <v>19.759599999999999</v>
      </c>
      <c r="EN23">
        <v>1</v>
      </c>
      <c r="EO23">
        <v>-0.683064</v>
      </c>
      <c r="EP23">
        <v>-0.32722800000000002</v>
      </c>
      <c r="EQ23">
        <v>20.232099999999999</v>
      </c>
      <c r="ER23">
        <v>5.2273199999999997</v>
      </c>
      <c r="ES23">
        <v>12.004</v>
      </c>
      <c r="ET23">
        <v>4.9907000000000004</v>
      </c>
      <c r="EU23">
        <v>3.3045499999999999</v>
      </c>
      <c r="EV23">
        <v>8016.1</v>
      </c>
      <c r="EW23">
        <v>9999</v>
      </c>
      <c r="EX23">
        <v>543.9</v>
      </c>
      <c r="EY23">
        <v>84.2</v>
      </c>
      <c r="EZ23">
        <v>1.8522000000000001</v>
      </c>
      <c r="FA23">
        <v>1.86131</v>
      </c>
      <c r="FB23">
        <v>1.8602000000000001</v>
      </c>
      <c r="FC23">
        <v>1.85623</v>
      </c>
      <c r="FD23">
        <v>1.86066</v>
      </c>
      <c r="FE23">
        <v>1.85694</v>
      </c>
      <c r="FF23">
        <v>1.859</v>
      </c>
      <c r="FG23">
        <v>1.86188</v>
      </c>
      <c r="FH23">
        <v>0</v>
      </c>
      <c r="FI23">
        <v>0</v>
      </c>
      <c r="FJ23">
        <v>0</v>
      </c>
      <c r="FK23">
        <v>0</v>
      </c>
      <c r="FL23" t="s">
        <v>352</v>
      </c>
      <c r="FM23" t="s">
        <v>353</v>
      </c>
      <c r="FN23" t="s">
        <v>354</v>
      </c>
      <c r="FO23" t="s">
        <v>354</v>
      </c>
      <c r="FP23" t="s">
        <v>354</v>
      </c>
      <c r="FQ23" t="s">
        <v>354</v>
      </c>
      <c r="FR23">
        <v>0</v>
      </c>
      <c r="FS23">
        <v>100</v>
      </c>
      <c r="FT23">
        <v>100</v>
      </c>
      <c r="FU23">
        <v>-2.85</v>
      </c>
      <c r="FV23">
        <v>-0.74980000000000002</v>
      </c>
      <c r="FW23">
        <v>-2.3656140601396269</v>
      </c>
      <c r="FX23">
        <v>-4.0117494158234393E-3</v>
      </c>
      <c r="FY23">
        <v>1.087516141204025E-6</v>
      </c>
      <c r="FZ23">
        <v>-8.657206703991749E-11</v>
      </c>
      <c r="GA23">
        <v>-0.74985999999999819</v>
      </c>
      <c r="GB23">
        <v>0</v>
      </c>
      <c r="GC23">
        <v>0</v>
      </c>
      <c r="GD23">
        <v>0</v>
      </c>
      <c r="GE23">
        <v>4</v>
      </c>
      <c r="GF23">
        <v>2094</v>
      </c>
      <c r="GG23">
        <v>-1</v>
      </c>
      <c r="GH23">
        <v>-1</v>
      </c>
      <c r="GI23">
        <v>0.2</v>
      </c>
      <c r="GJ23">
        <v>0.1</v>
      </c>
      <c r="GK23">
        <v>0.42236299999999999</v>
      </c>
      <c r="GL23">
        <v>2.36328</v>
      </c>
      <c r="GM23">
        <v>1.5942400000000001</v>
      </c>
      <c r="GN23">
        <v>2.34375</v>
      </c>
      <c r="GO23">
        <v>1.40015</v>
      </c>
      <c r="GP23">
        <v>2.34375</v>
      </c>
      <c r="GQ23">
        <v>22.505600000000001</v>
      </c>
      <c r="GR23">
        <v>15.541700000000001</v>
      </c>
      <c r="GS23">
        <v>18</v>
      </c>
      <c r="GT23">
        <v>585.41499999999996</v>
      </c>
      <c r="GU23">
        <v>427.40699999999998</v>
      </c>
      <c r="GV23">
        <v>19.324000000000002</v>
      </c>
      <c r="GW23">
        <v>18.093900000000001</v>
      </c>
      <c r="GX23">
        <v>30.000299999999999</v>
      </c>
      <c r="GY23">
        <v>17.970300000000002</v>
      </c>
      <c r="GZ23">
        <v>17.913499999999999</v>
      </c>
      <c r="HA23">
        <v>8.5035699999999999</v>
      </c>
      <c r="HB23">
        <v>0</v>
      </c>
      <c r="HC23">
        <v>-30</v>
      </c>
      <c r="HD23">
        <v>19.332699999999999</v>
      </c>
      <c r="HE23">
        <v>125</v>
      </c>
      <c r="HF23">
        <v>0</v>
      </c>
      <c r="HG23">
        <v>105.184</v>
      </c>
      <c r="HH23">
        <v>104.199</v>
      </c>
    </row>
    <row r="24" spans="1:216" x14ac:dyDescent="0.2">
      <c r="A24">
        <v>6</v>
      </c>
      <c r="B24">
        <v>1690053787.5999999</v>
      </c>
      <c r="C24">
        <v>413</v>
      </c>
      <c r="D24" t="s">
        <v>368</v>
      </c>
      <c r="E24" t="s">
        <v>369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>
        <v>1690053787.5999999</v>
      </c>
      <c r="M24">
        <f t="shared" si="0"/>
        <v>1.7770892467503098E-3</v>
      </c>
      <c r="N24">
        <f t="shared" si="1"/>
        <v>1.7770892467503099</v>
      </c>
      <c r="O24">
        <f t="shared" si="2"/>
        <v>0.8800408853107462</v>
      </c>
      <c r="P24">
        <f t="shared" si="3"/>
        <v>68.929000000000002</v>
      </c>
      <c r="Q24">
        <f t="shared" si="4"/>
        <v>58.925172123752773</v>
      </c>
      <c r="R24">
        <f t="shared" si="5"/>
        <v>5.8749640812390904</v>
      </c>
      <c r="S24">
        <f t="shared" si="6"/>
        <v>6.8723668435835004</v>
      </c>
      <c r="T24">
        <f t="shared" si="7"/>
        <v>0.16314339921001231</v>
      </c>
      <c r="U24">
        <f t="shared" si="8"/>
        <v>2.9158009780384249</v>
      </c>
      <c r="V24">
        <f t="shared" si="9"/>
        <v>0.15823667966548891</v>
      </c>
      <c r="W24">
        <f t="shared" si="10"/>
        <v>9.932648130488804E-2</v>
      </c>
      <c r="X24">
        <f t="shared" si="11"/>
        <v>297.73348200000004</v>
      </c>
      <c r="Y24">
        <f t="shared" si="12"/>
        <v>22.422191407354145</v>
      </c>
      <c r="Z24">
        <f t="shared" si="13"/>
        <v>20.985900000000001</v>
      </c>
      <c r="AA24">
        <f t="shared" si="14"/>
        <v>2.4937699966631643</v>
      </c>
      <c r="AB24">
        <f t="shared" si="15"/>
        <v>55.524095717407604</v>
      </c>
      <c r="AC24">
        <f t="shared" si="16"/>
        <v>1.3958993524780501</v>
      </c>
      <c r="AD24">
        <f t="shared" si="17"/>
        <v>2.5140424791113083</v>
      </c>
      <c r="AE24">
        <f t="shared" si="18"/>
        <v>1.0978706441851143</v>
      </c>
      <c r="AF24">
        <f t="shared" si="19"/>
        <v>-78.369635781688658</v>
      </c>
      <c r="AG24">
        <f t="shared" si="20"/>
        <v>20.718520094831138</v>
      </c>
      <c r="AH24">
        <f t="shared" si="21"/>
        <v>1.444054585395613</v>
      </c>
      <c r="AI24">
        <f t="shared" si="22"/>
        <v>241.52642089853816</v>
      </c>
      <c r="AJ24">
        <v>28</v>
      </c>
      <c r="AK24">
        <v>5</v>
      </c>
      <c r="AL24">
        <f t="shared" si="23"/>
        <v>1</v>
      </c>
      <c r="AM24">
        <f t="shared" si="24"/>
        <v>0</v>
      </c>
      <c r="AN24">
        <f t="shared" si="25"/>
        <v>53521.51100162763</v>
      </c>
      <c r="AO24">
        <f t="shared" si="26"/>
        <v>1800.19</v>
      </c>
      <c r="AP24">
        <f t="shared" si="27"/>
        <v>1517.5602000000001</v>
      </c>
      <c r="AQ24">
        <f t="shared" si="28"/>
        <v>0.84300001666490765</v>
      </c>
      <c r="AR24">
        <f t="shared" si="29"/>
        <v>0.16539003216327167</v>
      </c>
      <c r="AS24">
        <v>1690053787.5999999</v>
      </c>
      <c r="AT24">
        <v>68.929000000000002</v>
      </c>
      <c r="AU24">
        <v>69.931299999999993</v>
      </c>
      <c r="AV24">
        <v>14.0007</v>
      </c>
      <c r="AW24">
        <v>12.248900000000001</v>
      </c>
      <c r="AX24">
        <v>71.655199999999994</v>
      </c>
      <c r="AY24">
        <v>14.7498</v>
      </c>
      <c r="AZ24">
        <v>600.14</v>
      </c>
      <c r="BA24">
        <v>99.604299999999995</v>
      </c>
      <c r="BB24">
        <v>9.7811499999999996E-2</v>
      </c>
      <c r="BC24">
        <v>21.117699999999999</v>
      </c>
      <c r="BD24">
        <v>20.985900000000001</v>
      </c>
      <c r="BE24">
        <v>999.9</v>
      </c>
      <c r="BF24">
        <v>0</v>
      </c>
      <c r="BG24">
        <v>0</v>
      </c>
      <c r="BH24">
        <v>9961.25</v>
      </c>
      <c r="BI24">
        <v>0</v>
      </c>
      <c r="BJ24">
        <v>5.8754400000000002</v>
      </c>
      <c r="BK24">
        <v>-1.00227</v>
      </c>
      <c r="BL24">
        <v>69.907799999999995</v>
      </c>
      <c r="BM24">
        <v>70.798500000000004</v>
      </c>
      <c r="BN24">
        <v>1.7517799999999999</v>
      </c>
      <c r="BO24">
        <v>69.931299999999993</v>
      </c>
      <c r="BP24">
        <v>12.248900000000001</v>
      </c>
      <c r="BQ24">
        <v>1.39453</v>
      </c>
      <c r="BR24">
        <v>1.2200500000000001</v>
      </c>
      <c r="BS24">
        <v>11.8583</v>
      </c>
      <c r="BT24">
        <v>9.8484200000000008</v>
      </c>
      <c r="BU24">
        <v>1800.19</v>
      </c>
      <c r="BV24">
        <v>0.90000100000000005</v>
      </c>
      <c r="BW24">
        <v>9.9999099999999994E-2</v>
      </c>
      <c r="BX24">
        <v>0</v>
      </c>
      <c r="BY24">
        <v>2.1440000000000001</v>
      </c>
      <c r="BZ24">
        <v>0</v>
      </c>
      <c r="CA24">
        <v>12455.2</v>
      </c>
      <c r="CB24">
        <v>14601.9</v>
      </c>
      <c r="CC24">
        <v>37.5</v>
      </c>
      <c r="CD24">
        <v>38.375</v>
      </c>
      <c r="CE24">
        <v>37.686999999999998</v>
      </c>
      <c r="CF24">
        <v>36.561999999999998</v>
      </c>
      <c r="CG24">
        <v>36.561999999999998</v>
      </c>
      <c r="CH24">
        <v>1620.17</v>
      </c>
      <c r="CI24">
        <v>180.02</v>
      </c>
      <c r="CJ24">
        <v>0</v>
      </c>
      <c r="CK24">
        <v>1690053803.3</v>
      </c>
      <c r="CL24">
        <v>0</v>
      </c>
      <c r="CM24">
        <v>1690053782.0999999</v>
      </c>
      <c r="CN24" t="s">
        <v>370</v>
      </c>
      <c r="CO24">
        <v>1690053770.0999999</v>
      </c>
      <c r="CP24">
        <v>1690053782.0999999</v>
      </c>
      <c r="CQ24">
        <v>8</v>
      </c>
      <c r="CR24">
        <v>-7.9000000000000001E-2</v>
      </c>
      <c r="CS24">
        <v>1E-3</v>
      </c>
      <c r="CT24">
        <v>-2.73</v>
      </c>
      <c r="CU24">
        <v>-0.749</v>
      </c>
      <c r="CV24">
        <v>70</v>
      </c>
      <c r="CW24">
        <v>12</v>
      </c>
      <c r="CX24">
        <v>0.3</v>
      </c>
      <c r="CY24">
        <v>0.04</v>
      </c>
      <c r="CZ24">
        <v>5.7481250907781077E-2</v>
      </c>
      <c r="DA24">
        <v>1.111360388383112</v>
      </c>
      <c r="DB24">
        <v>0.1639043455188329</v>
      </c>
      <c r="DC24">
        <v>1</v>
      </c>
      <c r="DD24">
        <v>69.937840000000008</v>
      </c>
      <c r="DE24">
        <v>2.8500562851611139E-2</v>
      </c>
      <c r="DF24">
        <v>1.0997904345828801E-2</v>
      </c>
      <c r="DG24">
        <v>1</v>
      </c>
      <c r="DH24">
        <v>1800.015609756098</v>
      </c>
      <c r="DI24">
        <v>-0.2455344379103129</v>
      </c>
      <c r="DJ24">
        <v>0.11085144487851981</v>
      </c>
      <c r="DK24">
        <v>-1</v>
      </c>
      <c r="DL24">
        <v>2</v>
      </c>
      <c r="DM24">
        <v>2</v>
      </c>
      <c r="DN24" t="s">
        <v>351</v>
      </c>
      <c r="DO24">
        <v>3.218</v>
      </c>
      <c r="DP24">
        <v>2.7211699999999999</v>
      </c>
      <c r="DQ24">
        <v>2.0531400000000002E-2</v>
      </c>
      <c r="DR24">
        <v>1.9975699999999999E-2</v>
      </c>
      <c r="DS24">
        <v>8.1692399999999998E-2</v>
      </c>
      <c r="DT24">
        <v>7.05514E-2</v>
      </c>
      <c r="DU24">
        <v>29841.1</v>
      </c>
      <c r="DV24">
        <v>33661</v>
      </c>
      <c r="DW24">
        <v>28648.799999999999</v>
      </c>
      <c r="DX24">
        <v>32909</v>
      </c>
      <c r="DY24">
        <v>36572.199999999997</v>
      </c>
      <c r="DZ24">
        <v>41211.699999999997</v>
      </c>
      <c r="EA24">
        <v>42046.9</v>
      </c>
      <c r="EB24">
        <v>47194.6</v>
      </c>
      <c r="EC24">
        <v>2.2309000000000001</v>
      </c>
      <c r="ED24">
        <v>1.9355500000000001</v>
      </c>
      <c r="EE24">
        <v>0.200234</v>
      </c>
      <c r="EF24">
        <v>0</v>
      </c>
      <c r="EG24">
        <v>17.669499999999999</v>
      </c>
      <c r="EH24">
        <v>999.9</v>
      </c>
      <c r="EI24">
        <v>63.7</v>
      </c>
      <c r="EJ24">
        <v>18.899999999999999</v>
      </c>
      <c r="EK24">
        <v>14.0159</v>
      </c>
      <c r="EL24">
        <v>63.304499999999997</v>
      </c>
      <c r="EM24">
        <v>19.639399999999998</v>
      </c>
      <c r="EN24">
        <v>1</v>
      </c>
      <c r="EO24">
        <v>-0.68199699999999996</v>
      </c>
      <c r="EP24">
        <v>-0.16567799999999999</v>
      </c>
      <c r="EQ24">
        <v>20.232600000000001</v>
      </c>
      <c r="ER24">
        <v>5.2271700000000001</v>
      </c>
      <c r="ES24">
        <v>12.004</v>
      </c>
      <c r="ET24">
        <v>4.9894999999999996</v>
      </c>
      <c r="EU24">
        <v>3.3045499999999999</v>
      </c>
      <c r="EV24">
        <v>8017.6</v>
      </c>
      <c r="EW24">
        <v>9999</v>
      </c>
      <c r="EX24">
        <v>543.9</v>
      </c>
      <c r="EY24">
        <v>84.3</v>
      </c>
      <c r="EZ24">
        <v>1.8522400000000001</v>
      </c>
      <c r="FA24">
        <v>1.8613</v>
      </c>
      <c r="FB24">
        <v>1.8602000000000001</v>
      </c>
      <c r="FC24">
        <v>1.85622</v>
      </c>
      <c r="FD24">
        <v>1.86066</v>
      </c>
      <c r="FE24">
        <v>1.8569599999999999</v>
      </c>
      <c r="FF24">
        <v>1.8590500000000001</v>
      </c>
      <c r="FG24">
        <v>1.86188</v>
      </c>
      <c r="FH24">
        <v>0</v>
      </c>
      <c r="FI24">
        <v>0</v>
      </c>
      <c r="FJ24">
        <v>0</v>
      </c>
      <c r="FK24">
        <v>0</v>
      </c>
      <c r="FL24" t="s">
        <v>352</v>
      </c>
      <c r="FM24" t="s">
        <v>353</v>
      </c>
      <c r="FN24" t="s">
        <v>354</v>
      </c>
      <c r="FO24" t="s">
        <v>354</v>
      </c>
      <c r="FP24" t="s">
        <v>354</v>
      </c>
      <c r="FQ24" t="s">
        <v>354</v>
      </c>
      <c r="FR24">
        <v>0</v>
      </c>
      <c r="FS24">
        <v>100</v>
      </c>
      <c r="FT24">
        <v>100</v>
      </c>
      <c r="FU24">
        <v>-2.726</v>
      </c>
      <c r="FV24">
        <v>-0.74909999999999999</v>
      </c>
      <c r="FW24">
        <v>-2.444290752876642</v>
      </c>
      <c r="FX24">
        <v>-4.0117494158234393E-3</v>
      </c>
      <c r="FY24">
        <v>1.087516141204025E-6</v>
      </c>
      <c r="FZ24">
        <v>-8.657206703991749E-11</v>
      </c>
      <c r="GA24">
        <v>-0.74908999999999892</v>
      </c>
      <c r="GB24">
        <v>0</v>
      </c>
      <c r="GC24">
        <v>0</v>
      </c>
      <c r="GD24">
        <v>0</v>
      </c>
      <c r="GE24">
        <v>4</v>
      </c>
      <c r="GF24">
        <v>2094</v>
      </c>
      <c r="GG24">
        <v>-1</v>
      </c>
      <c r="GH24">
        <v>-1</v>
      </c>
      <c r="GI24">
        <v>0.3</v>
      </c>
      <c r="GJ24">
        <v>0.1</v>
      </c>
      <c r="GK24">
        <v>0.30395499999999998</v>
      </c>
      <c r="GL24">
        <v>2.3877000000000002</v>
      </c>
      <c r="GM24">
        <v>1.5942400000000001</v>
      </c>
      <c r="GN24">
        <v>2.34375</v>
      </c>
      <c r="GO24">
        <v>1.40015</v>
      </c>
      <c r="GP24">
        <v>2.3071299999999999</v>
      </c>
      <c r="GQ24">
        <v>22.566099999999999</v>
      </c>
      <c r="GR24">
        <v>15.5242</v>
      </c>
      <c r="GS24">
        <v>18</v>
      </c>
      <c r="GT24">
        <v>585.97699999999998</v>
      </c>
      <c r="GU24">
        <v>427.23899999999998</v>
      </c>
      <c r="GV24">
        <v>19.203399999999998</v>
      </c>
      <c r="GW24">
        <v>18.105599999999999</v>
      </c>
      <c r="GX24">
        <v>30.0002</v>
      </c>
      <c r="GY24">
        <v>17.983899999999998</v>
      </c>
      <c r="GZ24">
        <v>17.927700000000002</v>
      </c>
      <c r="HA24">
        <v>6.1085500000000001</v>
      </c>
      <c r="HB24">
        <v>0</v>
      </c>
      <c r="HC24">
        <v>-30</v>
      </c>
      <c r="HD24">
        <v>19.213000000000001</v>
      </c>
      <c r="HE24">
        <v>70</v>
      </c>
      <c r="HF24">
        <v>0</v>
      </c>
      <c r="HG24">
        <v>105.182</v>
      </c>
      <c r="HH24">
        <v>104.19799999999999</v>
      </c>
    </row>
    <row r="25" spans="1:216" x14ac:dyDescent="0.2">
      <c r="A25">
        <v>7</v>
      </c>
      <c r="B25">
        <v>1690053852.5999999</v>
      </c>
      <c r="C25">
        <v>478</v>
      </c>
      <c r="D25" t="s">
        <v>371</v>
      </c>
      <c r="E25" t="s">
        <v>372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>
        <v>1690053852.5999999</v>
      </c>
      <c r="M25">
        <f t="shared" si="0"/>
        <v>1.7749603940827798E-3</v>
      </c>
      <c r="N25">
        <f t="shared" si="1"/>
        <v>1.7749603940827798</v>
      </c>
      <c r="O25">
        <f t="shared" si="2"/>
        <v>0.22091817475406045</v>
      </c>
      <c r="P25">
        <f t="shared" si="3"/>
        <v>49.716999999999999</v>
      </c>
      <c r="Q25">
        <f t="shared" si="4"/>
        <v>46.6398840660556</v>
      </c>
      <c r="R25">
        <f t="shared" si="5"/>
        <v>4.6500364350863297</v>
      </c>
      <c r="S25">
        <f t="shared" si="6"/>
        <v>4.9568275323275</v>
      </c>
      <c r="T25">
        <f t="shared" si="7"/>
        <v>0.16357290367971125</v>
      </c>
      <c r="U25">
        <f t="shared" si="8"/>
        <v>2.9195117204056755</v>
      </c>
      <c r="V25">
        <f t="shared" si="9"/>
        <v>0.15864680051705859</v>
      </c>
      <c r="W25">
        <f t="shared" si="10"/>
        <v>9.9584483584437875E-2</v>
      </c>
      <c r="X25">
        <f t="shared" si="11"/>
        <v>297.70199999999994</v>
      </c>
      <c r="Y25">
        <f t="shared" si="12"/>
        <v>22.3938355327337</v>
      </c>
      <c r="Z25">
        <f t="shared" si="13"/>
        <v>20.976199999999999</v>
      </c>
      <c r="AA25">
        <f t="shared" si="14"/>
        <v>2.4922836878737002</v>
      </c>
      <c r="AB25">
        <f t="shared" si="15"/>
        <v>55.723862355714381</v>
      </c>
      <c r="AC25">
        <f t="shared" si="16"/>
        <v>1.3985836888384999</v>
      </c>
      <c r="AD25">
        <f t="shared" si="17"/>
        <v>2.509847002188422</v>
      </c>
      <c r="AE25">
        <f t="shared" si="18"/>
        <v>1.0936999990352003</v>
      </c>
      <c r="AF25">
        <f t="shared" si="19"/>
        <v>-78.275753379050585</v>
      </c>
      <c r="AG25">
        <f t="shared" si="20"/>
        <v>17.990444623999394</v>
      </c>
      <c r="AH25">
        <f t="shared" si="21"/>
        <v>1.2520817167468181</v>
      </c>
      <c r="AI25">
        <f t="shared" si="22"/>
        <v>238.66877296169559</v>
      </c>
      <c r="AJ25">
        <v>28</v>
      </c>
      <c r="AK25">
        <v>5</v>
      </c>
      <c r="AL25">
        <f t="shared" si="23"/>
        <v>1</v>
      </c>
      <c r="AM25">
        <f t="shared" si="24"/>
        <v>0</v>
      </c>
      <c r="AN25">
        <f t="shared" si="25"/>
        <v>53635.460668405765</v>
      </c>
      <c r="AO25">
        <f t="shared" si="26"/>
        <v>1800</v>
      </c>
      <c r="AP25">
        <f t="shared" si="27"/>
        <v>1517.3999999999999</v>
      </c>
      <c r="AQ25">
        <f t="shared" si="28"/>
        <v>0.84299999999999997</v>
      </c>
      <c r="AR25">
        <f t="shared" si="29"/>
        <v>0.16538999999999998</v>
      </c>
      <c r="AS25">
        <v>1690053852.5999999</v>
      </c>
      <c r="AT25">
        <v>49.716999999999999</v>
      </c>
      <c r="AU25">
        <v>50.0261</v>
      </c>
      <c r="AV25">
        <v>14.027799999999999</v>
      </c>
      <c r="AW25">
        <v>12.2781</v>
      </c>
      <c r="AX25">
        <v>52.376100000000001</v>
      </c>
      <c r="AY25">
        <v>14.7773</v>
      </c>
      <c r="AZ25">
        <v>600.12400000000002</v>
      </c>
      <c r="BA25">
        <v>99.603200000000001</v>
      </c>
      <c r="BB25">
        <v>9.7657499999999994E-2</v>
      </c>
      <c r="BC25">
        <v>21.090499999999999</v>
      </c>
      <c r="BD25">
        <v>20.976199999999999</v>
      </c>
      <c r="BE25">
        <v>999.9</v>
      </c>
      <c r="BF25">
        <v>0</v>
      </c>
      <c r="BG25">
        <v>0</v>
      </c>
      <c r="BH25">
        <v>9982.5</v>
      </c>
      <c r="BI25">
        <v>0</v>
      </c>
      <c r="BJ25">
        <v>5.6955799999999996</v>
      </c>
      <c r="BK25">
        <v>-0.30914700000000001</v>
      </c>
      <c r="BL25">
        <v>50.424300000000002</v>
      </c>
      <c r="BM25">
        <v>50.648000000000003</v>
      </c>
      <c r="BN25">
        <v>1.7497499999999999</v>
      </c>
      <c r="BO25">
        <v>50.0261</v>
      </c>
      <c r="BP25">
        <v>12.2781</v>
      </c>
      <c r="BQ25">
        <v>1.3972199999999999</v>
      </c>
      <c r="BR25">
        <v>1.2229399999999999</v>
      </c>
      <c r="BS25">
        <v>11.887499999999999</v>
      </c>
      <c r="BT25">
        <v>9.8837499999999991</v>
      </c>
      <c r="BU25">
        <v>1800</v>
      </c>
      <c r="BV25">
        <v>0.9</v>
      </c>
      <c r="BW25">
        <v>9.9999500000000005E-2</v>
      </c>
      <c r="BX25">
        <v>0</v>
      </c>
      <c r="BY25">
        <v>2.4255</v>
      </c>
      <c r="BZ25">
        <v>0</v>
      </c>
      <c r="CA25">
        <v>12478.9</v>
      </c>
      <c r="CB25">
        <v>14600.3</v>
      </c>
      <c r="CC25">
        <v>37</v>
      </c>
      <c r="CD25">
        <v>38</v>
      </c>
      <c r="CE25">
        <v>37.186999999999998</v>
      </c>
      <c r="CF25">
        <v>36.186999999999998</v>
      </c>
      <c r="CG25">
        <v>36.125</v>
      </c>
      <c r="CH25">
        <v>1620</v>
      </c>
      <c r="CI25">
        <v>180</v>
      </c>
      <c r="CJ25">
        <v>0</v>
      </c>
      <c r="CK25">
        <v>1690053868.7</v>
      </c>
      <c r="CL25">
        <v>0</v>
      </c>
      <c r="CM25">
        <v>1690053847.0999999</v>
      </c>
      <c r="CN25" t="s">
        <v>373</v>
      </c>
      <c r="CO25">
        <v>1690053840.0999999</v>
      </c>
      <c r="CP25">
        <v>1690053847.0999999</v>
      </c>
      <c r="CQ25">
        <v>9</v>
      </c>
      <c r="CR25">
        <v>-8.0000000000000002E-3</v>
      </c>
      <c r="CS25">
        <v>0</v>
      </c>
      <c r="CT25">
        <v>-2.66</v>
      </c>
      <c r="CU25">
        <v>-0.749</v>
      </c>
      <c r="CV25">
        <v>50</v>
      </c>
      <c r="CW25">
        <v>12</v>
      </c>
      <c r="CX25">
        <v>0.27</v>
      </c>
      <c r="CY25">
        <v>0.05</v>
      </c>
      <c r="CZ25">
        <v>1.8506925221829212E-2</v>
      </c>
      <c r="DA25">
        <v>0.32667777372175277</v>
      </c>
      <c r="DB25">
        <v>4.5715016103530869E-2</v>
      </c>
      <c r="DC25">
        <v>1</v>
      </c>
      <c r="DD25">
        <v>50.004762499999998</v>
      </c>
      <c r="DE25">
        <v>1.8881425891085549E-2</v>
      </c>
      <c r="DF25">
        <v>1.498557118531002E-2</v>
      </c>
      <c r="DG25">
        <v>1</v>
      </c>
      <c r="DH25">
        <v>1799.9892682926829</v>
      </c>
      <c r="DI25">
        <v>0.10329778969924611</v>
      </c>
      <c r="DJ25">
        <v>0.1165435173386741</v>
      </c>
      <c r="DK25">
        <v>-1</v>
      </c>
      <c r="DL25">
        <v>2</v>
      </c>
      <c r="DM25">
        <v>2</v>
      </c>
      <c r="DN25" t="s">
        <v>351</v>
      </c>
      <c r="DO25">
        <v>3.2179500000000001</v>
      </c>
      <c r="DP25">
        <v>2.7212000000000001</v>
      </c>
      <c r="DQ25">
        <v>1.5093799999999999E-2</v>
      </c>
      <c r="DR25">
        <v>1.4373E-2</v>
      </c>
      <c r="DS25">
        <v>8.1801100000000002E-2</v>
      </c>
      <c r="DT25">
        <v>7.0673700000000006E-2</v>
      </c>
      <c r="DU25">
        <v>30005.1</v>
      </c>
      <c r="DV25">
        <v>33852.300000000003</v>
      </c>
      <c r="DW25">
        <v>28646.9</v>
      </c>
      <c r="DX25">
        <v>32907.4</v>
      </c>
      <c r="DY25">
        <v>36565.300000000003</v>
      </c>
      <c r="DZ25">
        <v>41204.5</v>
      </c>
      <c r="EA25">
        <v>42044.2</v>
      </c>
      <c r="EB25">
        <v>47192.6</v>
      </c>
      <c r="EC25">
        <v>2.2304300000000001</v>
      </c>
      <c r="ED25">
        <v>1.9354499999999999</v>
      </c>
      <c r="EE25">
        <v>0.19900499999999999</v>
      </c>
      <c r="EF25">
        <v>0</v>
      </c>
      <c r="EG25">
        <v>17.680099999999999</v>
      </c>
      <c r="EH25">
        <v>999.9</v>
      </c>
      <c r="EI25">
        <v>63.7</v>
      </c>
      <c r="EJ25">
        <v>18.899999999999999</v>
      </c>
      <c r="EK25">
        <v>14.015599999999999</v>
      </c>
      <c r="EL25">
        <v>63.584499999999998</v>
      </c>
      <c r="EM25">
        <v>19.8598</v>
      </c>
      <c r="EN25">
        <v>1</v>
      </c>
      <c r="EO25">
        <v>-0.68127000000000004</v>
      </c>
      <c r="EP25">
        <v>-0.29972500000000002</v>
      </c>
      <c r="EQ25">
        <v>20.232099999999999</v>
      </c>
      <c r="ER25">
        <v>5.2270200000000004</v>
      </c>
      <c r="ES25">
        <v>12.004</v>
      </c>
      <c r="ET25">
        <v>4.9907500000000002</v>
      </c>
      <c r="EU25">
        <v>3.3045499999999999</v>
      </c>
      <c r="EV25">
        <v>8018.9</v>
      </c>
      <c r="EW25">
        <v>9999</v>
      </c>
      <c r="EX25">
        <v>543.9</v>
      </c>
      <c r="EY25">
        <v>84.3</v>
      </c>
      <c r="EZ25">
        <v>1.8522099999999999</v>
      </c>
      <c r="FA25">
        <v>1.8613</v>
      </c>
      <c r="FB25">
        <v>1.8602000000000001</v>
      </c>
      <c r="FC25">
        <v>1.85623</v>
      </c>
      <c r="FD25">
        <v>1.86066</v>
      </c>
      <c r="FE25">
        <v>1.8569599999999999</v>
      </c>
      <c r="FF25">
        <v>1.8590100000000001</v>
      </c>
      <c r="FG25">
        <v>1.86188</v>
      </c>
      <c r="FH25">
        <v>0</v>
      </c>
      <c r="FI25">
        <v>0</v>
      </c>
      <c r="FJ25">
        <v>0</v>
      </c>
      <c r="FK25">
        <v>0</v>
      </c>
      <c r="FL25" t="s">
        <v>352</v>
      </c>
      <c r="FM25" t="s">
        <v>353</v>
      </c>
      <c r="FN25" t="s">
        <v>354</v>
      </c>
      <c r="FO25" t="s">
        <v>354</v>
      </c>
      <c r="FP25" t="s">
        <v>354</v>
      </c>
      <c r="FQ25" t="s">
        <v>354</v>
      </c>
      <c r="FR25">
        <v>0</v>
      </c>
      <c r="FS25">
        <v>100</v>
      </c>
      <c r="FT25">
        <v>100</v>
      </c>
      <c r="FU25">
        <v>-2.6589999999999998</v>
      </c>
      <c r="FV25">
        <v>-0.74950000000000006</v>
      </c>
      <c r="FW25">
        <v>-2.451998094110619</v>
      </c>
      <c r="FX25">
        <v>-4.0117494158234393E-3</v>
      </c>
      <c r="FY25">
        <v>1.087516141204025E-6</v>
      </c>
      <c r="FZ25">
        <v>-8.657206703991749E-11</v>
      </c>
      <c r="GA25">
        <v>-0.74947000000000052</v>
      </c>
      <c r="GB25">
        <v>0</v>
      </c>
      <c r="GC25">
        <v>0</v>
      </c>
      <c r="GD25">
        <v>0</v>
      </c>
      <c r="GE25">
        <v>4</v>
      </c>
      <c r="GF25">
        <v>2094</v>
      </c>
      <c r="GG25">
        <v>-1</v>
      </c>
      <c r="GH25">
        <v>-1</v>
      </c>
      <c r="GI25">
        <v>0.2</v>
      </c>
      <c r="GJ25">
        <v>0.1</v>
      </c>
      <c r="GK25">
        <v>0.26001000000000002</v>
      </c>
      <c r="GL25">
        <v>2.3986800000000001</v>
      </c>
      <c r="GM25">
        <v>1.5942400000000001</v>
      </c>
      <c r="GN25">
        <v>2.34375</v>
      </c>
      <c r="GO25">
        <v>1.40015</v>
      </c>
      <c r="GP25">
        <v>2.3120099999999999</v>
      </c>
      <c r="GQ25">
        <v>22.606400000000001</v>
      </c>
      <c r="GR25">
        <v>15.515499999999999</v>
      </c>
      <c r="GS25">
        <v>18</v>
      </c>
      <c r="GT25">
        <v>585.78</v>
      </c>
      <c r="GU25">
        <v>427.29199999999997</v>
      </c>
      <c r="GV25">
        <v>19.339600000000001</v>
      </c>
      <c r="GW25">
        <v>18.114999999999998</v>
      </c>
      <c r="GX25">
        <v>30.0002</v>
      </c>
      <c r="GY25">
        <v>17.9941</v>
      </c>
      <c r="GZ25">
        <v>17.9391</v>
      </c>
      <c r="HA25">
        <v>5.2475899999999998</v>
      </c>
      <c r="HB25">
        <v>0</v>
      </c>
      <c r="HC25">
        <v>-30</v>
      </c>
      <c r="HD25">
        <v>19.340499999999999</v>
      </c>
      <c r="HE25">
        <v>50</v>
      </c>
      <c r="HF25">
        <v>0</v>
      </c>
      <c r="HG25">
        <v>105.175</v>
      </c>
      <c r="HH25">
        <v>104.193</v>
      </c>
    </row>
    <row r="26" spans="1:216" x14ac:dyDescent="0.2">
      <c r="A26">
        <v>8</v>
      </c>
      <c r="B26">
        <v>1690053946.5999999</v>
      </c>
      <c r="C26">
        <v>572</v>
      </c>
      <c r="D26" t="s">
        <v>374</v>
      </c>
      <c r="E26" t="s">
        <v>375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>
        <v>1690053946.5999999</v>
      </c>
      <c r="M26">
        <f t="shared" si="0"/>
        <v>1.932993324441516E-3</v>
      </c>
      <c r="N26">
        <f t="shared" si="1"/>
        <v>1.9329933244415161</v>
      </c>
      <c r="O26">
        <f t="shared" si="2"/>
        <v>10.666055174328545</v>
      </c>
      <c r="P26">
        <f t="shared" si="3"/>
        <v>388.58100000000002</v>
      </c>
      <c r="Q26">
        <f t="shared" si="4"/>
        <v>285.87278050521559</v>
      </c>
      <c r="R26">
        <f t="shared" si="5"/>
        <v>28.502244334341945</v>
      </c>
      <c r="S26">
        <f t="shared" si="6"/>
        <v>38.742515415807006</v>
      </c>
      <c r="T26">
        <f t="shared" si="7"/>
        <v>0.18151212045499063</v>
      </c>
      <c r="U26">
        <f t="shared" si="8"/>
        <v>2.9205937136093909</v>
      </c>
      <c r="V26">
        <f t="shared" si="9"/>
        <v>0.17546991191422426</v>
      </c>
      <c r="W26">
        <f t="shared" si="10"/>
        <v>0.11019480775424932</v>
      </c>
      <c r="X26">
        <f t="shared" si="11"/>
        <v>297.70359599999995</v>
      </c>
      <c r="Y26">
        <f t="shared" si="12"/>
        <v>22.395775669293538</v>
      </c>
      <c r="Z26">
        <f t="shared" si="13"/>
        <v>20.9941</v>
      </c>
      <c r="AA26">
        <f t="shared" si="14"/>
        <v>2.4950270693183194</v>
      </c>
      <c r="AB26">
        <f t="shared" si="15"/>
        <v>56.355615741270192</v>
      </c>
      <c r="AC26">
        <f t="shared" si="16"/>
        <v>1.4182487905656</v>
      </c>
      <c r="AD26">
        <f t="shared" si="17"/>
        <v>2.5166059706929826</v>
      </c>
      <c r="AE26">
        <f t="shared" si="18"/>
        <v>1.0767782787527194</v>
      </c>
      <c r="AF26">
        <f t="shared" si="19"/>
        <v>-85.245005607870851</v>
      </c>
      <c r="AG26">
        <f t="shared" si="20"/>
        <v>22.075197769992965</v>
      </c>
      <c r="AH26">
        <f t="shared" si="21"/>
        <v>1.5362827596010906</v>
      </c>
      <c r="AI26">
        <f t="shared" si="22"/>
        <v>236.07007092172316</v>
      </c>
      <c r="AJ26">
        <v>18</v>
      </c>
      <c r="AK26">
        <v>3</v>
      </c>
      <c r="AL26">
        <f t="shared" si="23"/>
        <v>1</v>
      </c>
      <c r="AM26">
        <f t="shared" si="24"/>
        <v>0</v>
      </c>
      <c r="AN26">
        <f t="shared" si="25"/>
        <v>53659.257552892297</v>
      </c>
      <c r="AO26">
        <f t="shared" si="26"/>
        <v>1800.01</v>
      </c>
      <c r="AP26">
        <f t="shared" si="27"/>
        <v>1517.4083999999998</v>
      </c>
      <c r="AQ26">
        <f t="shared" si="28"/>
        <v>0.84299998333342585</v>
      </c>
      <c r="AR26">
        <f t="shared" si="29"/>
        <v>0.16538996783351201</v>
      </c>
      <c r="AS26">
        <v>1690053946.5999999</v>
      </c>
      <c r="AT26">
        <v>388.58100000000002</v>
      </c>
      <c r="AU26">
        <v>399.99700000000001</v>
      </c>
      <c r="AV26">
        <v>14.2248</v>
      </c>
      <c r="AW26">
        <v>12.3195</v>
      </c>
      <c r="AX26">
        <v>392.68299999999999</v>
      </c>
      <c r="AY26">
        <v>14.9754</v>
      </c>
      <c r="AZ26">
        <v>600.06200000000001</v>
      </c>
      <c r="BA26">
        <v>99.602400000000003</v>
      </c>
      <c r="BB26">
        <v>0.100147</v>
      </c>
      <c r="BC26">
        <v>21.1343</v>
      </c>
      <c r="BD26">
        <v>20.9941</v>
      </c>
      <c r="BE26">
        <v>999.9</v>
      </c>
      <c r="BF26">
        <v>0</v>
      </c>
      <c r="BG26">
        <v>0</v>
      </c>
      <c r="BH26">
        <v>9988.75</v>
      </c>
      <c r="BI26">
        <v>0</v>
      </c>
      <c r="BJ26">
        <v>5.6356200000000003</v>
      </c>
      <c r="BK26">
        <v>-11.415699999999999</v>
      </c>
      <c r="BL26">
        <v>394.18799999999999</v>
      </c>
      <c r="BM26">
        <v>404.98599999999999</v>
      </c>
      <c r="BN26">
        <v>1.90537</v>
      </c>
      <c r="BO26">
        <v>399.99700000000001</v>
      </c>
      <c r="BP26">
        <v>12.3195</v>
      </c>
      <c r="BQ26">
        <v>1.41683</v>
      </c>
      <c r="BR26">
        <v>1.22705</v>
      </c>
      <c r="BS26">
        <v>12.099</v>
      </c>
      <c r="BT26">
        <v>9.93384</v>
      </c>
      <c r="BU26">
        <v>1800.01</v>
      </c>
      <c r="BV26">
        <v>0.90000199999999997</v>
      </c>
      <c r="BW26">
        <v>9.9998000000000004E-2</v>
      </c>
      <c r="BX26">
        <v>0</v>
      </c>
      <c r="BY26">
        <v>2.4024999999999999</v>
      </c>
      <c r="BZ26">
        <v>0</v>
      </c>
      <c r="CA26">
        <v>12121.8</v>
      </c>
      <c r="CB26">
        <v>14600.5</v>
      </c>
      <c r="CC26">
        <v>38.625</v>
      </c>
      <c r="CD26">
        <v>39.811999999999998</v>
      </c>
      <c r="CE26">
        <v>38.875</v>
      </c>
      <c r="CF26">
        <v>38.436999999999998</v>
      </c>
      <c r="CG26">
        <v>37.75</v>
      </c>
      <c r="CH26">
        <v>1620.01</v>
      </c>
      <c r="CI26">
        <v>180</v>
      </c>
      <c r="CJ26">
        <v>0</v>
      </c>
      <c r="CK26">
        <v>1690053962.3</v>
      </c>
      <c r="CL26">
        <v>0</v>
      </c>
      <c r="CM26">
        <v>1690053920.0999999</v>
      </c>
      <c r="CN26" t="s">
        <v>376</v>
      </c>
      <c r="CO26">
        <v>1690053920.0999999</v>
      </c>
      <c r="CP26">
        <v>1690053916.0999999</v>
      </c>
      <c r="CQ26">
        <v>10</v>
      </c>
      <c r="CR26">
        <v>-0.23699999999999999</v>
      </c>
      <c r="CS26">
        <v>-1E-3</v>
      </c>
      <c r="CT26">
        <v>-4.1399999999999997</v>
      </c>
      <c r="CU26">
        <v>-0.751</v>
      </c>
      <c r="CV26">
        <v>400</v>
      </c>
      <c r="CW26">
        <v>12</v>
      </c>
      <c r="CX26">
        <v>0.17</v>
      </c>
      <c r="CY26">
        <v>0.04</v>
      </c>
      <c r="CZ26">
        <v>10.55825234715843</v>
      </c>
      <c r="DA26">
        <v>0.49295900934098508</v>
      </c>
      <c r="DB26">
        <v>6.2906419258942192E-2</v>
      </c>
      <c r="DC26">
        <v>1</v>
      </c>
      <c r="DD26">
        <v>400.03914634146338</v>
      </c>
      <c r="DE26">
        <v>-0.4011219512185577</v>
      </c>
      <c r="DF26">
        <v>5.7867620574946467E-2</v>
      </c>
      <c r="DG26">
        <v>1</v>
      </c>
      <c r="DH26">
        <v>1799.9837500000001</v>
      </c>
      <c r="DI26">
        <v>-8.0546786476319437E-3</v>
      </c>
      <c r="DJ26">
        <v>0.1085285100791436</v>
      </c>
      <c r="DK26">
        <v>-1</v>
      </c>
      <c r="DL26">
        <v>2</v>
      </c>
      <c r="DM26">
        <v>2</v>
      </c>
      <c r="DN26" t="s">
        <v>351</v>
      </c>
      <c r="DO26">
        <v>3.2178</v>
      </c>
      <c r="DP26">
        <v>2.7237499999999999</v>
      </c>
      <c r="DQ26">
        <v>9.3257999999999994E-2</v>
      </c>
      <c r="DR26">
        <v>9.4137799999999994E-2</v>
      </c>
      <c r="DS26">
        <v>8.2615400000000005E-2</v>
      </c>
      <c r="DT26">
        <v>7.0853399999999997E-2</v>
      </c>
      <c r="DU26">
        <v>27621.5</v>
      </c>
      <c r="DV26">
        <v>31108.799999999999</v>
      </c>
      <c r="DW26">
        <v>28647.9</v>
      </c>
      <c r="DX26">
        <v>32907.599999999999</v>
      </c>
      <c r="DY26">
        <v>36534.199999999997</v>
      </c>
      <c r="DZ26">
        <v>41197.800000000003</v>
      </c>
      <c r="EA26">
        <v>42046.3</v>
      </c>
      <c r="EB26">
        <v>47193.599999999999</v>
      </c>
      <c r="EC26">
        <v>2.24837</v>
      </c>
      <c r="ED26">
        <v>1.94225</v>
      </c>
      <c r="EE26">
        <v>0.199266</v>
      </c>
      <c r="EF26">
        <v>0</v>
      </c>
      <c r="EG26">
        <v>17.6938</v>
      </c>
      <c r="EH26">
        <v>999.9</v>
      </c>
      <c r="EI26">
        <v>63.7</v>
      </c>
      <c r="EJ26">
        <v>18.899999999999999</v>
      </c>
      <c r="EK26">
        <v>14.015700000000001</v>
      </c>
      <c r="EL26">
        <v>63.424500000000002</v>
      </c>
      <c r="EM26">
        <v>19.7957</v>
      </c>
      <c r="EN26">
        <v>1</v>
      </c>
      <c r="EO26">
        <v>-0.681037</v>
      </c>
      <c r="EP26">
        <v>-0.27780199999999999</v>
      </c>
      <c r="EQ26">
        <v>20.2349</v>
      </c>
      <c r="ER26">
        <v>5.22912</v>
      </c>
      <c r="ES26">
        <v>12.004</v>
      </c>
      <c r="ET26">
        <v>4.9909999999999997</v>
      </c>
      <c r="EU26">
        <v>3.3050000000000002</v>
      </c>
      <c r="EV26">
        <v>8020.9</v>
      </c>
      <c r="EW26">
        <v>9999</v>
      </c>
      <c r="EX26">
        <v>543.9</v>
      </c>
      <c r="EY26">
        <v>84.3</v>
      </c>
      <c r="EZ26">
        <v>1.85226</v>
      </c>
      <c r="FA26">
        <v>1.86134</v>
      </c>
      <c r="FB26">
        <v>1.8602099999999999</v>
      </c>
      <c r="FC26">
        <v>1.85623</v>
      </c>
      <c r="FD26">
        <v>1.86066</v>
      </c>
      <c r="FE26">
        <v>1.8569899999999999</v>
      </c>
      <c r="FF26">
        <v>1.8590500000000001</v>
      </c>
      <c r="FG26">
        <v>1.86188</v>
      </c>
      <c r="FH26">
        <v>0</v>
      </c>
      <c r="FI26">
        <v>0</v>
      </c>
      <c r="FJ26">
        <v>0</v>
      </c>
      <c r="FK26">
        <v>0</v>
      </c>
      <c r="FL26" t="s">
        <v>352</v>
      </c>
      <c r="FM26" t="s">
        <v>353</v>
      </c>
      <c r="FN26" t="s">
        <v>354</v>
      </c>
      <c r="FO26" t="s">
        <v>354</v>
      </c>
      <c r="FP26" t="s">
        <v>354</v>
      </c>
      <c r="FQ26" t="s">
        <v>354</v>
      </c>
      <c r="FR26">
        <v>0</v>
      </c>
      <c r="FS26">
        <v>100</v>
      </c>
      <c r="FT26">
        <v>100</v>
      </c>
      <c r="FU26">
        <v>-4.1020000000000003</v>
      </c>
      <c r="FV26">
        <v>-0.75060000000000004</v>
      </c>
      <c r="FW26">
        <v>-2.6891860289504819</v>
      </c>
      <c r="FX26">
        <v>-4.0117494158234393E-3</v>
      </c>
      <c r="FY26">
        <v>1.087516141204025E-6</v>
      </c>
      <c r="FZ26">
        <v>-8.657206703991749E-11</v>
      </c>
      <c r="GA26">
        <v>-0.75053500000000106</v>
      </c>
      <c r="GB26">
        <v>0</v>
      </c>
      <c r="GC26">
        <v>0</v>
      </c>
      <c r="GD26">
        <v>0</v>
      </c>
      <c r="GE26">
        <v>4</v>
      </c>
      <c r="GF26">
        <v>2094</v>
      </c>
      <c r="GG26">
        <v>-1</v>
      </c>
      <c r="GH26">
        <v>-1</v>
      </c>
      <c r="GI26">
        <v>0.4</v>
      </c>
      <c r="GJ26">
        <v>0.5</v>
      </c>
      <c r="GK26">
        <v>0.99243199999999998</v>
      </c>
      <c r="GL26">
        <v>2.34863</v>
      </c>
      <c r="GM26">
        <v>1.5942400000000001</v>
      </c>
      <c r="GN26">
        <v>2.34375</v>
      </c>
      <c r="GO26">
        <v>1.40015</v>
      </c>
      <c r="GP26">
        <v>2.33521</v>
      </c>
      <c r="GQ26">
        <v>22.667000000000002</v>
      </c>
      <c r="GR26">
        <v>15.5067</v>
      </c>
      <c r="GS26">
        <v>18</v>
      </c>
      <c r="GT26">
        <v>598.29100000000005</v>
      </c>
      <c r="GU26">
        <v>431.20499999999998</v>
      </c>
      <c r="GV26">
        <v>19.348700000000001</v>
      </c>
      <c r="GW26">
        <v>18.121300000000002</v>
      </c>
      <c r="GX26">
        <v>30.0001</v>
      </c>
      <c r="GY26">
        <v>17.982299999999999</v>
      </c>
      <c r="GZ26">
        <v>17.9222</v>
      </c>
      <c r="HA26">
        <v>19.923400000000001</v>
      </c>
      <c r="HB26">
        <v>0</v>
      </c>
      <c r="HC26">
        <v>-30</v>
      </c>
      <c r="HD26">
        <v>19.3536</v>
      </c>
      <c r="HE26">
        <v>400</v>
      </c>
      <c r="HF26">
        <v>0</v>
      </c>
      <c r="HG26">
        <v>105.179</v>
      </c>
      <c r="HH26">
        <v>104.19499999999999</v>
      </c>
    </row>
    <row r="27" spans="1:216" x14ac:dyDescent="0.2">
      <c r="A27">
        <v>9</v>
      </c>
      <c r="B27">
        <v>1690054033.5999999</v>
      </c>
      <c r="C27">
        <v>659</v>
      </c>
      <c r="D27" t="s">
        <v>377</v>
      </c>
      <c r="E27" t="s">
        <v>378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>
        <v>1690054033.5999999</v>
      </c>
      <c r="M27">
        <f t="shared" si="0"/>
        <v>1.9657511161989588E-3</v>
      </c>
      <c r="N27">
        <f t="shared" si="1"/>
        <v>1.9657511161989587</v>
      </c>
      <c r="O27">
        <f t="shared" si="2"/>
        <v>11.231082222176671</v>
      </c>
      <c r="P27">
        <f t="shared" si="3"/>
        <v>388.06400000000002</v>
      </c>
      <c r="Q27">
        <f t="shared" si="4"/>
        <v>282.24670898084446</v>
      </c>
      <c r="R27">
        <f t="shared" si="5"/>
        <v>28.140014525809502</v>
      </c>
      <c r="S27">
        <f t="shared" si="6"/>
        <v>38.690005053999997</v>
      </c>
      <c r="T27">
        <f t="shared" si="7"/>
        <v>0.18517287548581762</v>
      </c>
      <c r="U27">
        <f t="shared" si="8"/>
        <v>2.929738353383438</v>
      </c>
      <c r="V27">
        <f t="shared" si="9"/>
        <v>0.17890792916438586</v>
      </c>
      <c r="W27">
        <f t="shared" si="10"/>
        <v>0.11236267834728358</v>
      </c>
      <c r="X27">
        <f t="shared" si="11"/>
        <v>297.69663299999996</v>
      </c>
      <c r="Y27">
        <f t="shared" si="12"/>
        <v>22.431760234054114</v>
      </c>
      <c r="Z27">
        <f t="shared" si="13"/>
        <v>21.0214</v>
      </c>
      <c r="AA27">
        <f t="shared" si="14"/>
        <v>2.4992162017042636</v>
      </c>
      <c r="AB27">
        <f t="shared" si="15"/>
        <v>56.469021963638156</v>
      </c>
      <c r="AC27">
        <f t="shared" si="16"/>
        <v>1.4253220635062498</v>
      </c>
      <c r="AD27">
        <f t="shared" si="17"/>
        <v>2.5240778287678705</v>
      </c>
      <c r="AE27">
        <f t="shared" si="18"/>
        <v>1.0738941381980138</v>
      </c>
      <c r="AF27">
        <f t="shared" si="19"/>
        <v>-86.689624224374086</v>
      </c>
      <c r="AG27">
        <f t="shared" si="20"/>
        <v>25.46122632214654</v>
      </c>
      <c r="AH27">
        <f t="shared" si="21"/>
        <v>1.7670777351726465</v>
      </c>
      <c r="AI27">
        <f t="shared" si="22"/>
        <v>238.23531283294503</v>
      </c>
      <c r="AJ27">
        <v>17</v>
      </c>
      <c r="AK27">
        <v>3</v>
      </c>
      <c r="AL27">
        <f t="shared" si="23"/>
        <v>1</v>
      </c>
      <c r="AM27">
        <f t="shared" si="24"/>
        <v>0</v>
      </c>
      <c r="AN27">
        <f t="shared" si="25"/>
        <v>53919.433567116786</v>
      </c>
      <c r="AO27">
        <f t="shared" si="26"/>
        <v>1799.97</v>
      </c>
      <c r="AP27">
        <f t="shared" si="27"/>
        <v>1517.3744999999999</v>
      </c>
      <c r="AQ27">
        <f t="shared" si="28"/>
        <v>0.84299988333138876</v>
      </c>
      <c r="AR27">
        <f t="shared" si="29"/>
        <v>0.16538977482958048</v>
      </c>
      <c r="AS27">
        <v>1690054033.5999999</v>
      </c>
      <c r="AT27">
        <v>388.06400000000002</v>
      </c>
      <c r="AU27">
        <v>400.05700000000002</v>
      </c>
      <c r="AV27">
        <v>14.296099999999999</v>
      </c>
      <c r="AW27">
        <v>12.358599999999999</v>
      </c>
      <c r="AX27">
        <v>392.21199999999999</v>
      </c>
      <c r="AY27">
        <v>15.046099999999999</v>
      </c>
      <c r="AZ27">
        <v>600.04600000000005</v>
      </c>
      <c r="BA27">
        <v>99.600399999999993</v>
      </c>
      <c r="BB27">
        <v>9.9662500000000001E-2</v>
      </c>
      <c r="BC27">
        <v>21.182600000000001</v>
      </c>
      <c r="BD27">
        <v>21.0214</v>
      </c>
      <c r="BE27">
        <v>999.9</v>
      </c>
      <c r="BF27">
        <v>0</v>
      </c>
      <c r="BG27">
        <v>0</v>
      </c>
      <c r="BH27">
        <v>10041.200000000001</v>
      </c>
      <c r="BI27">
        <v>0</v>
      </c>
      <c r="BJ27">
        <v>5.6955799999999996</v>
      </c>
      <c r="BK27">
        <v>-11.993399999999999</v>
      </c>
      <c r="BL27">
        <v>393.69200000000001</v>
      </c>
      <c r="BM27">
        <v>405.06299999999999</v>
      </c>
      <c r="BN27">
        <v>1.9374800000000001</v>
      </c>
      <c r="BO27">
        <v>400.05700000000002</v>
      </c>
      <c r="BP27">
        <v>12.358599999999999</v>
      </c>
      <c r="BQ27">
        <v>1.4238999999999999</v>
      </c>
      <c r="BR27">
        <v>1.23092</v>
      </c>
      <c r="BS27">
        <v>12.1746</v>
      </c>
      <c r="BT27">
        <v>9.9809099999999997</v>
      </c>
      <c r="BU27">
        <v>1799.97</v>
      </c>
      <c r="BV27">
        <v>0.900003</v>
      </c>
      <c r="BW27">
        <v>9.9997100000000005E-2</v>
      </c>
      <c r="BX27">
        <v>0</v>
      </c>
      <c r="BY27">
        <v>2.3936999999999999</v>
      </c>
      <c r="BZ27">
        <v>0</v>
      </c>
      <c r="CA27">
        <v>12153.1</v>
      </c>
      <c r="CB27">
        <v>14600.1</v>
      </c>
      <c r="CC27">
        <v>40</v>
      </c>
      <c r="CD27">
        <v>40.875</v>
      </c>
      <c r="CE27">
        <v>40</v>
      </c>
      <c r="CF27">
        <v>40</v>
      </c>
      <c r="CG27">
        <v>39</v>
      </c>
      <c r="CH27">
        <v>1619.98</v>
      </c>
      <c r="CI27">
        <v>179.99</v>
      </c>
      <c r="CJ27">
        <v>0</v>
      </c>
      <c r="CK27">
        <v>1690054049.3</v>
      </c>
      <c r="CL27">
        <v>0</v>
      </c>
      <c r="CM27">
        <v>1690054006.0999999</v>
      </c>
      <c r="CN27" t="s">
        <v>379</v>
      </c>
      <c r="CO27">
        <v>1690054000.0999999</v>
      </c>
      <c r="CP27">
        <v>1690054006.0999999</v>
      </c>
      <c r="CQ27">
        <v>11</v>
      </c>
      <c r="CR27">
        <v>-4.8000000000000001E-2</v>
      </c>
      <c r="CS27">
        <v>1E-3</v>
      </c>
      <c r="CT27">
        <v>-4.1870000000000003</v>
      </c>
      <c r="CU27">
        <v>-0.75</v>
      </c>
      <c r="CV27">
        <v>400</v>
      </c>
      <c r="CW27">
        <v>12</v>
      </c>
      <c r="CX27">
        <v>0.12</v>
      </c>
      <c r="CY27">
        <v>0.05</v>
      </c>
      <c r="CZ27">
        <v>11.10088096687336</v>
      </c>
      <c r="DA27">
        <v>0.53432202824165476</v>
      </c>
      <c r="DB27">
        <v>5.9636830215188563E-2</v>
      </c>
      <c r="DC27">
        <v>1</v>
      </c>
      <c r="DD27">
        <v>399.98914634146342</v>
      </c>
      <c r="DE27">
        <v>0.18167247386740751</v>
      </c>
      <c r="DF27">
        <v>2.751723271644892E-2</v>
      </c>
      <c r="DG27">
        <v>1</v>
      </c>
      <c r="DH27">
        <v>1799.9645</v>
      </c>
      <c r="DI27">
        <v>-5.2285152355742423E-2</v>
      </c>
      <c r="DJ27">
        <v>0.12497899823570439</v>
      </c>
      <c r="DK27">
        <v>-1</v>
      </c>
      <c r="DL27">
        <v>2</v>
      </c>
      <c r="DM27">
        <v>2</v>
      </c>
      <c r="DN27" t="s">
        <v>351</v>
      </c>
      <c r="DO27">
        <v>3.2177500000000001</v>
      </c>
      <c r="DP27">
        <v>2.7237200000000001</v>
      </c>
      <c r="DQ27">
        <v>9.3169299999999997E-2</v>
      </c>
      <c r="DR27">
        <v>9.4144500000000006E-2</v>
      </c>
      <c r="DS27">
        <v>8.2899399999999998E-2</v>
      </c>
      <c r="DT27">
        <v>7.10176E-2</v>
      </c>
      <c r="DU27">
        <v>27622.799999999999</v>
      </c>
      <c r="DV27">
        <v>31108.2</v>
      </c>
      <c r="DW27">
        <v>28646.400000000001</v>
      </c>
      <c r="DX27">
        <v>32907.199999999997</v>
      </c>
      <c r="DY27">
        <v>36520.800000000003</v>
      </c>
      <c r="DZ27">
        <v>41189.9</v>
      </c>
      <c r="EA27">
        <v>42044.2</v>
      </c>
      <c r="EB27">
        <v>47192.9</v>
      </c>
      <c r="EC27">
        <v>2.2486700000000002</v>
      </c>
      <c r="ED27">
        <v>1.94167</v>
      </c>
      <c r="EE27">
        <v>0.194684</v>
      </c>
      <c r="EF27">
        <v>0</v>
      </c>
      <c r="EG27">
        <v>17.7973</v>
      </c>
      <c r="EH27">
        <v>999.9</v>
      </c>
      <c r="EI27">
        <v>63.7</v>
      </c>
      <c r="EJ27">
        <v>19</v>
      </c>
      <c r="EK27">
        <v>14.101699999999999</v>
      </c>
      <c r="EL27">
        <v>62.854500000000002</v>
      </c>
      <c r="EM27">
        <v>19.8918</v>
      </c>
      <c r="EN27">
        <v>1</v>
      </c>
      <c r="EO27">
        <v>-0.68089900000000003</v>
      </c>
      <c r="EP27">
        <v>7.0560999999999999E-2</v>
      </c>
      <c r="EQ27">
        <v>20.234500000000001</v>
      </c>
      <c r="ER27">
        <v>5.22912</v>
      </c>
      <c r="ES27">
        <v>12.004</v>
      </c>
      <c r="ET27">
        <v>4.9913999999999996</v>
      </c>
      <c r="EU27">
        <v>3.3050000000000002</v>
      </c>
      <c r="EV27">
        <v>8022.9</v>
      </c>
      <c r="EW27">
        <v>9999</v>
      </c>
      <c r="EX27">
        <v>543.9</v>
      </c>
      <c r="EY27">
        <v>84.3</v>
      </c>
      <c r="EZ27">
        <v>1.8522400000000001</v>
      </c>
      <c r="FA27">
        <v>1.86134</v>
      </c>
      <c r="FB27">
        <v>1.8602000000000001</v>
      </c>
      <c r="FC27">
        <v>1.85623</v>
      </c>
      <c r="FD27">
        <v>1.86066</v>
      </c>
      <c r="FE27">
        <v>1.85697</v>
      </c>
      <c r="FF27">
        <v>1.85903</v>
      </c>
      <c r="FG27">
        <v>1.86188</v>
      </c>
      <c r="FH27">
        <v>0</v>
      </c>
      <c r="FI27">
        <v>0</v>
      </c>
      <c r="FJ27">
        <v>0</v>
      </c>
      <c r="FK27">
        <v>0</v>
      </c>
      <c r="FL27" t="s">
        <v>352</v>
      </c>
      <c r="FM27" t="s">
        <v>353</v>
      </c>
      <c r="FN27" t="s">
        <v>354</v>
      </c>
      <c r="FO27" t="s">
        <v>354</v>
      </c>
      <c r="FP27" t="s">
        <v>354</v>
      </c>
      <c r="FQ27" t="s">
        <v>354</v>
      </c>
      <c r="FR27">
        <v>0</v>
      </c>
      <c r="FS27">
        <v>100</v>
      </c>
      <c r="FT27">
        <v>100</v>
      </c>
      <c r="FU27">
        <v>-4.1479999999999997</v>
      </c>
      <c r="FV27">
        <v>-0.75</v>
      </c>
      <c r="FW27">
        <v>-2.737174783837419</v>
      </c>
      <c r="FX27">
        <v>-4.0117494158234393E-3</v>
      </c>
      <c r="FY27">
        <v>1.087516141204025E-6</v>
      </c>
      <c r="FZ27">
        <v>-8.657206703991749E-11</v>
      </c>
      <c r="GA27">
        <v>-0.75001499999999943</v>
      </c>
      <c r="GB27">
        <v>0</v>
      </c>
      <c r="GC27">
        <v>0</v>
      </c>
      <c r="GD27">
        <v>0</v>
      </c>
      <c r="GE27">
        <v>4</v>
      </c>
      <c r="GF27">
        <v>2094</v>
      </c>
      <c r="GG27">
        <v>-1</v>
      </c>
      <c r="GH27">
        <v>-1</v>
      </c>
      <c r="GI27">
        <v>0.6</v>
      </c>
      <c r="GJ27">
        <v>0.5</v>
      </c>
      <c r="GK27">
        <v>0.99243199999999998</v>
      </c>
      <c r="GL27">
        <v>2.3571800000000001</v>
      </c>
      <c r="GM27">
        <v>1.5942400000000001</v>
      </c>
      <c r="GN27">
        <v>2.34375</v>
      </c>
      <c r="GO27">
        <v>1.40015</v>
      </c>
      <c r="GP27">
        <v>2.2631800000000002</v>
      </c>
      <c r="GQ27">
        <v>22.7073</v>
      </c>
      <c r="GR27">
        <v>15.480399999999999</v>
      </c>
      <c r="GS27">
        <v>18</v>
      </c>
      <c r="GT27">
        <v>598.62800000000004</v>
      </c>
      <c r="GU27">
        <v>430.964</v>
      </c>
      <c r="GV27">
        <v>19.0611</v>
      </c>
      <c r="GW27">
        <v>18.129200000000001</v>
      </c>
      <c r="GX27">
        <v>30.0001</v>
      </c>
      <c r="GY27">
        <v>17.991700000000002</v>
      </c>
      <c r="GZ27">
        <v>17.9331</v>
      </c>
      <c r="HA27">
        <v>19.920400000000001</v>
      </c>
      <c r="HB27">
        <v>0</v>
      </c>
      <c r="HC27">
        <v>-30</v>
      </c>
      <c r="HD27">
        <v>19.041899999999998</v>
      </c>
      <c r="HE27">
        <v>400</v>
      </c>
      <c r="HF27">
        <v>0</v>
      </c>
      <c r="HG27">
        <v>105.17400000000001</v>
      </c>
      <c r="HH27">
        <v>104.193</v>
      </c>
    </row>
    <row r="28" spans="1:216" x14ac:dyDescent="0.2">
      <c r="A28">
        <v>10</v>
      </c>
      <c r="B28">
        <v>1690054119.0999999</v>
      </c>
      <c r="C28">
        <v>744.5</v>
      </c>
      <c r="D28" t="s">
        <v>380</v>
      </c>
      <c r="E28" t="s">
        <v>381</v>
      </c>
      <c r="F28" t="s">
        <v>344</v>
      </c>
      <c r="G28" t="s">
        <v>345</v>
      </c>
      <c r="H28" t="s">
        <v>346</v>
      </c>
      <c r="I28" t="s">
        <v>347</v>
      </c>
      <c r="J28" t="s">
        <v>348</v>
      </c>
      <c r="K28" t="s">
        <v>349</v>
      </c>
      <c r="L28">
        <v>1690054119.0999999</v>
      </c>
      <c r="M28">
        <f t="shared" si="0"/>
        <v>1.9892487905810497E-3</v>
      </c>
      <c r="N28">
        <f t="shared" si="1"/>
        <v>1.9892487905810496</v>
      </c>
      <c r="O28">
        <f t="shared" si="2"/>
        <v>11.748050849893804</v>
      </c>
      <c r="P28">
        <f t="shared" si="3"/>
        <v>387.495</v>
      </c>
      <c r="Q28">
        <f t="shared" si="4"/>
        <v>279.26983990069203</v>
      </c>
      <c r="R28">
        <f t="shared" si="5"/>
        <v>27.842783211748671</v>
      </c>
      <c r="S28">
        <f t="shared" si="6"/>
        <v>38.632668978766496</v>
      </c>
      <c r="T28">
        <f t="shared" si="7"/>
        <v>0.1891093715678441</v>
      </c>
      <c r="U28">
        <f t="shared" si="8"/>
        <v>2.9290619083921783</v>
      </c>
      <c r="V28">
        <f t="shared" si="9"/>
        <v>0.18257882869238376</v>
      </c>
      <c r="W28">
        <f t="shared" si="10"/>
        <v>0.11467972340435818</v>
      </c>
      <c r="X28">
        <f t="shared" si="11"/>
        <v>297.71796000000001</v>
      </c>
      <c r="Y28">
        <f t="shared" si="12"/>
        <v>22.445604211268993</v>
      </c>
      <c r="Z28">
        <f t="shared" si="13"/>
        <v>21.0047</v>
      </c>
      <c r="AA28">
        <f t="shared" si="14"/>
        <v>2.4966528880144923</v>
      </c>
      <c r="AB28">
        <f t="shared" si="15"/>
        <v>56.657878666291204</v>
      </c>
      <c r="AC28">
        <f t="shared" si="16"/>
        <v>1.4318099905073798</v>
      </c>
      <c r="AD28">
        <f t="shared" si="17"/>
        <v>2.527115423682885</v>
      </c>
      <c r="AE28">
        <f t="shared" si="18"/>
        <v>1.0648428975071125</v>
      </c>
      <c r="AF28">
        <f t="shared" si="19"/>
        <v>-87.725871664624293</v>
      </c>
      <c r="AG28">
        <f t="shared" si="20"/>
        <v>31.187538157034972</v>
      </c>
      <c r="AH28">
        <f t="shared" si="21"/>
        <v>2.1650311898817494</v>
      </c>
      <c r="AI28">
        <f t="shared" si="22"/>
        <v>243.34465768229242</v>
      </c>
      <c r="AJ28">
        <v>17</v>
      </c>
      <c r="AK28">
        <v>3</v>
      </c>
      <c r="AL28">
        <f t="shared" si="23"/>
        <v>1</v>
      </c>
      <c r="AM28">
        <f t="shared" si="24"/>
        <v>0</v>
      </c>
      <c r="AN28">
        <f t="shared" si="25"/>
        <v>53895.885128096837</v>
      </c>
      <c r="AO28">
        <f t="shared" si="26"/>
        <v>1800.1</v>
      </c>
      <c r="AP28">
        <f t="shared" si="27"/>
        <v>1517.4839999999999</v>
      </c>
      <c r="AQ28">
        <f t="shared" si="28"/>
        <v>0.8429998333425921</v>
      </c>
      <c r="AR28">
        <f t="shared" si="29"/>
        <v>0.16538967835120272</v>
      </c>
      <c r="AS28">
        <v>1690054119.0999999</v>
      </c>
      <c r="AT28">
        <v>387.495</v>
      </c>
      <c r="AU28">
        <v>400.01400000000001</v>
      </c>
      <c r="AV28">
        <v>14.3614</v>
      </c>
      <c r="AW28">
        <v>12.400700000000001</v>
      </c>
      <c r="AX28">
        <v>391.67500000000001</v>
      </c>
      <c r="AY28">
        <v>15.112299999999999</v>
      </c>
      <c r="AZ28">
        <v>599.99400000000003</v>
      </c>
      <c r="BA28">
        <v>99.598699999999994</v>
      </c>
      <c r="BB28">
        <v>9.9796700000000002E-2</v>
      </c>
      <c r="BC28">
        <v>21.202200000000001</v>
      </c>
      <c r="BD28">
        <v>21.0047</v>
      </c>
      <c r="BE28">
        <v>999.9</v>
      </c>
      <c r="BF28">
        <v>0</v>
      </c>
      <c r="BG28">
        <v>0</v>
      </c>
      <c r="BH28">
        <v>10037.5</v>
      </c>
      <c r="BI28">
        <v>0</v>
      </c>
      <c r="BJ28">
        <v>5.7960000000000003</v>
      </c>
      <c r="BK28">
        <v>-12.518800000000001</v>
      </c>
      <c r="BL28">
        <v>393.14100000000002</v>
      </c>
      <c r="BM28">
        <v>405.036</v>
      </c>
      <c r="BN28">
        <v>1.96068</v>
      </c>
      <c r="BO28">
        <v>400.01400000000001</v>
      </c>
      <c r="BP28">
        <v>12.400700000000001</v>
      </c>
      <c r="BQ28">
        <v>1.43038</v>
      </c>
      <c r="BR28">
        <v>1.2351000000000001</v>
      </c>
      <c r="BS28">
        <v>12.243600000000001</v>
      </c>
      <c r="BT28">
        <v>10.031499999999999</v>
      </c>
      <c r="BU28">
        <v>1800.1</v>
      </c>
      <c r="BV28">
        <v>0.90000400000000003</v>
      </c>
      <c r="BW28">
        <v>9.9996199999999993E-2</v>
      </c>
      <c r="BX28">
        <v>0</v>
      </c>
      <c r="BY28">
        <v>2.1293000000000002</v>
      </c>
      <c r="BZ28">
        <v>0</v>
      </c>
      <c r="CA28">
        <v>12146.4</v>
      </c>
      <c r="CB28">
        <v>14601.1</v>
      </c>
      <c r="CC28">
        <v>41.186999999999998</v>
      </c>
      <c r="CD28">
        <v>41.625</v>
      </c>
      <c r="CE28">
        <v>41</v>
      </c>
      <c r="CF28">
        <v>41.186999999999998</v>
      </c>
      <c r="CG28">
        <v>40.061999999999998</v>
      </c>
      <c r="CH28">
        <v>1620.1</v>
      </c>
      <c r="CI28">
        <v>180</v>
      </c>
      <c r="CJ28">
        <v>0</v>
      </c>
      <c r="CK28">
        <v>1690054135.0999999</v>
      </c>
      <c r="CL28">
        <v>0</v>
      </c>
      <c r="CM28">
        <v>1690054092.0999999</v>
      </c>
      <c r="CN28" t="s">
        <v>382</v>
      </c>
      <c r="CO28">
        <v>1690054090.0999999</v>
      </c>
      <c r="CP28">
        <v>1690054092.0999999</v>
      </c>
      <c r="CQ28">
        <v>12</v>
      </c>
      <c r="CR28">
        <v>-3.3000000000000002E-2</v>
      </c>
      <c r="CS28">
        <v>-1E-3</v>
      </c>
      <c r="CT28">
        <v>-4.2210000000000001</v>
      </c>
      <c r="CU28">
        <v>-0.751</v>
      </c>
      <c r="CV28">
        <v>400</v>
      </c>
      <c r="CW28">
        <v>12</v>
      </c>
      <c r="CX28">
        <v>0.24</v>
      </c>
      <c r="CY28">
        <v>0.04</v>
      </c>
      <c r="CZ28">
        <v>11.621185635100931</v>
      </c>
      <c r="DA28">
        <v>0.83234414916529242</v>
      </c>
      <c r="DB28">
        <v>0.13150549891402541</v>
      </c>
      <c r="DC28">
        <v>1</v>
      </c>
      <c r="DD28">
        <v>399.99567500000001</v>
      </c>
      <c r="DE28">
        <v>-0.1238611632273019</v>
      </c>
      <c r="DF28">
        <v>2.5745278693380839E-2</v>
      </c>
      <c r="DG28">
        <v>1</v>
      </c>
      <c r="DH28">
        <v>1799.979</v>
      </c>
      <c r="DI28">
        <v>-2.725232444898313E-2</v>
      </c>
      <c r="DJ28">
        <v>0.1086692228738317</v>
      </c>
      <c r="DK28">
        <v>-1</v>
      </c>
      <c r="DL28">
        <v>2</v>
      </c>
      <c r="DM28">
        <v>2</v>
      </c>
      <c r="DN28" t="s">
        <v>351</v>
      </c>
      <c r="DO28">
        <v>3.2176100000000001</v>
      </c>
      <c r="DP28">
        <v>2.7238199999999999</v>
      </c>
      <c r="DQ28">
        <v>9.3066899999999994E-2</v>
      </c>
      <c r="DR28">
        <v>9.4131400000000004E-2</v>
      </c>
      <c r="DS28">
        <v>8.3162899999999998E-2</v>
      </c>
      <c r="DT28">
        <v>7.1193400000000004E-2</v>
      </c>
      <c r="DU28">
        <v>27625.1</v>
      </c>
      <c r="DV28">
        <v>31106.799999999999</v>
      </c>
      <c r="DW28">
        <v>28645.7</v>
      </c>
      <c r="DX28">
        <v>32905.300000000003</v>
      </c>
      <c r="DY28">
        <v>36508.800000000003</v>
      </c>
      <c r="DZ28">
        <v>41180.300000000003</v>
      </c>
      <c r="EA28">
        <v>42042.8</v>
      </c>
      <c r="EB28">
        <v>47191</v>
      </c>
      <c r="EC28">
        <v>2.2484799999999998</v>
      </c>
      <c r="ED28">
        <v>1.9410499999999999</v>
      </c>
      <c r="EE28">
        <v>0.19017600000000001</v>
      </c>
      <c r="EF28">
        <v>0</v>
      </c>
      <c r="EG28">
        <v>17.855399999999999</v>
      </c>
      <c r="EH28">
        <v>999.9</v>
      </c>
      <c r="EI28">
        <v>63.8</v>
      </c>
      <c r="EJ28">
        <v>19</v>
      </c>
      <c r="EK28">
        <v>14.124599999999999</v>
      </c>
      <c r="EL28">
        <v>62.8645</v>
      </c>
      <c r="EM28">
        <v>20.080100000000002</v>
      </c>
      <c r="EN28">
        <v>1</v>
      </c>
      <c r="EO28">
        <v>-0.67902899999999999</v>
      </c>
      <c r="EP28">
        <v>-8.1805600000000006E-2</v>
      </c>
      <c r="EQ28">
        <v>20.2347</v>
      </c>
      <c r="ER28">
        <v>5.2292699999999996</v>
      </c>
      <c r="ES28">
        <v>12.004</v>
      </c>
      <c r="ET28">
        <v>4.9897</v>
      </c>
      <c r="EU28">
        <v>3.3050000000000002</v>
      </c>
      <c r="EV28">
        <v>8024.6</v>
      </c>
      <c r="EW28">
        <v>9999</v>
      </c>
      <c r="EX28">
        <v>543.9</v>
      </c>
      <c r="EY28">
        <v>84.3</v>
      </c>
      <c r="EZ28">
        <v>1.85223</v>
      </c>
      <c r="FA28">
        <v>1.86138</v>
      </c>
      <c r="FB28">
        <v>1.8602099999999999</v>
      </c>
      <c r="FC28">
        <v>1.85623</v>
      </c>
      <c r="FD28">
        <v>1.86066</v>
      </c>
      <c r="FE28">
        <v>1.8569800000000001</v>
      </c>
      <c r="FF28">
        <v>1.85907</v>
      </c>
      <c r="FG28">
        <v>1.86188</v>
      </c>
      <c r="FH28">
        <v>0</v>
      </c>
      <c r="FI28">
        <v>0</v>
      </c>
      <c r="FJ28">
        <v>0</v>
      </c>
      <c r="FK28">
        <v>0</v>
      </c>
      <c r="FL28" t="s">
        <v>352</v>
      </c>
      <c r="FM28" t="s">
        <v>353</v>
      </c>
      <c r="FN28" t="s">
        <v>354</v>
      </c>
      <c r="FO28" t="s">
        <v>354</v>
      </c>
      <c r="FP28" t="s">
        <v>354</v>
      </c>
      <c r="FQ28" t="s">
        <v>354</v>
      </c>
      <c r="FR28">
        <v>0</v>
      </c>
      <c r="FS28">
        <v>100</v>
      </c>
      <c r="FT28">
        <v>100</v>
      </c>
      <c r="FU28">
        <v>-4.18</v>
      </c>
      <c r="FV28">
        <v>-0.75090000000000001</v>
      </c>
      <c r="FW28">
        <v>-2.7705328635910198</v>
      </c>
      <c r="FX28">
        <v>-4.0117494158234393E-3</v>
      </c>
      <c r="FY28">
        <v>1.087516141204025E-6</v>
      </c>
      <c r="FZ28">
        <v>-8.657206703991749E-11</v>
      </c>
      <c r="GA28">
        <v>-0.75085500000000138</v>
      </c>
      <c r="GB28">
        <v>0</v>
      </c>
      <c r="GC28">
        <v>0</v>
      </c>
      <c r="GD28">
        <v>0</v>
      </c>
      <c r="GE28">
        <v>4</v>
      </c>
      <c r="GF28">
        <v>2094</v>
      </c>
      <c r="GG28">
        <v>-1</v>
      </c>
      <c r="GH28">
        <v>-1</v>
      </c>
      <c r="GI28">
        <v>0.5</v>
      </c>
      <c r="GJ28">
        <v>0.5</v>
      </c>
      <c r="GK28">
        <v>0.99243199999999998</v>
      </c>
      <c r="GL28">
        <v>2.3571800000000001</v>
      </c>
      <c r="GM28">
        <v>1.5942400000000001</v>
      </c>
      <c r="GN28">
        <v>2.34375</v>
      </c>
      <c r="GO28">
        <v>1.40015</v>
      </c>
      <c r="GP28">
        <v>2.2338900000000002</v>
      </c>
      <c r="GQ28">
        <v>22.788</v>
      </c>
      <c r="GR28">
        <v>15.462899999999999</v>
      </c>
      <c r="GS28">
        <v>18</v>
      </c>
      <c r="GT28">
        <v>598.70799999999997</v>
      </c>
      <c r="GU28">
        <v>430.75200000000001</v>
      </c>
      <c r="GV28">
        <v>19.172699999999999</v>
      </c>
      <c r="GW28">
        <v>18.147300000000001</v>
      </c>
      <c r="GX28">
        <v>30.0002</v>
      </c>
      <c r="GY28">
        <v>18.009</v>
      </c>
      <c r="GZ28">
        <v>17.950099999999999</v>
      </c>
      <c r="HA28">
        <v>19.920300000000001</v>
      </c>
      <c r="HB28">
        <v>0</v>
      </c>
      <c r="HC28">
        <v>-30</v>
      </c>
      <c r="HD28">
        <v>19.165400000000002</v>
      </c>
      <c r="HE28">
        <v>400</v>
      </c>
      <c r="HF28">
        <v>0</v>
      </c>
      <c r="HG28">
        <v>105.17100000000001</v>
      </c>
      <c r="HH28">
        <v>104.188</v>
      </c>
    </row>
    <row r="29" spans="1:216" x14ac:dyDescent="0.2">
      <c r="A29">
        <v>11</v>
      </c>
      <c r="B29">
        <v>1690054213.5999999</v>
      </c>
      <c r="C29">
        <v>839</v>
      </c>
      <c r="D29" t="s">
        <v>383</v>
      </c>
      <c r="E29" t="s">
        <v>384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349</v>
      </c>
      <c r="L29">
        <v>1690054213.5999999</v>
      </c>
      <c r="M29">
        <f t="shared" si="0"/>
        <v>2.0122803080166942E-3</v>
      </c>
      <c r="N29">
        <f t="shared" si="1"/>
        <v>2.012280308016694</v>
      </c>
      <c r="O29">
        <f t="shared" si="2"/>
        <v>13.646442879878407</v>
      </c>
      <c r="P29">
        <f t="shared" si="3"/>
        <v>460.41300000000001</v>
      </c>
      <c r="Q29">
        <f t="shared" si="4"/>
        <v>336.49603072687256</v>
      </c>
      <c r="R29">
        <f t="shared" si="5"/>
        <v>33.547025824578093</v>
      </c>
      <c r="S29">
        <f t="shared" si="6"/>
        <v>45.900947977327803</v>
      </c>
      <c r="T29">
        <f t="shared" si="7"/>
        <v>0.19237649495703038</v>
      </c>
      <c r="U29">
        <f t="shared" si="8"/>
        <v>2.9248588775069093</v>
      </c>
      <c r="V29">
        <f t="shared" si="9"/>
        <v>0.18561335218080194</v>
      </c>
      <c r="W29">
        <f t="shared" si="10"/>
        <v>0.11659617838892566</v>
      </c>
      <c r="X29">
        <f t="shared" si="11"/>
        <v>297.70142100000004</v>
      </c>
      <c r="Y29">
        <f t="shared" si="12"/>
        <v>22.487516350560128</v>
      </c>
      <c r="Z29">
        <f t="shared" si="13"/>
        <v>21.019600000000001</v>
      </c>
      <c r="AA29">
        <f t="shared" si="14"/>
        <v>2.4989398056198007</v>
      </c>
      <c r="AB29">
        <f t="shared" si="15"/>
        <v>56.799021212113054</v>
      </c>
      <c r="AC29">
        <f t="shared" si="16"/>
        <v>1.43946851535522</v>
      </c>
      <c r="AD29">
        <f t="shared" si="17"/>
        <v>2.5343192270507586</v>
      </c>
      <c r="AE29">
        <f t="shared" si="18"/>
        <v>1.0594712902645806</v>
      </c>
      <c r="AF29">
        <f t="shared" si="19"/>
        <v>-88.74156158353621</v>
      </c>
      <c r="AG29">
        <f t="shared" si="20"/>
        <v>36.109863123150802</v>
      </c>
      <c r="AH29">
        <f t="shared" si="21"/>
        <v>2.5111249866290297</v>
      </c>
      <c r="AI29">
        <f t="shared" si="22"/>
        <v>247.58084752624367</v>
      </c>
      <c r="AJ29">
        <v>17</v>
      </c>
      <c r="AK29">
        <v>3</v>
      </c>
      <c r="AL29">
        <f t="shared" si="23"/>
        <v>1</v>
      </c>
      <c r="AM29">
        <f t="shared" si="24"/>
        <v>0</v>
      </c>
      <c r="AN29">
        <f t="shared" si="25"/>
        <v>53763.641855800801</v>
      </c>
      <c r="AO29">
        <f t="shared" si="26"/>
        <v>1800</v>
      </c>
      <c r="AP29">
        <f t="shared" si="27"/>
        <v>1517.3996999999999</v>
      </c>
      <c r="AQ29">
        <f t="shared" si="28"/>
        <v>0.84299983333333328</v>
      </c>
      <c r="AR29">
        <f t="shared" si="29"/>
        <v>0.16538967833333335</v>
      </c>
      <c r="AS29">
        <v>1690054213.5999999</v>
      </c>
      <c r="AT29">
        <v>460.41300000000001</v>
      </c>
      <c r="AU29">
        <v>474.98500000000001</v>
      </c>
      <c r="AV29">
        <v>14.438700000000001</v>
      </c>
      <c r="AW29">
        <v>12.4556</v>
      </c>
      <c r="AX29">
        <v>464.84699999999998</v>
      </c>
      <c r="AY29">
        <v>15.1869</v>
      </c>
      <c r="AZ29">
        <v>600.03800000000001</v>
      </c>
      <c r="BA29">
        <v>99.595399999999998</v>
      </c>
      <c r="BB29">
        <v>9.9760600000000005E-2</v>
      </c>
      <c r="BC29">
        <v>21.2486</v>
      </c>
      <c r="BD29">
        <v>21.019600000000001</v>
      </c>
      <c r="BE29">
        <v>999.9</v>
      </c>
      <c r="BF29">
        <v>0</v>
      </c>
      <c r="BG29">
        <v>0</v>
      </c>
      <c r="BH29">
        <v>10013.799999999999</v>
      </c>
      <c r="BI29">
        <v>0</v>
      </c>
      <c r="BJ29">
        <v>6.0552999999999999</v>
      </c>
      <c r="BK29">
        <v>-14.571899999999999</v>
      </c>
      <c r="BL29">
        <v>467.15800000000002</v>
      </c>
      <c r="BM29">
        <v>480.976</v>
      </c>
      <c r="BN29">
        <v>1.9831300000000001</v>
      </c>
      <c r="BO29">
        <v>474.98500000000001</v>
      </c>
      <c r="BP29">
        <v>12.4556</v>
      </c>
      <c r="BQ29">
        <v>1.4380299999999999</v>
      </c>
      <c r="BR29">
        <v>1.2405200000000001</v>
      </c>
      <c r="BS29">
        <v>12.3247</v>
      </c>
      <c r="BT29">
        <v>10.0969</v>
      </c>
      <c r="BU29">
        <v>1800</v>
      </c>
      <c r="BV29">
        <v>0.900003</v>
      </c>
      <c r="BW29">
        <v>9.9997100000000005E-2</v>
      </c>
      <c r="BX29">
        <v>0</v>
      </c>
      <c r="BY29">
        <v>2.6156999999999999</v>
      </c>
      <c r="BZ29">
        <v>0</v>
      </c>
      <c r="CA29">
        <v>12088.2</v>
      </c>
      <c r="CB29">
        <v>14600.3</v>
      </c>
      <c r="CC29">
        <v>40.936999999999998</v>
      </c>
      <c r="CD29">
        <v>40.875</v>
      </c>
      <c r="CE29">
        <v>40.811999999999998</v>
      </c>
      <c r="CF29">
        <v>39.811999999999998</v>
      </c>
      <c r="CG29">
        <v>39.625</v>
      </c>
      <c r="CH29">
        <v>1620.01</v>
      </c>
      <c r="CI29">
        <v>179.99</v>
      </c>
      <c r="CJ29">
        <v>0</v>
      </c>
      <c r="CK29">
        <v>1690054229.3</v>
      </c>
      <c r="CL29">
        <v>0</v>
      </c>
      <c r="CM29">
        <v>1690054187.0999999</v>
      </c>
      <c r="CN29" t="s">
        <v>385</v>
      </c>
      <c r="CO29">
        <v>1690054171.0999999</v>
      </c>
      <c r="CP29">
        <v>1690054187.0999999</v>
      </c>
      <c r="CQ29">
        <v>13</v>
      </c>
      <c r="CR29">
        <v>-2.5000000000000001E-2</v>
      </c>
      <c r="CS29">
        <v>3.0000000000000001E-3</v>
      </c>
      <c r="CT29">
        <v>-4.4790000000000001</v>
      </c>
      <c r="CU29">
        <v>-0.748</v>
      </c>
      <c r="CV29">
        <v>475</v>
      </c>
      <c r="CW29">
        <v>12</v>
      </c>
      <c r="CX29">
        <v>0.11</v>
      </c>
      <c r="CY29">
        <v>0.05</v>
      </c>
      <c r="CZ29">
        <v>13.625571255728641</v>
      </c>
      <c r="DA29">
        <v>0.85629413614362326</v>
      </c>
      <c r="DB29">
        <v>0.1770176377932775</v>
      </c>
      <c r="DC29">
        <v>1</v>
      </c>
      <c r="DD29">
        <v>475.00902439024389</v>
      </c>
      <c r="DE29">
        <v>-0.13070383275194911</v>
      </c>
      <c r="DF29">
        <v>2.8759293560374939E-2</v>
      </c>
      <c r="DG29">
        <v>1</v>
      </c>
      <c r="DH29">
        <v>1800.05</v>
      </c>
      <c r="DI29">
        <v>-0.1904099604343919</v>
      </c>
      <c r="DJ29">
        <v>0.120405817864468</v>
      </c>
      <c r="DK29">
        <v>-1</v>
      </c>
      <c r="DL29">
        <v>2</v>
      </c>
      <c r="DM29">
        <v>2</v>
      </c>
      <c r="DN29" t="s">
        <v>351</v>
      </c>
      <c r="DO29">
        <v>3.2176900000000002</v>
      </c>
      <c r="DP29">
        <v>2.72357</v>
      </c>
      <c r="DQ29">
        <v>0.105783</v>
      </c>
      <c r="DR29">
        <v>0.106956</v>
      </c>
      <c r="DS29">
        <v>8.3458400000000002E-2</v>
      </c>
      <c r="DT29">
        <v>7.1421799999999994E-2</v>
      </c>
      <c r="DU29">
        <v>27237</v>
      </c>
      <c r="DV29">
        <v>30665.3</v>
      </c>
      <c r="DW29">
        <v>28644.9</v>
      </c>
      <c r="DX29">
        <v>32904.199999999997</v>
      </c>
      <c r="DY29">
        <v>36495.699999999997</v>
      </c>
      <c r="DZ29">
        <v>41168.699999999997</v>
      </c>
      <c r="EA29">
        <v>42041.7</v>
      </c>
      <c r="EB29">
        <v>47189.3</v>
      </c>
      <c r="EC29">
        <v>2.2480000000000002</v>
      </c>
      <c r="ED29">
        <v>1.94062</v>
      </c>
      <c r="EE29">
        <v>0.190273</v>
      </c>
      <c r="EF29">
        <v>0</v>
      </c>
      <c r="EG29">
        <v>17.8688</v>
      </c>
      <c r="EH29">
        <v>999.9</v>
      </c>
      <c r="EI29">
        <v>63.8</v>
      </c>
      <c r="EJ29">
        <v>19.100000000000001</v>
      </c>
      <c r="EK29">
        <v>14.2149</v>
      </c>
      <c r="EL29">
        <v>63.154499999999999</v>
      </c>
      <c r="EM29">
        <v>20.012</v>
      </c>
      <c r="EN29">
        <v>1</v>
      </c>
      <c r="EO29">
        <v>-0.67790399999999995</v>
      </c>
      <c r="EP29">
        <v>-5.5964099999999996E-3</v>
      </c>
      <c r="EQ29">
        <v>20.232700000000001</v>
      </c>
      <c r="ER29">
        <v>5.22912</v>
      </c>
      <c r="ES29">
        <v>12.004</v>
      </c>
      <c r="ET29">
        <v>4.9913499999999997</v>
      </c>
      <c r="EU29">
        <v>3.3050000000000002</v>
      </c>
      <c r="EV29">
        <v>8026.6</v>
      </c>
      <c r="EW29">
        <v>9999</v>
      </c>
      <c r="EX29">
        <v>543.9</v>
      </c>
      <c r="EY29">
        <v>84.4</v>
      </c>
      <c r="EZ29">
        <v>1.85226</v>
      </c>
      <c r="FA29">
        <v>1.8613900000000001</v>
      </c>
      <c r="FB29">
        <v>1.8602000000000001</v>
      </c>
      <c r="FC29">
        <v>1.8562399999999999</v>
      </c>
      <c r="FD29">
        <v>1.86066</v>
      </c>
      <c r="FE29">
        <v>1.8569800000000001</v>
      </c>
      <c r="FF29">
        <v>1.8590500000000001</v>
      </c>
      <c r="FG29">
        <v>1.86188</v>
      </c>
      <c r="FH29">
        <v>0</v>
      </c>
      <c r="FI29">
        <v>0</v>
      </c>
      <c r="FJ29">
        <v>0</v>
      </c>
      <c r="FK29">
        <v>0</v>
      </c>
      <c r="FL29" t="s">
        <v>352</v>
      </c>
      <c r="FM29" t="s">
        <v>353</v>
      </c>
      <c r="FN29" t="s">
        <v>354</v>
      </c>
      <c r="FO29" t="s">
        <v>354</v>
      </c>
      <c r="FP29" t="s">
        <v>354</v>
      </c>
      <c r="FQ29" t="s">
        <v>354</v>
      </c>
      <c r="FR29">
        <v>0</v>
      </c>
      <c r="FS29">
        <v>100</v>
      </c>
      <c r="FT29">
        <v>100</v>
      </c>
      <c r="FU29">
        <v>-4.4340000000000002</v>
      </c>
      <c r="FV29">
        <v>-0.74819999999999998</v>
      </c>
      <c r="FW29">
        <v>-2.795741561446528</v>
      </c>
      <c r="FX29">
        <v>-4.0117494158234393E-3</v>
      </c>
      <c r="FY29">
        <v>1.087516141204025E-6</v>
      </c>
      <c r="FZ29">
        <v>-8.657206703991749E-11</v>
      </c>
      <c r="GA29">
        <v>-0.74820952380952122</v>
      </c>
      <c r="GB29">
        <v>0</v>
      </c>
      <c r="GC29">
        <v>0</v>
      </c>
      <c r="GD29">
        <v>0</v>
      </c>
      <c r="GE29">
        <v>4</v>
      </c>
      <c r="GF29">
        <v>2094</v>
      </c>
      <c r="GG29">
        <v>-1</v>
      </c>
      <c r="GH29">
        <v>-1</v>
      </c>
      <c r="GI29">
        <v>0.7</v>
      </c>
      <c r="GJ29">
        <v>0.4</v>
      </c>
      <c r="GK29">
        <v>1.1376999999999999</v>
      </c>
      <c r="GL29">
        <v>2.34741</v>
      </c>
      <c r="GM29">
        <v>1.5942400000000001</v>
      </c>
      <c r="GN29">
        <v>2.34253</v>
      </c>
      <c r="GO29">
        <v>1.40015</v>
      </c>
      <c r="GP29">
        <v>2.2753899999999998</v>
      </c>
      <c r="GQ29">
        <v>22.848600000000001</v>
      </c>
      <c r="GR29">
        <v>15.445399999999999</v>
      </c>
      <c r="GS29">
        <v>18</v>
      </c>
      <c r="GT29">
        <v>598.59299999999996</v>
      </c>
      <c r="GU29">
        <v>430.65199999999999</v>
      </c>
      <c r="GV29">
        <v>19.086099999999998</v>
      </c>
      <c r="GW29">
        <v>18.165199999999999</v>
      </c>
      <c r="GX29">
        <v>30</v>
      </c>
      <c r="GY29">
        <v>18.026399999999999</v>
      </c>
      <c r="GZ29">
        <v>17.966000000000001</v>
      </c>
      <c r="HA29">
        <v>22.8203</v>
      </c>
      <c r="HB29">
        <v>0</v>
      </c>
      <c r="HC29">
        <v>-30</v>
      </c>
      <c r="HD29">
        <v>19.073799999999999</v>
      </c>
      <c r="HE29">
        <v>475</v>
      </c>
      <c r="HF29">
        <v>0</v>
      </c>
      <c r="HG29">
        <v>105.16800000000001</v>
      </c>
      <c r="HH29">
        <v>104.185</v>
      </c>
    </row>
    <row r="30" spans="1:216" x14ac:dyDescent="0.2">
      <c r="A30">
        <v>12</v>
      </c>
      <c r="B30">
        <v>1690054301.5</v>
      </c>
      <c r="C30">
        <v>926.90000009536743</v>
      </c>
      <c r="D30" t="s">
        <v>386</v>
      </c>
      <c r="E30" t="s">
        <v>387</v>
      </c>
      <c r="F30" t="s">
        <v>344</v>
      </c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>
        <v>1690054301.5</v>
      </c>
      <c r="M30">
        <f t="shared" si="0"/>
        <v>2.005583507939192E-3</v>
      </c>
      <c r="N30">
        <f t="shared" si="1"/>
        <v>2.0055835079391922</v>
      </c>
      <c r="O30">
        <f t="shared" si="2"/>
        <v>15.685639442038818</v>
      </c>
      <c r="P30">
        <f t="shared" si="3"/>
        <v>558.178</v>
      </c>
      <c r="Q30">
        <f t="shared" si="4"/>
        <v>416.21424105569332</v>
      </c>
      <c r="R30">
        <f t="shared" si="5"/>
        <v>41.495490703731633</v>
      </c>
      <c r="S30">
        <f t="shared" si="6"/>
        <v>55.648912808171403</v>
      </c>
      <c r="T30">
        <f t="shared" si="7"/>
        <v>0.19369652531608356</v>
      </c>
      <c r="U30">
        <f t="shared" si="8"/>
        <v>2.9259825675465034</v>
      </c>
      <c r="V30">
        <f t="shared" si="9"/>
        <v>0.18684456201984012</v>
      </c>
      <c r="W30">
        <f t="shared" si="10"/>
        <v>0.11737327942294294</v>
      </c>
      <c r="X30">
        <f t="shared" si="11"/>
        <v>297.70156200000002</v>
      </c>
      <c r="Y30">
        <f t="shared" si="12"/>
        <v>22.405691157457284</v>
      </c>
      <c r="Z30">
        <f t="shared" si="13"/>
        <v>20.988</v>
      </c>
      <c r="AA30">
        <f t="shared" si="14"/>
        <v>2.4940918770565603</v>
      </c>
      <c r="AB30">
        <f t="shared" si="15"/>
        <v>57.312440092179564</v>
      </c>
      <c r="AC30">
        <f t="shared" si="16"/>
        <v>1.4450843574641101</v>
      </c>
      <c r="AD30">
        <f t="shared" si="17"/>
        <v>2.5214148187372252</v>
      </c>
      <c r="AE30">
        <f t="shared" si="18"/>
        <v>1.0490075195924502</v>
      </c>
      <c r="AF30">
        <f t="shared" si="19"/>
        <v>-88.446232700118372</v>
      </c>
      <c r="AG30">
        <f t="shared" si="20"/>
        <v>27.984064505010355</v>
      </c>
      <c r="AH30">
        <f t="shared" si="21"/>
        <v>1.9441606780735188</v>
      </c>
      <c r="AI30">
        <f t="shared" si="22"/>
        <v>239.18355448296552</v>
      </c>
      <c r="AJ30">
        <v>17</v>
      </c>
      <c r="AK30">
        <v>3</v>
      </c>
      <c r="AL30">
        <f t="shared" si="23"/>
        <v>1</v>
      </c>
      <c r="AM30">
        <f t="shared" si="24"/>
        <v>0</v>
      </c>
      <c r="AN30">
        <f t="shared" si="25"/>
        <v>53811.958749270794</v>
      </c>
      <c r="AO30">
        <f t="shared" si="26"/>
        <v>1799.99</v>
      </c>
      <c r="AP30">
        <f t="shared" si="27"/>
        <v>1517.3922</v>
      </c>
      <c r="AQ30">
        <f t="shared" si="28"/>
        <v>0.8430003500019444</v>
      </c>
      <c r="AR30">
        <f t="shared" si="29"/>
        <v>0.1653906755037528</v>
      </c>
      <c r="AS30">
        <v>1690054301.5</v>
      </c>
      <c r="AT30">
        <v>558.178</v>
      </c>
      <c r="AU30">
        <v>574.98299999999995</v>
      </c>
      <c r="AV30">
        <v>14.4947</v>
      </c>
      <c r="AW30">
        <v>12.5182</v>
      </c>
      <c r="AX30">
        <v>563.09699999999998</v>
      </c>
      <c r="AY30">
        <v>15.245799999999999</v>
      </c>
      <c r="AZ30">
        <v>600.00400000000002</v>
      </c>
      <c r="BA30">
        <v>99.5976</v>
      </c>
      <c r="BB30">
        <v>9.9831299999999998E-2</v>
      </c>
      <c r="BC30">
        <v>21.165400000000002</v>
      </c>
      <c r="BD30">
        <v>20.988</v>
      </c>
      <c r="BE30">
        <v>999.9</v>
      </c>
      <c r="BF30">
        <v>0</v>
      </c>
      <c r="BG30">
        <v>0</v>
      </c>
      <c r="BH30">
        <v>10020</v>
      </c>
      <c r="BI30">
        <v>0</v>
      </c>
      <c r="BJ30">
        <v>5.9953399999999997</v>
      </c>
      <c r="BK30">
        <v>-16.805199999999999</v>
      </c>
      <c r="BL30">
        <v>566.38699999999994</v>
      </c>
      <c r="BM30">
        <v>582.27200000000005</v>
      </c>
      <c r="BN30">
        <v>1.97651</v>
      </c>
      <c r="BO30">
        <v>574.98299999999995</v>
      </c>
      <c r="BP30">
        <v>12.5182</v>
      </c>
      <c r="BQ30">
        <v>1.44364</v>
      </c>
      <c r="BR30">
        <v>1.24678</v>
      </c>
      <c r="BS30">
        <v>12.383900000000001</v>
      </c>
      <c r="BT30">
        <v>10.1722</v>
      </c>
      <c r="BU30">
        <v>1799.99</v>
      </c>
      <c r="BV30">
        <v>0.89998599999999995</v>
      </c>
      <c r="BW30">
        <v>0.10001400000000001</v>
      </c>
      <c r="BX30">
        <v>0</v>
      </c>
      <c r="BY30">
        <v>2.1095999999999999</v>
      </c>
      <c r="BZ30">
        <v>0</v>
      </c>
      <c r="CA30">
        <v>12103.3</v>
      </c>
      <c r="CB30">
        <v>14600.2</v>
      </c>
      <c r="CC30">
        <v>39.311999999999998</v>
      </c>
      <c r="CD30">
        <v>39.561999999999998</v>
      </c>
      <c r="CE30">
        <v>39.436999999999998</v>
      </c>
      <c r="CF30">
        <v>37.875</v>
      </c>
      <c r="CG30">
        <v>38.186999999999998</v>
      </c>
      <c r="CH30">
        <v>1619.97</v>
      </c>
      <c r="CI30">
        <v>180.02</v>
      </c>
      <c r="CJ30">
        <v>0</v>
      </c>
      <c r="CK30">
        <v>1690054317.5</v>
      </c>
      <c r="CL30">
        <v>0</v>
      </c>
      <c r="CM30">
        <v>1690054274.0999999</v>
      </c>
      <c r="CN30" t="s">
        <v>388</v>
      </c>
      <c r="CO30">
        <v>1690054269.5999999</v>
      </c>
      <c r="CP30">
        <v>1690054274.0999999</v>
      </c>
      <c r="CQ30">
        <v>14</v>
      </c>
      <c r="CR30">
        <v>-0.19400000000000001</v>
      </c>
      <c r="CS30">
        <v>-3.0000000000000001E-3</v>
      </c>
      <c r="CT30">
        <v>-4.968</v>
      </c>
      <c r="CU30">
        <v>-0.751</v>
      </c>
      <c r="CV30">
        <v>575</v>
      </c>
      <c r="CW30">
        <v>12</v>
      </c>
      <c r="CX30">
        <v>0.18</v>
      </c>
      <c r="CY30">
        <v>0.04</v>
      </c>
      <c r="CZ30">
        <v>15.65007758709808</v>
      </c>
      <c r="DA30">
        <v>0.37160127024918549</v>
      </c>
      <c r="DB30">
        <v>4.5992251512586228E-2</v>
      </c>
      <c r="DC30">
        <v>1</v>
      </c>
      <c r="DD30">
        <v>575.00375609756099</v>
      </c>
      <c r="DE30">
        <v>-0.23929196890273269</v>
      </c>
      <c r="DF30">
        <v>2.957403317827164E-2</v>
      </c>
      <c r="DG30">
        <v>1</v>
      </c>
      <c r="DH30">
        <v>1800.0325</v>
      </c>
      <c r="DI30">
        <v>4.7755929996365923E-2</v>
      </c>
      <c r="DJ30">
        <v>0.11551515052150001</v>
      </c>
      <c r="DK30">
        <v>-1</v>
      </c>
      <c r="DL30">
        <v>2</v>
      </c>
      <c r="DM30">
        <v>2</v>
      </c>
      <c r="DN30" t="s">
        <v>351</v>
      </c>
      <c r="DO30">
        <v>3.2175699999999998</v>
      </c>
      <c r="DP30">
        <v>2.7237</v>
      </c>
      <c r="DQ30">
        <v>0.121423</v>
      </c>
      <c r="DR30">
        <v>0.12261900000000001</v>
      </c>
      <c r="DS30">
        <v>8.3693900000000002E-2</v>
      </c>
      <c r="DT30">
        <v>7.1686100000000003E-2</v>
      </c>
      <c r="DU30">
        <v>26759.1</v>
      </c>
      <c r="DV30">
        <v>30126.5</v>
      </c>
      <c r="DW30">
        <v>28643.200000000001</v>
      </c>
      <c r="DX30">
        <v>32903</v>
      </c>
      <c r="DY30">
        <v>36483.9</v>
      </c>
      <c r="DZ30">
        <v>41155.1</v>
      </c>
      <c r="EA30">
        <v>42039.1</v>
      </c>
      <c r="EB30">
        <v>47187.1</v>
      </c>
      <c r="EC30">
        <v>2.2483499999999998</v>
      </c>
      <c r="ED30">
        <v>1.94025</v>
      </c>
      <c r="EE30">
        <v>0.182949</v>
      </c>
      <c r="EF30">
        <v>0</v>
      </c>
      <c r="EG30">
        <v>17.958600000000001</v>
      </c>
      <c r="EH30">
        <v>999.9</v>
      </c>
      <c r="EI30">
        <v>63.9</v>
      </c>
      <c r="EJ30">
        <v>19.100000000000001</v>
      </c>
      <c r="EK30">
        <v>14.235900000000001</v>
      </c>
      <c r="EL30">
        <v>63.384500000000003</v>
      </c>
      <c r="EM30">
        <v>20.136199999999999</v>
      </c>
      <c r="EN30">
        <v>1</v>
      </c>
      <c r="EO30">
        <v>-0.67593800000000004</v>
      </c>
      <c r="EP30">
        <v>-3.2418299999999997E-2</v>
      </c>
      <c r="EQ30">
        <v>20.232700000000001</v>
      </c>
      <c r="ER30">
        <v>5.22912</v>
      </c>
      <c r="ES30">
        <v>12.004</v>
      </c>
      <c r="ET30">
        <v>4.9911500000000002</v>
      </c>
      <c r="EU30">
        <v>3.3050000000000002</v>
      </c>
      <c r="EV30">
        <v>8028.3</v>
      </c>
      <c r="EW30">
        <v>9999</v>
      </c>
      <c r="EX30">
        <v>543.9</v>
      </c>
      <c r="EY30">
        <v>84.4</v>
      </c>
      <c r="EZ30">
        <v>1.8522400000000001</v>
      </c>
      <c r="FA30">
        <v>1.86134</v>
      </c>
      <c r="FB30">
        <v>1.8602000000000001</v>
      </c>
      <c r="FC30">
        <v>1.85623</v>
      </c>
      <c r="FD30">
        <v>1.8606400000000001</v>
      </c>
      <c r="FE30">
        <v>1.8569500000000001</v>
      </c>
      <c r="FF30">
        <v>1.859</v>
      </c>
      <c r="FG30">
        <v>1.86188</v>
      </c>
      <c r="FH30">
        <v>0</v>
      </c>
      <c r="FI30">
        <v>0</v>
      </c>
      <c r="FJ30">
        <v>0</v>
      </c>
      <c r="FK30">
        <v>0</v>
      </c>
      <c r="FL30" t="s">
        <v>352</v>
      </c>
      <c r="FM30" t="s">
        <v>353</v>
      </c>
      <c r="FN30" t="s">
        <v>354</v>
      </c>
      <c r="FO30" t="s">
        <v>354</v>
      </c>
      <c r="FP30" t="s">
        <v>354</v>
      </c>
      <c r="FQ30" t="s">
        <v>354</v>
      </c>
      <c r="FR30">
        <v>0</v>
      </c>
      <c r="FS30">
        <v>100</v>
      </c>
      <c r="FT30">
        <v>100</v>
      </c>
      <c r="FU30">
        <v>-4.9189999999999996</v>
      </c>
      <c r="FV30">
        <v>-0.75109999999999999</v>
      </c>
      <c r="FW30">
        <v>-2.9898186882140072</v>
      </c>
      <c r="FX30">
        <v>-4.0117494158234393E-3</v>
      </c>
      <c r="FY30">
        <v>1.087516141204025E-6</v>
      </c>
      <c r="FZ30">
        <v>-8.657206703991749E-11</v>
      </c>
      <c r="GA30">
        <v>-0.75106999999999857</v>
      </c>
      <c r="GB30">
        <v>0</v>
      </c>
      <c r="GC30">
        <v>0</v>
      </c>
      <c r="GD30">
        <v>0</v>
      </c>
      <c r="GE30">
        <v>4</v>
      </c>
      <c r="GF30">
        <v>2094</v>
      </c>
      <c r="GG30">
        <v>-1</v>
      </c>
      <c r="GH30">
        <v>-1</v>
      </c>
      <c r="GI30">
        <v>0.5</v>
      </c>
      <c r="GJ30">
        <v>0.5</v>
      </c>
      <c r="GK30">
        <v>1.32568</v>
      </c>
      <c r="GL30">
        <v>2.34131</v>
      </c>
      <c r="GM30">
        <v>1.5942400000000001</v>
      </c>
      <c r="GN30">
        <v>2.34375</v>
      </c>
      <c r="GO30">
        <v>1.40015</v>
      </c>
      <c r="GP30">
        <v>2.2570800000000002</v>
      </c>
      <c r="GQ30">
        <v>22.909099999999999</v>
      </c>
      <c r="GR30">
        <v>15.427899999999999</v>
      </c>
      <c r="GS30">
        <v>18</v>
      </c>
      <c r="GT30">
        <v>599.12699999999995</v>
      </c>
      <c r="GU30">
        <v>430.65600000000001</v>
      </c>
      <c r="GV30">
        <v>18.9984</v>
      </c>
      <c r="GW30">
        <v>18.189</v>
      </c>
      <c r="GX30">
        <v>30.0001</v>
      </c>
      <c r="GY30">
        <v>18.048400000000001</v>
      </c>
      <c r="GZ30">
        <v>17.989799999999999</v>
      </c>
      <c r="HA30">
        <v>26.595099999999999</v>
      </c>
      <c r="HB30">
        <v>0</v>
      </c>
      <c r="HC30">
        <v>-30</v>
      </c>
      <c r="HD30">
        <v>18.989899999999999</v>
      </c>
      <c r="HE30">
        <v>575</v>
      </c>
      <c r="HF30">
        <v>0</v>
      </c>
      <c r="HG30">
        <v>105.16200000000001</v>
      </c>
      <c r="HH30">
        <v>104.18</v>
      </c>
    </row>
    <row r="31" spans="1:216" x14ac:dyDescent="0.2">
      <c r="A31">
        <v>13</v>
      </c>
      <c r="B31">
        <v>1690054394.5</v>
      </c>
      <c r="C31">
        <v>1019.900000095367</v>
      </c>
      <c r="D31" t="s">
        <v>389</v>
      </c>
      <c r="E31" t="s">
        <v>390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>
        <v>1690054394.5</v>
      </c>
      <c r="M31">
        <f t="shared" si="0"/>
        <v>1.9897455949723798E-3</v>
      </c>
      <c r="N31">
        <f t="shared" si="1"/>
        <v>1.9897455949723797</v>
      </c>
      <c r="O31">
        <f t="shared" si="2"/>
        <v>16.756322875759835</v>
      </c>
      <c r="P31">
        <f t="shared" si="3"/>
        <v>656.94100000000003</v>
      </c>
      <c r="Q31">
        <f t="shared" si="4"/>
        <v>503.14695658339656</v>
      </c>
      <c r="R31">
        <f t="shared" si="5"/>
        <v>50.162285904280104</v>
      </c>
      <c r="S31">
        <f t="shared" si="6"/>
        <v>65.495104030866997</v>
      </c>
      <c r="T31">
        <f t="shared" si="7"/>
        <v>0.19214716818455413</v>
      </c>
      <c r="U31">
        <f t="shared" si="8"/>
        <v>2.9215943363298034</v>
      </c>
      <c r="V31">
        <f t="shared" si="9"/>
        <v>0.18539258167287412</v>
      </c>
      <c r="W31">
        <f t="shared" si="10"/>
        <v>0.11645745458385158</v>
      </c>
      <c r="X31">
        <f t="shared" si="11"/>
        <v>297.70373699999999</v>
      </c>
      <c r="Y31">
        <f t="shared" si="12"/>
        <v>22.373023284494401</v>
      </c>
      <c r="Z31">
        <f t="shared" si="13"/>
        <v>21.031300000000002</v>
      </c>
      <c r="AA31">
        <f t="shared" si="14"/>
        <v>2.5007368587834522</v>
      </c>
      <c r="AB31">
        <f t="shared" si="15"/>
        <v>57.720884102855898</v>
      </c>
      <c r="AC31">
        <f t="shared" si="16"/>
        <v>1.4519385265244997</v>
      </c>
      <c r="AD31">
        <f t="shared" si="17"/>
        <v>2.5154474833358647</v>
      </c>
      <c r="AE31">
        <f t="shared" si="18"/>
        <v>1.0487983322589525</v>
      </c>
      <c r="AF31">
        <f t="shared" si="19"/>
        <v>-87.747780738281946</v>
      </c>
      <c r="AG31">
        <f t="shared" si="20"/>
        <v>15.042108913649919</v>
      </c>
      <c r="AH31">
        <f t="shared" si="21"/>
        <v>1.0466278684388015</v>
      </c>
      <c r="AI31">
        <f t="shared" si="22"/>
        <v>226.04469304380675</v>
      </c>
      <c r="AJ31">
        <v>17</v>
      </c>
      <c r="AK31">
        <v>3</v>
      </c>
      <c r="AL31">
        <f t="shared" si="23"/>
        <v>1</v>
      </c>
      <c r="AM31">
        <f t="shared" si="24"/>
        <v>0</v>
      </c>
      <c r="AN31">
        <f t="shared" si="25"/>
        <v>53689.92433165625</v>
      </c>
      <c r="AO31">
        <f t="shared" si="26"/>
        <v>1800</v>
      </c>
      <c r="AP31">
        <f t="shared" si="27"/>
        <v>1517.4009000000001</v>
      </c>
      <c r="AQ31">
        <f t="shared" si="28"/>
        <v>0.84300050000000004</v>
      </c>
      <c r="AR31">
        <f t="shared" si="29"/>
        <v>0.165390965</v>
      </c>
      <c r="AS31">
        <v>1690054394.5</v>
      </c>
      <c r="AT31">
        <v>656.94100000000003</v>
      </c>
      <c r="AU31">
        <v>675.00199999999995</v>
      </c>
      <c r="AV31">
        <v>14.563499999999999</v>
      </c>
      <c r="AW31">
        <v>12.603</v>
      </c>
      <c r="AX31">
        <v>662.42399999999998</v>
      </c>
      <c r="AY31">
        <v>15.311400000000001</v>
      </c>
      <c r="AZ31">
        <v>600.08199999999999</v>
      </c>
      <c r="BA31">
        <v>99.596999999999994</v>
      </c>
      <c r="BB31">
        <v>0.100087</v>
      </c>
      <c r="BC31">
        <v>21.126799999999999</v>
      </c>
      <c r="BD31">
        <v>21.031300000000002</v>
      </c>
      <c r="BE31">
        <v>999.9</v>
      </c>
      <c r="BF31">
        <v>0</v>
      </c>
      <c r="BG31">
        <v>0</v>
      </c>
      <c r="BH31">
        <v>9995</v>
      </c>
      <c r="BI31">
        <v>0</v>
      </c>
      <c r="BJ31">
        <v>5.9953399999999997</v>
      </c>
      <c r="BK31">
        <v>-18.061299999999999</v>
      </c>
      <c r="BL31">
        <v>666.65</v>
      </c>
      <c r="BM31">
        <v>683.61800000000005</v>
      </c>
      <c r="BN31">
        <v>1.96052</v>
      </c>
      <c r="BO31">
        <v>675.00199999999995</v>
      </c>
      <c r="BP31">
        <v>12.603</v>
      </c>
      <c r="BQ31">
        <v>1.45048</v>
      </c>
      <c r="BR31">
        <v>1.25522</v>
      </c>
      <c r="BS31">
        <v>12.4559</v>
      </c>
      <c r="BT31">
        <v>10.273099999999999</v>
      </c>
      <c r="BU31">
        <v>1800</v>
      </c>
      <c r="BV31">
        <v>0.89998500000000003</v>
      </c>
      <c r="BW31">
        <v>0.10001500000000001</v>
      </c>
      <c r="BX31">
        <v>0</v>
      </c>
      <c r="BY31">
        <v>2.6886999999999999</v>
      </c>
      <c r="BZ31">
        <v>0</v>
      </c>
      <c r="CA31">
        <v>12137.2</v>
      </c>
      <c r="CB31">
        <v>14600.3</v>
      </c>
      <c r="CC31">
        <v>38.311999999999998</v>
      </c>
      <c r="CD31">
        <v>38.936999999999998</v>
      </c>
      <c r="CE31">
        <v>38.436999999999998</v>
      </c>
      <c r="CF31">
        <v>37.125</v>
      </c>
      <c r="CG31">
        <v>37.25</v>
      </c>
      <c r="CH31">
        <v>1619.97</v>
      </c>
      <c r="CI31">
        <v>180.03</v>
      </c>
      <c r="CJ31">
        <v>0</v>
      </c>
      <c r="CK31">
        <v>1690054410.5</v>
      </c>
      <c r="CL31">
        <v>0</v>
      </c>
      <c r="CM31">
        <v>1690054367</v>
      </c>
      <c r="CN31" t="s">
        <v>391</v>
      </c>
      <c r="CO31">
        <v>1690054361.5</v>
      </c>
      <c r="CP31">
        <v>1690054367</v>
      </c>
      <c r="CQ31">
        <v>15</v>
      </c>
      <c r="CR31">
        <v>-0.28799999999999998</v>
      </c>
      <c r="CS31">
        <v>3.0000000000000001E-3</v>
      </c>
      <c r="CT31">
        <v>-5.5309999999999997</v>
      </c>
      <c r="CU31">
        <v>-0.748</v>
      </c>
      <c r="CV31">
        <v>675</v>
      </c>
      <c r="CW31">
        <v>13</v>
      </c>
      <c r="CX31">
        <v>0.22</v>
      </c>
      <c r="CY31">
        <v>0.06</v>
      </c>
      <c r="CZ31">
        <v>16.720233611918349</v>
      </c>
      <c r="DA31">
        <v>0.41860023074233932</v>
      </c>
      <c r="DB31">
        <v>5.5039573236741128E-2</v>
      </c>
      <c r="DC31">
        <v>1</v>
      </c>
      <c r="DD31">
        <v>675.00443902439031</v>
      </c>
      <c r="DE31">
        <v>-0.1367665505237029</v>
      </c>
      <c r="DF31">
        <v>4.865360327091816E-2</v>
      </c>
      <c r="DG31">
        <v>1</v>
      </c>
      <c r="DH31">
        <v>1800.0141463414629</v>
      </c>
      <c r="DI31">
        <v>5.8480134804508047E-2</v>
      </c>
      <c r="DJ31">
        <v>0.1452495851932584</v>
      </c>
      <c r="DK31">
        <v>-1</v>
      </c>
      <c r="DL31">
        <v>2</v>
      </c>
      <c r="DM31">
        <v>2</v>
      </c>
      <c r="DN31" t="s">
        <v>351</v>
      </c>
      <c r="DO31">
        <v>3.2176900000000002</v>
      </c>
      <c r="DP31">
        <v>2.7237300000000002</v>
      </c>
      <c r="DQ31">
        <v>0.13589000000000001</v>
      </c>
      <c r="DR31">
        <v>0.136959</v>
      </c>
      <c r="DS31">
        <v>8.3951499999999998E-2</v>
      </c>
      <c r="DT31">
        <v>7.2039800000000001E-2</v>
      </c>
      <c r="DU31">
        <v>26317.200000000001</v>
      </c>
      <c r="DV31">
        <v>29632.400000000001</v>
      </c>
      <c r="DW31">
        <v>28641.4</v>
      </c>
      <c r="DX31">
        <v>32900.6</v>
      </c>
      <c r="DY31">
        <v>36471.300000000003</v>
      </c>
      <c r="DZ31">
        <v>41136.6</v>
      </c>
      <c r="EA31">
        <v>42036.6</v>
      </c>
      <c r="EB31">
        <v>47184</v>
      </c>
      <c r="EC31">
        <v>2.2477999999999998</v>
      </c>
      <c r="ED31">
        <v>1.9394499999999999</v>
      </c>
      <c r="EE31">
        <v>0.17912700000000001</v>
      </c>
      <c r="EF31">
        <v>0</v>
      </c>
      <c r="EG31">
        <v>18.0656</v>
      </c>
      <c r="EH31">
        <v>999.9</v>
      </c>
      <c r="EI31">
        <v>64</v>
      </c>
      <c r="EJ31">
        <v>19.2</v>
      </c>
      <c r="EK31">
        <v>14.347899999999999</v>
      </c>
      <c r="EL31">
        <v>62.784500000000001</v>
      </c>
      <c r="EM31">
        <v>19.7075</v>
      </c>
      <c r="EN31">
        <v>1</v>
      </c>
      <c r="EO31">
        <v>-0.67286100000000004</v>
      </c>
      <c r="EP31">
        <v>3.0972199999999998E-2</v>
      </c>
      <c r="EQ31">
        <v>20.232600000000001</v>
      </c>
      <c r="ER31">
        <v>5.22912</v>
      </c>
      <c r="ES31">
        <v>12.004</v>
      </c>
      <c r="ET31">
        <v>4.9907500000000002</v>
      </c>
      <c r="EU31">
        <v>3.3050000000000002</v>
      </c>
      <c r="EV31">
        <v>8030.3</v>
      </c>
      <c r="EW31">
        <v>9999</v>
      </c>
      <c r="EX31">
        <v>543.9</v>
      </c>
      <c r="EY31">
        <v>84.4</v>
      </c>
      <c r="EZ31">
        <v>1.8522400000000001</v>
      </c>
      <c r="FA31">
        <v>1.86134</v>
      </c>
      <c r="FB31">
        <v>1.8602000000000001</v>
      </c>
      <c r="FC31">
        <v>1.85623</v>
      </c>
      <c r="FD31">
        <v>1.86066</v>
      </c>
      <c r="FE31">
        <v>1.8569899999999999</v>
      </c>
      <c r="FF31">
        <v>1.8590500000000001</v>
      </c>
      <c r="FG31">
        <v>1.86188</v>
      </c>
      <c r="FH31">
        <v>0</v>
      </c>
      <c r="FI31">
        <v>0</v>
      </c>
      <c r="FJ31">
        <v>0</v>
      </c>
      <c r="FK31">
        <v>0</v>
      </c>
      <c r="FL31" t="s">
        <v>352</v>
      </c>
      <c r="FM31" t="s">
        <v>353</v>
      </c>
      <c r="FN31" t="s">
        <v>354</v>
      </c>
      <c r="FO31" t="s">
        <v>354</v>
      </c>
      <c r="FP31" t="s">
        <v>354</v>
      </c>
      <c r="FQ31" t="s">
        <v>354</v>
      </c>
      <c r="FR31">
        <v>0</v>
      </c>
      <c r="FS31">
        <v>100</v>
      </c>
      <c r="FT31">
        <v>100</v>
      </c>
      <c r="FU31">
        <v>-5.4829999999999997</v>
      </c>
      <c r="FV31">
        <v>-0.74790000000000001</v>
      </c>
      <c r="FW31">
        <v>-3.2773005949767851</v>
      </c>
      <c r="FX31">
        <v>-4.0117494158234393E-3</v>
      </c>
      <c r="FY31">
        <v>1.087516141204025E-6</v>
      </c>
      <c r="FZ31">
        <v>-8.657206703991749E-11</v>
      </c>
      <c r="GA31">
        <v>-0.74795000000000122</v>
      </c>
      <c r="GB31">
        <v>0</v>
      </c>
      <c r="GC31">
        <v>0</v>
      </c>
      <c r="GD31">
        <v>0</v>
      </c>
      <c r="GE31">
        <v>4</v>
      </c>
      <c r="GF31">
        <v>2094</v>
      </c>
      <c r="GG31">
        <v>-1</v>
      </c>
      <c r="GH31">
        <v>-1</v>
      </c>
      <c r="GI31">
        <v>0.6</v>
      </c>
      <c r="GJ31">
        <v>0.5</v>
      </c>
      <c r="GK31">
        <v>1.5100100000000001</v>
      </c>
      <c r="GL31">
        <v>2.34375</v>
      </c>
      <c r="GM31">
        <v>1.5942400000000001</v>
      </c>
      <c r="GN31">
        <v>2.34375</v>
      </c>
      <c r="GO31">
        <v>1.40015</v>
      </c>
      <c r="GP31">
        <v>2.3168899999999999</v>
      </c>
      <c r="GQ31">
        <v>22.9697</v>
      </c>
      <c r="GR31">
        <v>15.4192</v>
      </c>
      <c r="GS31">
        <v>18</v>
      </c>
      <c r="GT31">
        <v>599.16200000000003</v>
      </c>
      <c r="GU31">
        <v>430.495</v>
      </c>
      <c r="GV31">
        <v>19.010300000000001</v>
      </c>
      <c r="GW31">
        <v>18.2255</v>
      </c>
      <c r="GX31">
        <v>30.000299999999999</v>
      </c>
      <c r="GY31">
        <v>18.081600000000002</v>
      </c>
      <c r="GZ31">
        <v>18.0228</v>
      </c>
      <c r="HA31">
        <v>30.267299999999999</v>
      </c>
      <c r="HB31">
        <v>0</v>
      </c>
      <c r="HC31">
        <v>-30</v>
      </c>
      <c r="HD31">
        <v>19.001200000000001</v>
      </c>
      <c r="HE31">
        <v>675</v>
      </c>
      <c r="HF31">
        <v>0</v>
      </c>
      <c r="HG31">
        <v>105.155</v>
      </c>
      <c r="HH31">
        <v>104.173</v>
      </c>
    </row>
    <row r="32" spans="1:216" x14ac:dyDescent="0.2">
      <c r="A32">
        <v>14</v>
      </c>
      <c r="B32">
        <v>1690054485.5</v>
      </c>
      <c r="C32">
        <v>1110.900000095367</v>
      </c>
      <c r="D32" t="s">
        <v>392</v>
      </c>
      <c r="E32" t="s">
        <v>393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>
        <v>1690054485.5</v>
      </c>
      <c r="M32">
        <f t="shared" si="0"/>
        <v>1.9521012385071916E-3</v>
      </c>
      <c r="N32">
        <f t="shared" si="1"/>
        <v>1.9521012385071916</v>
      </c>
      <c r="O32">
        <f t="shared" si="2"/>
        <v>17.331796177692951</v>
      </c>
      <c r="P32">
        <f t="shared" si="3"/>
        <v>781.18799999999999</v>
      </c>
      <c r="Q32">
        <f t="shared" si="4"/>
        <v>619.15622684516484</v>
      </c>
      <c r="R32">
        <f t="shared" si="5"/>
        <v>61.727744618814512</v>
      </c>
      <c r="S32">
        <f t="shared" si="6"/>
        <v>77.881754672785206</v>
      </c>
      <c r="T32">
        <f t="shared" si="7"/>
        <v>0.19034919267036318</v>
      </c>
      <c r="U32">
        <f t="shared" si="8"/>
        <v>2.9220254010116711</v>
      </c>
      <c r="V32">
        <f t="shared" si="9"/>
        <v>0.18371901853736602</v>
      </c>
      <c r="W32">
        <f t="shared" si="10"/>
        <v>0.11540084184356397</v>
      </c>
      <c r="X32">
        <f t="shared" si="11"/>
        <v>297.69721199999998</v>
      </c>
      <c r="Y32">
        <f t="shared" si="12"/>
        <v>22.326212261352929</v>
      </c>
      <c r="Z32">
        <f t="shared" si="13"/>
        <v>20.994599999999998</v>
      </c>
      <c r="AA32">
        <f t="shared" si="14"/>
        <v>2.4951037380376682</v>
      </c>
      <c r="AB32">
        <f t="shared" si="15"/>
        <v>58.114477608336855</v>
      </c>
      <c r="AC32">
        <f t="shared" si="16"/>
        <v>1.4567760736905899</v>
      </c>
      <c r="AD32">
        <f t="shared" si="17"/>
        <v>2.5067352123657511</v>
      </c>
      <c r="AE32">
        <f t="shared" si="18"/>
        <v>1.0383276643470782</v>
      </c>
      <c r="AF32">
        <f t="shared" si="19"/>
        <v>-86.087664618167153</v>
      </c>
      <c r="AG32">
        <f t="shared" si="20"/>
        <v>11.925190069844321</v>
      </c>
      <c r="AH32">
        <f t="shared" si="21"/>
        <v>0.82923633942877462</v>
      </c>
      <c r="AI32">
        <f t="shared" si="22"/>
        <v>224.36397379110591</v>
      </c>
      <c r="AJ32">
        <v>17</v>
      </c>
      <c r="AK32">
        <v>3</v>
      </c>
      <c r="AL32">
        <f t="shared" si="23"/>
        <v>1</v>
      </c>
      <c r="AM32">
        <f t="shared" si="24"/>
        <v>0</v>
      </c>
      <c r="AN32">
        <f t="shared" si="25"/>
        <v>53712.908034884611</v>
      </c>
      <c r="AO32">
        <f t="shared" si="26"/>
        <v>1799.97</v>
      </c>
      <c r="AP32">
        <f t="shared" si="27"/>
        <v>1517.3748000000001</v>
      </c>
      <c r="AQ32">
        <f t="shared" si="28"/>
        <v>0.84300005000083333</v>
      </c>
      <c r="AR32">
        <f t="shared" si="29"/>
        <v>0.16539009650160835</v>
      </c>
      <c r="AS32">
        <v>1690054485.5</v>
      </c>
      <c r="AT32">
        <v>781.18799999999999</v>
      </c>
      <c r="AU32">
        <v>800.04399999999998</v>
      </c>
      <c r="AV32">
        <v>14.6121</v>
      </c>
      <c r="AW32">
        <v>12.688599999999999</v>
      </c>
      <c r="AX32">
        <v>786.94299999999998</v>
      </c>
      <c r="AY32">
        <v>15.360099999999999</v>
      </c>
      <c r="AZ32">
        <v>600.024</v>
      </c>
      <c r="BA32">
        <v>99.596599999999995</v>
      </c>
      <c r="BB32">
        <v>9.9957900000000002E-2</v>
      </c>
      <c r="BC32">
        <v>21.0703</v>
      </c>
      <c r="BD32">
        <v>20.994599999999998</v>
      </c>
      <c r="BE32">
        <v>999.9</v>
      </c>
      <c r="BF32">
        <v>0</v>
      </c>
      <c r="BG32">
        <v>0</v>
      </c>
      <c r="BH32">
        <v>9997.5</v>
      </c>
      <c r="BI32">
        <v>0</v>
      </c>
      <c r="BJ32">
        <v>5.6955799999999996</v>
      </c>
      <c r="BK32">
        <v>-18.855599999999999</v>
      </c>
      <c r="BL32">
        <v>792.77200000000005</v>
      </c>
      <c r="BM32">
        <v>810.32600000000002</v>
      </c>
      <c r="BN32">
        <v>1.92353</v>
      </c>
      <c r="BO32">
        <v>800.04399999999998</v>
      </c>
      <c r="BP32">
        <v>12.688599999999999</v>
      </c>
      <c r="BQ32">
        <v>1.4553199999999999</v>
      </c>
      <c r="BR32">
        <v>1.2637400000000001</v>
      </c>
      <c r="BS32">
        <v>12.506600000000001</v>
      </c>
      <c r="BT32">
        <v>10.3744</v>
      </c>
      <c r="BU32">
        <v>1799.97</v>
      </c>
      <c r="BV32">
        <v>0.90000100000000005</v>
      </c>
      <c r="BW32">
        <v>9.9999299999999999E-2</v>
      </c>
      <c r="BX32">
        <v>0</v>
      </c>
      <c r="BY32">
        <v>3.0345</v>
      </c>
      <c r="BZ32">
        <v>0</v>
      </c>
      <c r="CA32">
        <v>12148.3</v>
      </c>
      <c r="CB32">
        <v>14600.1</v>
      </c>
      <c r="CC32">
        <v>37.561999999999998</v>
      </c>
      <c r="CD32">
        <v>38.5</v>
      </c>
      <c r="CE32">
        <v>37.811999999999998</v>
      </c>
      <c r="CF32">
        <v>36.625</v>
      </c>
      <c r="CG32">
        <v>36.625</v>
      </c>
      <c r="CH32">
        <v>1619.97</v>
      </c>
      <c r="CI32">
        <v>180</v>
      </c>
      <c r="CJ32">
        <v>0</v>
      </c>
      <c r="CK32">
        <v>1690054501.7</v>
      </c>
      <c r="CL32">
        <v>0</v>
      </c>
      <c r="CM32">
        <v>1690054457.5</v>
      </c>
      <c r="CN32" t="s">
        <v>394</v>
      </c>
      <c r="CO32">
        <v>1690054457.5</v>
      </c>
      <c r="CP32">
        <v>1690054455</v>
      </c>
      <c r="CQ32">
        <v>16</v>
      </c>
      <c r="CR32">
        <v>4.8000000000000001E-2</v>
      </c>
      <c r="CS32">
        <v>0</v>
      </c>
      <c r="CT32">
        <v>-5.8019999999999996</v>
      </c>
      <c r="CU32">
        <v>-0.748</v>
      </c>
      <c r="CV32">
        <v>800</v>
      </c>
      <c r="CW32">
        <v>13</v>
      </c>
      <c r="CX32">
        <v>0.22</v>
      </c>
      <c r="CY32">
        <v>0.05</v>
      </c>
      <c r="CZ32">
        <v>17.26026747084536</v>
      </c>
      <c r="DA32">
        <v>0.1837720115863434</v>
      </c>
      <c r="DB32">
        <v>3.6921783843643322E-2</v>
      </c>
      <c r="DC32">
        <v>1</v>
      </c>
      <c r="DD32">
        <v>799.98482926829274</v>
      </c>
      <c r="DE32">
        <v>-5.4857142857055598E-2</v>
      </c>
      <c r="DF32">
        <v>3.7626471246832521E-2</v>
      </c>
      <c r="DG32">
        <v>1</v>
      </c>
      <c r="DH32">
        <v>1800.0027500000001</v>
      </c>
      <c r="DI32">
        <v>-0.27356888882805891</v>
      </c>
      <c r="DJ32">
        <v>0.13364107714321949</v>
      </c>
      <c r="DK32">
        <v>-1</v>
      </c>
      <c r="DL32">
        <v>2</v>
      </c>
      <c r="DM32">
        <v>2</v>
      </c>
      <c r="DN32" t="s">
        <v>351</v>
      </c>
      <c r="DO32">
        <v>3.2174999999999998</v>
      </c>
      <c r="DP32">
        <v>2.72363</v>
      </c>
      <c r="DQ32">
        <v>0.152532</v>
      </c>
      <c r="DR32">
        <v>0.15342700000000001</v>
      </c>
      <c r="DS32">
        <v>8.4138500000000005E-2</v>
      </c>
      <c r="DT32">
        <v>7.2394899999999998E-2</v>
      </c>
      <c r="DU32">
        <v>25808.7</v>
      </c>
      <c r="DV32">
        <v>29065.200000000001</v>
      </c>
      <c r="DW32">
        <v>28639</v>
      </c>
      <c r="DX32">
        <v>32897.800000000003</v>
      </c>
      <c r="DY32">
        <v>36460.699999999997</v>
      </c>
      <c r="DZ32">
        <v>41117.599999999999</v>
      </c>
      <c r="EA32">
        <v>42033.1</v>
      </c>
      <c r="EB32">
        <v>47180.2</v>
      </c>
      <c r="EC32">
        <v>2.24743</v>
      </c>
      <c r="ED32">
        <v>1.9388000000000001</v>
      </c>
      <c r="EE32">
        <v>0.171378</v>
      </c>
      <c r="EF32">
        <v>0</v>
      </c>
      <c r="EG32">
        <v>18.157399999999999</v>
      </c>
      <c r="EH32">
        <v>999.9</v>
      </c>
      <c r="EI32">
        <v>64.2</v>
      </c>
      <c r="EJ32">
        <v>19.2</v>
      </c>
      <c r="EK32">
        <v>14.391400000000001</v>
      </c>
      <c r="EL32">
        <v>63.014499999999998</v>
      </c>
      <c r="EM32">
        <v>19.984000000000002</v>
      </c>
      <c r="EN32">
        <v>1</v>
      </c>
      <c r="EO32">
        <v>-0.66890499999999997</v>
      </c>
      <c r="EP32">
        <v>6.9005999999999998E-2</v>
      </c>
      <c r="EQ32">
        <v>20.232500000000002</v>
      </c>
      <c r="ER32">
        <v>5.2288199999999998</v>
      </c>
      <c r="ES32">
        <v>12.004099999999999</v>
      </c>
      <c r="ET32">
        <v>4.9908000000000001</v>
      </c>
      <c r="EU32">
        <v>3.3050000000000002</v>
      </c>
      <c r="EV32">
        <v>8032.3</v>
      </c>
      <c r="EW32">
        <v>9999</v>
      </c>
      <c r="EX32">
        <v>543.9</v>
      </c>
      <c r="EY32">
        <v>84.4</v>
      </c>
      <c r="EZ32">
        <v>1.85225</v>
      </c>
      <c r="FA32">
        <v>1.8613599999999999</v>
      </c>
      <c r="FB32">
        <v>1.8602000000000001</v>
      </c>
      <c r="FC32">
        <v>1.85623</v>
      </c>
      <c r="FD32">
        <v>1.86066</v>
      </c>
      <c r="FE32">
        <v>1.8569899999999999</v>
      </c>
      <c r="FF32">
        <v>1.85907</v>
      </c>
      <c r="FG32">
        <v>1.86188</v>
      </c>
      <c r="FH32">
        <v>0</v>
      </c>
      <c r="FI32">
        <v>0</v>
      </c>
      <c r="FJ32">
        <v>0</v>
      </c>
      <c r="FK32">
        <v>0</v>
      </c>
      <c r="FL32" t="s">
        <v>352</v>
      </c>
      <c r="FM32" t="s">
        <v>353</v>
      </c>
      <c r="FN32" t="s">
        <v>354</v>
      </c>
      <c r="FO32" t="s">
        <v>354</v>
      </c>
      <c r="FP32" t="s">
        <v>354</v>
      </c>
      <c r="FQ32" t="s">
        <v>354</v>
      </c>
      <c r="FR32">
        <v>0</v>
      </c>
      <c r="FS32">
        <v>100</v>
      </c>
      <c r="FT32">
        <v>100</v>
      </c>
      <c r="FU32">
        <v>-5.7549999999999999</v>
      </c>
      <c r="FV32">
        <v>-0.748</v>
      </c>
      <c r="FW32">
        <v>-3.2294439406586259</v>
      </c>
      <c r="FX32">
        <v>-4.0117494158234393E-3</v>
      </c>
      <c r="FY32">
        <v>1.087516141204025E-6</v>
      </c>
      <c r="FZ32">
        <v>-8.657206703991749E-11</v>
      </c>
      <c r="GA32">
        <v>-0.74796000000000085</v>
      </c>
      <c r="GB32">
        <v>0</v>
      </c>
      <c r="GC32">
        <v>0</v>
      </c>
      <c r="GD32">
        <v>0</v>
      </c>
      <c r="GE32">
        <v>4</v>
      </c>
      <c r="GF32">
        <v>2094</v>
      </c>
      <c r="GG32">
        <v>-1</v>
      </c>
      <c r="GH32">
        <v>-1</v>
      </c>
      <c r="GI32">
        <v>0.5</v>
      </c>
      <c r="GJ32">
        <v>0.5</v>
      </c>
      <c r="GK32">
        <v>1.7321800000000001</v>
      </c>
      <c r="GL32">
        <v>2.34741</v>
      </c>
      <c r="GM32">
        <v>1.5942400000000001</v>
      </c>
      <c r="GN32">
        <v>2.34375</v>
      </c>
      <c r="GO32">
        <v>1.40015</v>
      </c>
      <c r="GP32">
        <v>2.2534200000000002</v>
      </c>
      <c r="GQ32">
        <v>23.0505</v>
      </c>
      <c r="GR32">
        <v>15.392899999999999</v>
      </c>
      <c r="GS32">
        <v>18</v>
      </c>
      <c r="GT32">
        <v>599.42200000000003</v>
      </c>
      <c r="GU32">
        <v>430.49900000000002</v>
      </c>
      <c r="GV32">
        <v>18.9633</v>
      </c>
      <c r="GW32">
        <v>18.27</v>
      </c>
      <c r="GX32">
        <v>30.000399999999999</v>
      </c>
      <c r="GY32">
        <v>18.122599999999998</v>
      </c>
      <c r="GZ32">
        <v>18.063500000000001</v>
      </c>
      <c r="HA32">
        <v>34.737499999999997</v>
      </c>
      <c r="HB32">
        <v>0</v>
      </c>
      <c r="HC32">
        <v>-30</v>
      </c>
      <c r="HD32">
        <v>18.9589</v>
      </c>
      <c r="HE32">
        <v>800</v>
      </c>
      <c r="HF32">
        <v>0</v>
      </c>
      <c r="HG32">
        <v>105.14700000000001</v>
      </c>
      <c r="HH32">
        <v>104.16500000000001</v>
      </c>
    </row>
    <row r="33" spans="1:216" x14ac:dyDescent="0.2">
      <c r="A33">
        <v>15</v>
      </c>
      <c r="B33">
        <v>1690054568.5</v>
      </c>
      <c r="C33">
        <v>1193.900000095367</v>
      </c>
      <c r="D33" t="s">
        <v>395</v>
      </c>
      <c r="E33" t="s">
        <v>396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349</v>
      </c>
      <c r="L33">
        <v>1690054568.5</v>
      </c>
      <c r="M33">
        <f t="shared" si="0"/>
        <v>1.9029893800956868E-3</v>
      </c>
      <c r="N33">
        <f t="shared" si="1"/>
        <v>1.9029893800956867</v>
      </c>
      <c r="O33">
        <f t="shared" si="2"/>
        <v>17.696430862285101</v>
      </c>
      <c r="P33">
        <f t="shared" si="3"/>
        <v>980.45</v>
      </c>
      <c r="Q33">
        <f t="shared" si="4"/>
        <v>808.76481736411404</v>
      </c>
      <c r="R33">
        <f t="shared" si="5"/>
        <v>80.631255509126589</v>
      </c>
      <c r="S33">
        <f t="shared" si="6"/>
        <v>97.747716971140022</v>
      </c>
      <c r="T33">
        <f t="shared" si="7"/>
        <v>0.18625935773422644</v>
      </c>
      <c r="U33">
        <f t="shared" si="8"/>
        <v>2.9192922136535642</v>
      </c>
      <c r="V33">
        <f t="shared" si="9"/>
        <v>0.17990018786205023</v>
      </c>
      <c r="W33">
        <f t="shared" si="10"/>
        <v>0.11299087645497956</v>
      </c>
      <c r="X33">
        <f t="shared" si="11"/>
        <v>297.67065899999994</v>
      </c>
      <c r="Y33">
        <f t="shared" si="12"/>
        <v>22.309245371763566</v>
      </c>
      <c r="Z33">
        <f t="shared" si="13"/>
        <v>20.988299999999999</v>
      </c>
      <c r="AA33">
        <f t="shared" si="14"/>
        <v>2.494137862939994</v>
      </c>
      <c r="AB33">
        <f t="shared" si="15"/>
        <v>58.371703133889682</v>
      </c>
      <c r="AC33">
        <f t="shared" si="16"/>
        <v>1.4604582649908</v>
      </c>
      <c r="AD33">
        <f t="shared" si="17"/>
        <v>2.5019970063934647</v>
      </c>
      <c r="AE33">
        <f t="shared" si="18"/>
        <v>1.033679597949194</v>
      </c>
      <c r="AF33">
        <f t="shared" si="19"/>
        <v>-83.921831662219788</v>
      </c>
      <c r="AG33">
        <f t="shared" si="20"/>
        <v>8.0581059493117682</v>
      </c>
      <c r="AH33">
        <f t="shared" si="21"/>
        <v>0.56075119030755416</v>
      </c>
      <c r="AI33">
        <f t="shared" si="22"/>
        <v>222.36768447739945</v>
      </c>
      <c r="AJ33">
        <v>16</v>
      </c>
      <c r="AK33">
        <v>3</v>
      </c>
      <c r="AL33">
        <f t="shared" si="23"/>
        <v>1</v>
      </c>
      <c r="AM33">
        <f t="shared" si="24"/>
        <v>0</v>
      </c>
      <c r="AN33">
        <f t="shared" si="25"/>
        <v>53638.173587047851</v>
      </c>
      <c r="AO33">
        <f t="shared" si="26"/>
        <v>1799.8</v>
      </c>
      <c r="AP33">
        <f t="shared" si="27"/>
        <v>1517.2322999999999</v>
      </c>
      <c r="AQ33">
        <f t="shared" si="28"/>
        <v>0.84300050005556171</v>
      </c>
      <c r="AR33">
        <f t="shared" si="29"/>
        <v>0.16539096510723411</v>
      </c>
      <c r="AS33">
        <v>1690054568.5</v>
      </c>
      <c r="AT33">
        <v>980.45</v>
      </c>
      <c r="AU33">
        <v>1000.01</v>
      </c>
      <c r="AV33">
        <v>14.648999999999999</v>
      </c>
      <c r="AW33">
        <v>12.774100000000001</v>
      </c>
      <c r="AX33">
        <v>986.577</v>
      </c>
      <c r="AY33">
        <v>15.3987</v>
      </c>
      <c r="AZ33">
        <v>600.06799999999998</v>
      </c>
      <c r="BA33">
        <v>99.596900000000005</v>
      </c>
      <c r="BB33">
        <v>9.9889199999999997E-2</v>
      </c>
      <c r="BC33">
        <v>21.0395</v>
      </c>
      <c r="BD33">
        <v>20.988299999999999</v>
      </c>
      <c r="BE33">
        <v>999.9</v>
      </c>
      <c r="BF33">
        <v>0</v>
      </c>
      <c r="BG33">
        <v>0</v>
      </c>
      <c r="BH33">
        <v>9981.8799999999992</v>
      </c>
      <c r="BI33">
        <v>0</v>
      </c>
      <c r="BJ33">
        <v>5.3118699999999999</v>
      </c>
      <c r="BK33">
        <v>-19.561</v>
      </c>
      <c r="BL33">
        <v>995.02599999999995</v>
      </c>
      <c r="BM33">
        <v>1012.95</v>
      </c>
      <c r="BN33">
        <v>1.8748499999999999</v>
      </c>
      <c r="BO33">
        <v>1000.01</v>
      </c>
      <c r="BP33">
        <v>12.774100000000001</v>
      </c>
      <c r="BQ33">
        <v>1.45899</v>
      </c>
      <c r="BR33">
        <v>1.2722599999999999</v>
      </c>
      <c r="BS33">
        <v>12.545</v>
      </c>
      <c r="BT33">
        <v>10.475099999999999</v>
      </c>
      <c r="BU33">
        <v>1799.8</v>
      </c>
      <c r="BV33">
        <v>0.89998400000000001</v>
      </c>
      <c r="BW33">
        <v>0.10001599999999999</v>
      </c>
      <c r="BX33">
        <v>0</v>
      </c>
      <c r="BY33">
        <v>2.6101000000000001</v>
      </c>
      <c r="BZ33">
        <v>0</v>
      </c>
      <c r="CA33">
        <v>12116.3</v>
      </c>
      <c r="CB33">
        <v>14598.6</v>
      </c>
      <c r="CC33">
        <v>37.061999999999998</v>
      </c>
      <c r="CD33">
        <v>38.186999999999998</v>
      </c>
      <c r="CE33">
        <v>37.311999999999998</v>
      </c>
      <c r="CF33">
        <v>36.375</v>
      </c>
      <c r="CG33">
        <v>36.186999999999998</v>
      </c>
      <c r="CH33">
        <v>1619.79</v>
      </c>
      <c r="CI33">
        <v>180.01</v>
      </c>
      <c r="CJ33">
        <v>0</v>
      </c>
      <c r="CK33">
        <v>1690054584.5</v>
      </c>
      <c r="CL33">
        <v>0</v>
      </c>
      <c r="CM33">
        <v>1690054542</v>
      </c>
      <c r="CN33" t="s">
        <v>397</v>
      </c>
      <c r="CO33">
        <v>1690054542</v>
      </c>
      <c r="CP33">
        <v>1690054541</v>
      </c>
      <c r="CQ33">
        <v>17</v>
      </c>
      <c r="CR33">
        <v>8.5999999999999993E-2</v>
      </c>
      <c r="CS33">
        <v>-2E-3</v>
      </c>
      <c r="CT33">
        <v>-6.1689999999999996</v>
      </c>
      <c r="CU33">
        <v>-0.75</v>
      </c>
      <c r="CV33">
        <v>1000</v>
      </c>
      <c r="CW33">
        <v>13</v>
      </c>
      <c r="CX33">
        <v>0.13</v>
      </c>
      <c r="CY33">
        <v>0.06</v>
      </c>
      <c r="CZ33">
        <v>17.662961940629511</v>
      </c>
      <c r="DA33">
        <v>0.78144287518829358</v>
      </c>
      <c r="DB33">
        <v>9.8317849856387668E-2</v>
      </c>
      <c r="DC33">
        <v>1</v>
      </c>
      <c r="DD33">
        <v>999.99285365853666</v>
      </c>
      <c r="DE33">
        <v>-4.7247386744814612E-3</v>
      </c>
      <c r="DF33">
        <v>8.8976445492438966E-2</v>
      </c>
      <c r="DG33">
        <v>1</v>
      </c>
      <c r="DH33">
        <v>1800.01512195122</v>
      </c>
      <c r="DI33">
        <v>5.2403816057391341E-2</v>
      </c>
      <c r="DJ33">
        <v>6.4396710687817604E-2</v>
      </c>
      <c r="DK33">
        <v>-1</v>
      </c>
      <c r="DL33">
        <v>2</v>
      </c>
      <c r="DM33">
        <v>2</v>
      </c>
      <c r="DN33" t="s">
        <v>351</v>
      </c>
      <c r="DO33">
        <v>3.21753</v>
      </c>
      <c r="DP33">
        <v>2.72343</v>
      </c>
      <c r="DQ33">
        <v>0.17657200000000001</v>
      </c>
      <c r="DR33">
        <v>0.17718700000000001</v>
      </c>
      <c r="DS33">
        <v>8.4285700000000005E-2</v>
      </c>
      <c r="DT33">
        <v>7.27492E-2</v>
      </c>
      <c r="DU33">
        <v>25075.8</v>
      </c>
      <c r="DV33">
        <v>28249.3</v>
      </c>
      <c r="DW33">
        <v>28636.6</v>
      </c>
      <c r="DX33">
        <v>32895.599999999999</v>
      </c>
      <c r="DY33">
        <v>36451.300000000003</v>
      </c>
      <c r="DZ33">
        <v>41099.5</v>
      </c>
      <c r="EA33">
        <v>42029.2</v>
      </c>
      <c r="EB33">
        <v>47177.4</v>
      </c>
      <c r="EC33">
        <v>2.2471700000000001</v>
      </c>
      <c r="ED33">
        <v>1.9386699999999999</v>
      </c>
      <c r="EE33">
        <v>0.16675100000000001</v>
      </c>
      <c r="EF33">
        <v>0</v>
      </c>
      <c r="EG33">
        <v>18.227699999999999</v>
      </c>
      <c r="EH33">
        <v>999.9</v>
      </c>
      <c r="EI33">
        <v>64.3</v>
      </c>
      <c r="EJ33">
        <v>19.3</v>
      </c>
      <c r="EK33">
        <v>14.504899999999999</v>
      </c>
      <c r="EL33">
        <v>63.384500000000003</v>
      </c>
      <c r="EM33">
        <v>19.695499999999999</v>
      </c>
      <c r="EN33">
        <v>1</v>
      </c>
      <c r="EO33">
        <v>-0.66529499999999997</v>
      </c>
      <c r="EP33">
        <v>-2.6192799999999999E-2</v>
      </c>
      <c r="EQ33">
        <v>20.232600000000001</v>
      </c>
      <c r="ER33">
        <v>5.2286700000000002</v>
      </c>
      <c r="ES33">
        <v>12.004</v>
      </c>
      <c r="ET33">
        <v>4.9904999999999999</v>
      </c>
      <c r="EU33">
        <v>3.3050000000000002</v>
      </c>
      <c r="EV33">
        <v>8034</v>
      </c>
      <c r="EW33">
        <v>9999</v>
      </c>
      <c r="EX33">
        <v>543.9</v>
      </c>
      <c r="EY33">
        <v>84.5</v>
      </c>
      <c r="EZ33">
        <v>1.85225</v>
      </c>
      <c r="FA33">
        <v>1.8613200000000001</v>
      </c>
      <c r="FB33">
        <v>1.8602000000000001</v>
      </c>
      <c r="FC33">
        <v>1.85623</v>
      </c>
      <c r="FD33">
        <v>1.86066</v>
      </c>
      <c r="FE33">
        <v>1.8569899999999999</v>
      </c>
      <c r="FF33">
        <v>1.8590100000000001</v>
      </c>
      <c r="FG33">
        <v>1.86188</v>
      </c>
      <c r="FH33">
        <v>0</v>
      </c>
      <c r="FI33">
        <v>0</v>
      </c>
      <c r="FJ33">
        <v>0</v>
      </c>
      <c r="FK33">
        <v>0</v>
      </c>
      <c r="FL33" t="s">
        <v>352</v>
      </c>
      <c r="FM33" t="s">
        <v>353</v>
      </c>
      <c r="FN33" t="s">
        <v>354</v>
      </c>
      <c r="FO33" t="s">
        <v>354</v>
      </c>
      <c r="FP33" t="s">
        <v>354</v>
      </c>
      <c r="FQ33" t="s">
        <v>354</v>
      </c>
      <c r="FR33">
        <v>0</v>
      </c>
      <c r="FS33">
        <v>100</v>
      </c>
      <c r="FT33">
        <v>100</v>
      </c>
      <c r="FU33">
        <v>-6.1269999999999998</v>
      </c>
      <c r="FV33">
        <v>-0.74970000000000003</v>
      </c>
      <c r="FW33">
        <v>-3.1439547131168211</v>
      </c>
      <c r="FX33">
        <v>-4.0117494158234393E-3</v>
      </c>
      <c r="FY33">
        <v>1.087516141204025E-6</v>
      </c>
      <c r="FZ33">
        <v>-8.657206703991749E-11</v>
      </c>
      <c r="GA33">
        <v>-0.74976000000000198</v>
      </c>
      <c r="GB33">
        <v>0</v>
      </c>
      <c r="GC33">
        <v>0</v>
      </c>
      <c r="GD33">
        <v>0</v>
      </c>
      <c r="GE33">
        <v>4</v>
      </c>
      <c r="GF33">
        <v>2094</v>
      </c>
      <c r="GG33">
        <v>-1</v>
      </c>
      <c r="GH33">
        <v>-1</v>
      </c>
      <c r="GI33">
        <v>0.4</v>
      </c>
      <c r="GJ33">
        <v>0.5</v>
      </c>
      <c r="GK33">
        <v>2.0788600000000002</v>
      </c>
      <c r="GL33">
        <v>2.33643</v>
      </c>
      <c r="GM33">
        <v>1.5942400000000001</v>
      </c>
      <c r="GN33">
        <v>2.34253</v>
      </c>
      <c r="GO33">
        <v>1.40015</v>
      </c>
      <c r="GP33">
        <v>2.34131</v>
      </c>
      <c r="GQ33">
        <v>23.1111</v>
      </c>
      <c r="GR33">
        <v>15.392899999999999</v>
      </c>
      <c r="GS33">
        <v>18</v>
      </c>
      <c r="GT33">
        <v>599.76900000000001</v>
      </c>
      <c r="GU33">
        <v>430.822</v>
      </c>
      <c r="GV33">
        <v>19.0504</v>
      </c>
      <c r="GW33">
        <v>18.3142</v>
      </c>
      <c r="GX33">
        <v>30.000399999999999</v>
      </c>
      <c r="GY33">
        <v>18.1633</v>
      </c>
      <c r="GZ33">
        <v>18.104500000000002</v>
      </c>
      <c r="HA33">
        <v>41.672699999999999</v>
      </c>
      <c r="HB33">
        <v>0</v>
      </c>
      <c r="HC33">
        <v>-30</v>
      </c>
      <c r="HD33">
        <v>19.052800000000001</v>
      </c>
      <c r="HE33">
        <v>1000</v>
      </c>
      <c r="HF33">
        <v>0</v>
      </c>
      <c r="HG33">
        <v>105.137</v>
      </c>
      <c r="HH33">
        <v>104.158</v>
      </c>
    </row>
    <row r="34" spans="1:216" x14ac:dyDescent="0.2">
      <c r="A34">
        <v>16</v>
      </c>
      <c r="B34">
        <v>1690054659</v>
      </c>
      <c r="C34">
        <v>1284.400000095367</v>
      </c>
      <c r="D34" t="s">
        <v>398</v>
      </c>
      <c r="E34" t="s">
        <v>399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>
        <v>1690054659</v>
      </c>
      <c r="M34">
        <f t="shared" si="0"/>
        <v>1.8492297399273145E-3</v>
      </c>
      <c r="N34">
        <f t="shared" si="1"/>
        <v>1.8492297399273145</v>
      </c>
      <c r="O34">
        <f t="shared" si="2"/>
        <v>18.043221863410828</v>
      </c>
      <c r="P34">
        <f t="shared" si="3"/>
        <v>1379.4</v>
      </c>
      <c r="Q34">
        <f t="shared" si="4"/>
        <v>1193.5086173257203</v>
      </c>
      <c r="R34">
        <f t="shared" si="5"/>
        <v>118.98837526286096</v>
      </c>
      <c r="S34">
        <f t="shared" si="6"/>
        <v>137.52105552899999</v>
      </c>
      <c r="T34">
        <f t="shared" si="7"/>
        <v>0.1809495605895369</v>
      </c>
      <c r="U34">
        <f t="shared" si="8"/>
        <v>2.9185062249756024</v>
      </c>
      <c r="V34">
        <f t="shared" si="9"/>
        <v>0.17493993847164227</v>
      </c>
      <c r="W34">
        <f t="shared" si="10"/>
        <v>0.10986077534229609</v>
      </c>
      <c r="X34">
        <f t="shared" si="11"/>
        <v>297.73028999999997</v>
      </c>
      <c r="Y34">
        <f t="shared" si="12"/>
        <v>22.319210440395516</v>
      </c>
      <c r="Z34">
        <f t="shared" si="13"/>
        <v>21.0121</v>
      </c>
      <c r="AA34">
        <f t="shared" si="14"/>
        <v>2.4977884433937638</v>
      </c>
      <c r="AB34">
        <f t="shared" si="15"/>
        <v>58.56559529721315</v>
      </c>
      <c r="AC34">
        <f t="shared" si="16"/>
        <v>1.4648773940190001</v>
      </c>
      <c r="AD34">
        <f t="shared" si="17"/>
        <v>2.5012592915429761</v>
      </c>
      <c r="AE34">
        <f t="shared" si="18"/>
        <v>1.0329110493747637</v>
      </c>
      <c r="AF34">
        <f t="shared" si="19"/>
        <v>-81.551031530794575</v>
      </c>
      <c r="AG34">
        <f t="shared" si="20"/>
        <v>3.5559406717800912</v>
      </c>
      <c r="AH34">
        <f t="shared" si="21"/>
        <v>0.24754307242324911</v>
      </c>
      <c r="AI34">
        <f t="shared" si="22"/>
        <v>219.98274221340873</v>
      </c>
      <c r="AJ34">
        <v>16</v>
      </c>
      <c r="AK34">
        <v>3</v>
      </c>
      <c r="AL34">
        <f t="shared" si="23"/>
        <v>1</v>
      </c>
      <c r="AM34">
        <f t="shared" si="24"/>
        <v>0</v>
      </c>
      <c r="AN34">
        <f t="shared" si="25"/>
        <v>53615.924600970451</v>
      </c>
      <c r="AO34">
        <f t="shared" si="26"/>
        <v>1800.17</v>
      </c>
      <c r="AP34">
        <f t="shared" si="27"/>
        <v>1517.5434</v>
      </c>
      <c r="AQ34">
        <f t="shared" si="28"/>
        <v>0.84300004999527822</v>
      </c>
      <c r="AR34">
        <f t="shared" si="29"/>
        <v>0.16539009649088696</v>
      </c>
      <c r="AS34">
        <v>1690054659</v>
      </c>
      <c r="AT34">
        <v>1379.4</v>
      </c>
      <c r="AU34">
        <v>1399.99</v>
      </c>
      <c r="AV34">
        <v>14.6934</v>
      </c>
      <c r="AW34">
        <v>12.871700000000001</v>
      </c>
      <c r="AX34">
        <v>1386.75</v>
      </c>
      <c r="AY34">
        <v>15.439299999999999</v>
      </c>
      <c r="AZ34">
        <v>600.11800000000005</v>
      </c>
      <c r="BA34">
        <v>99.5959</v>
      </c>
      <c r="BB34">
        <v>0.100385</v>
      </c>
      <c r="BC34">
        <v>21.034700000000001</v>
      </c>
      <c r="BD34">
        <v>21.0121</v>
      </c>
      <c r="BE34">
        <v>999.9</v>
      </c>
      <c r="BF34">
        <v>0</v>
      </c>
      <c r="BG34">
        <v>0</v>
      </c>
      <c r="BH34">
        <v>9977.5</v>
      </c>
      <c r="BI34">
        <v>0</v>
      </c>
      <c r="BJ34">
        <v>5.2144500000000003</v>
      </c>
      <c r="BK34">
        <v>-20.590199999999999</v>
      </c>
      <c r="BL34">
        <v>1399.97</v>
      </c>
      <c r="BM34">
        <v>1418.25</v>
      </c>
      <c r="BN34">
        <v>1.82169</v>
      </c>
      <c r="BO34">
        <v>1399.99</v>
      </c>
      <c r="BP34">
        <v>12.871700000000001</v>
      </c>
      <c r="BQ34">
        <v>1.4634</v>
      </c>
      <c r="BR34">
        <v>1.2819700000000001</v>
      </c>
      <c r="BS34">
        <v>12.590999999999999</v>
      </c>
      <c r="BT34">
        <v>10.5891</v>
      </c>
      <c r="BU34">
        <v>1800.17</v>
      </c>
      <c r="BV34">
        <v>0.90000100000000005</v>
      </c>
      <c r="BW34">
        <v>9.9998900000000002E-2</v>
      </c>
      <c r="BX34">
        <v>0</v>
      </c>
      <c r="BY34">
        <v>2.5632000000000001</v>
      </c>
      <c r="BZ34">
        <v>0</v>
      </c>
      <c r="CA34">
        <v>12141.6</v>
      </c>
      <c r="CB34">
        <v>14601.7</v>
      </c>
      <c r="CC34">
        <v>37.436999999999998</v>
      </c>
      <c r="CD34">
        <v>38.75</v>
      </c>
      <c r="CE34">
        <v>37.811999999999998</v>
      </c>
      <c r="CF34">
        <v>37.061999999999998</v>
      </c>
      <c r="CG34">
        <v>36.686999999999998</v>
      </c>
      <c r="CH34">
        <v>1620.15</v>
      </c>
      <c r="CI34">
        <v>180.02</v>
      </c>
      <c r="CJ34">
        <v>0</v>
      </c>
      <c r="CK34">
        <v>1690054675.0999999</v>
      </c>
      <c r="CL34">
        <v>0</v>
      </c>
      <c r="CM34">
        <v>1690054631.5</v>
      </c>
      <c r="CN34" t="s">
        <v>400</v>
      </c>
      <c r="CO34">
        <v>1690054631.5</v>
      </c>
      <c r="CP34">
        <v>1690054627.5</v>
      </c>
      <c r="CQ34">
        <v>18</v>
      </c>
      <c r="CR34">
        <v>-0.505</v>
      </c>
      <c r="CS34">
        <v>4.0000000000000001E-3</v>
      </c>
      <c r="CT34">
        <v>-7.383</v>
      </c>
      <c r="CU34">
        <v>-0.746</v>
      </c>
      <c r="CV34">
        <v>1400</v>
      </c>
      <c r="CW34">
        <v>13</v>
      </c>
      <c r="CX34">
        <v>0.24</v>
      </c>
      <c r="CY34">
        <v>0.05</v>
      </c>
      <c r="CZ34">
        <v>17.77634342380842</v>
      </c>
      <c r="DA34">
        <v>1.6593981193601841</v>
      </c>
      <c r="DB34">
        <v>0.1801867221056262</v>
      </c>
      <c r="DC34">
        <v>1</v>
      </c>
      <c r="DD34">
        <v>1400.01025</v>
      </c>
      <c r="DE34">
        <v>-4.491557223574176E-2</v>
      </c>
      <c r="DF34">
        <v>5.9139136787730959E-2</v>
      </c>
      <c r="DG34">
        <v>1</v>
      </c>
      <c r="DH34">
        <v>1799.9612195121949</v>
      </c>
      <c r="DI34">
        <v>-0.1167452585826754</v>
      </c>
      <c r="DJ34">
        <v>9.4486936042439712E-2</v>
      </c>
      <c r="DK34">
        <v>-1</v>
      </c>
      <c r="DL34">
        <v>2</v>
      </c>
      <c r="DM34">
        <v>2</v>
      </c>
      <c r="DN34" t="s">
        <v>351</v>
      </c>
      <c r="DO34">
        <v>3.2175600000000002</v>
      </c>
      <c r="DP34">
        <v>2.7238799999999999</v>
      </c>
      <c r="DQ34">
        <v>0.21785499999999999</v>
      </c>
      <c r="DR34">
        <v>0.217972</v>
      </c>
      <c r="DS34">
        <v>8.4437799999999993E-2</v>
      </c>
      <c r="DT34">
        <v>7.3151099999999997E-2</v>
      </c>
      <c r="DU34">
        <v>23821.8</v>
      </c>
      <c r="DV34">
        <v>26852.1</v>
      </c>
      <c r="DW34">
        <v>28635.9</v>
      </c>
      <c r="DX34">
        <v>32893.9</v>
      </c>
      <c r="DY34">
        <v>36444.699999999997</v>
      </c>
      <c r="DZ34">
        <v>41078.800000000003</v>
      </c>
      <c r="EA34">
        <v>42028.4</v>
      </c>
      <c r="EB34">
        <v>47174</v>
      </c>
      <c r="EC34">
        <v>2.2465000000000002</v>
      </c>
      <c r="ED34">
        <v>1.9388300000000001</v>
      </c>
      <c r="EE34">
        <v>0.164464</v>
      </c>
      <c r="EF34">
        <v>0</v>
      </c>
      <c r="EG34">
        <v>18.2897</v>
      </c>
      <c r="EH34">
        <v>999.9</v>
      </c>
      <c r="EI34">
        <v>64.5</v>
      </c>
      <c r="EJ34">
        <v>19.399999999999999</v>
      </c>
      <c r="EK34">
        <v>14.641500000000001</v>
      </c>
      <c r="EL34">
        <v>63.344499999999996</v>
      </c>
      <c r="EM34">
        <v>19.603400000000001</v>
      </c>
      <c r="EN34">
        <v>1</v>
      </c>
      <c r="EO34">
        <v>-0.66071599999999997</v>
      </c>
      <c r="EP34">
        <v>0.140931</v>
      </c>
      <c r="EQ34">
        <v>20.234500000000001</v>
      </c>
      <c r="ER34">
        <v>5.2285199999999996</v>
      </c>
      <c r="ES34">
        <v>12.004099999999999</v>
      </c>
      <c r="ET34">
        <v>4.9904000000000002</v>
      </c>
      <c r="EU34">
        <v>3.3050000000000002</v>
      </c>
      <c r="EV34">
        <v>8035.8</v>
      </c>
      <c r="EW34">
        <v>9999</v>
      </c>
      <c r="EX34">
        <v>543.9</v>
      </c>
      <c r="EY34">
        <v>84.5</v>
      </c>
      <c r="EZ34">
        <v>1.8522000000000001</v>
      </c>
      <c r="FA34">
        <v>1.86128</v>
      </c>
      <c r="FB34">
        <v>1.8602000000000001</v>
      </c>
      <c r="FC34">
        <v>1.85623</v>
      </c>
      <c r="FD34">
        <v>1.8606499999999999</v>
      </c>
      <c r="FE34">
        <v>1.85694</v>
      </c>
      <c r="FF34">
        <v>1.8589899999999999</v>
      </c>
      <c r="FG34">
        <v>1.8618699999999999</v>
      </c>
      <c r="FH34">
        <v>0</v>
      </c>
      <c r="FI34">
        <v>0</v>
      </c>
      <c r="FJ34">
        <v>0</v>
      </c>
      <c r="FK34">
        <v>0</v>
      </c>
      <c r="FL34" t="s">
        <v>352</v>
      </c>
      <c r="FM34" t="s">
        <v>353</v>
      </c>
      <c r="FN34" t="s">
        <v>354</v>
      </c>
      <c r="FO34" t="s">
        <v>354</v>
      </c>
      <c r="FP34" t="s">
        <v>354</v>
      </c>
      <c r="FQ34" t="s">
        <v>354</v>
      </c>
      <c r="FR34">
        <v>0</v>
      </c>
      <c r="FS34">
        <v>100</v>
      </c>
      <c r="FT34">
        <v>100</v>
      </c>
      <c r="FU34">
        <v>-7.35</v>
      </c>
      <c r="FV34">
        <v>-0.74590000000000001</v>
      </c>
      <c r="FW34">
        <v>-3.648839515404295</v>
      </c>
      <c r="FX34">
        <v>-4.0117494158234393E-3</v>
      </c>
      <c r="FY34">
        <v>1.087516141204025E-6</v>
      </c>
      <c r="FZ34">
        <v>-8.657206703991749E-11</v>
      </c>
      <c r="GA34">
        <v>-0.74592380952381276</v>
      </c>
      <c r="GB34">
        <v>0</v>
      </c>
      <c r="GC34">
        <v>0</v>
      </c>
      <c r="GD34">
        <v>0</v>
      </c>
      <c r="GE34">
        <v>4</v>
      </c>
      <c r="GF34">
        <v>2094</v>
      </c>
      <c r="GG34">
        <v>-1</v>
      </c>
      <c r="GH34">
        <v>-1</v>
      </c>
      <c r="GI34">
        <v>0.5</v>
      </c>
      <c r="GJ34">
        <v>0.5</v>
      </c>
      <c r="GK34">
        <v>2.7380399999999998</v>
      </c>
      <c r="GL34">
        <v>2.3339799999999999</v>
      </c>
      <c r="GM34">
        <v>1.5942400000000001</v>
      </c>
      <c r="GN34">
        <v>2.34375</v>
      </c>
      <c r="GO34">
        <v>1.40015</v>
      </c>
      <c r="GP34">
        <v>2.32666</v>
      </c>
      <c r="GQ34">
        <v>23.192</v>
      </c>
      <c r="GR34">
        <v>15.375400000000001</v>
      </c>
      <c r="GS34">
        <v>18</v>
      </c>
      <c r="GT34">
        <v>599.91099999999994</v>
      </c>
      <c r="GU34">
        <v>431.37700000000001</v>
      </c>
      <c r="GV34">
        <v>18.9756</v>
      </c>
      <c r="GW34">
        <v>18.364799999999999</v>
      </c>
      <c r="GX34">
        <v>30.000399999999999</v>
      </c>
      <c r="GY34">
        <v>18.2119</v>
      </c>
      <c r="GZ34">
        <v>18.152200000000001</v>
      </c>
      <c r="HA34">
        <v>54.845599999999997</v>
      </c>
      <c r="HB34">
        <v>0</v>
      </c>
      <c r="HC34">
        <v>-30</v>
      </c>
      <c r="HD34">
        <v>18.966200000000001</v>
      </c>
      <c r="HE34">
        <v>1400</v>
      </c>
      <c r="HF34">
        <v>0</v>
      </c>
      <c r="HG34">
        <v>105.13500000000001</v>
      </c>
      <c r="HH34">
        <v>104.151</v>
      </c>
    </row>
    <row r="35" spans="1:216" x14ac:dyDescent="0.2">
      <c r="A35">
        <v>17</v>
      </c>
      <c r="B35">
        <v>1690054752</v>
      </c>
      <c r="C35">
        <v>1377.400000095367</v>
      </c>
      <c r="D35" t="s">
        <v>401</v>
      </c>
      <c r="E35" t="s">
        <v>402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>
        <v>1690054752</v>
      </c>
      <c r="M35">
        <f t="shared" si="0"/>
        <v>1.7801770767742389E-3</v>
      </c>
      <c r="N35">
        <f t="shared" si="1"/>
        <v>1.7801770767742389</v>
      </c>
      <c r="O35">
        <f t="shared" si="2"/>
        <v>18.085635959062145</v>
      </c>
      <c r="P35">
        <f t="shared" si="3"/>
        <v>1778.65</v>
      </c>
      <c r="Q35">
        <f t="shared" si="4"/>
        <v>1580.5056254413967</v>
      </c>
      <c r="R35">
        <f t="shared" si="5"/>
        <v>157.56942992121023</v>
      </c>
      <c r="S35">
        <f t="shared" si="6"/>
        <v>177.32354888081503</v>
      </c>
      <c r="T35">
        <f t="shared" si="7"/>
        <v>0.17501519588939449</v>
      </c>
      <c r="U35">
        <f t="shared" si="8"/>
        <v>2.9259508842511428</v>
      </c>
      <c r="V35">
        <f t="shared" si="9"/>
        <v>0.16940051794056366</v>
      </c>
      <c r="W35">
        <f t="shared" si="10"/>
        <v>0.10636477531534894</v>
      </c>
      <c r="X35">
        <f t="shared" si="11"/>
        <v>297.72173099999998</v>
      </c>
      <c r="Y35">
        <f t="shared" si="12"/>
        <v>22.337651952160069</v>
      </c>
      <c r="Z35">
        <f t="shared" si="13"/>
        <v>20.994199999999999</v>
      </c>
      <c r="AA35">
        <f t="shared" si="14"/>
        <v>2.4950424028971319</v>
      </c>
      <c r="AB35">
        <f t="shared" si="15"/>
        <v>58.685688799141225</v>
      </c>
      <c r="AC35">
        <f t="shared" si="16"/>
        <v>1.46819691319708</v>
      </c>
      <c r="AD35">
        <f t="shared" si="17"/>
        <v>2.5017971898091873</v>
      </c>
      <c r="AE35">
        <f t="shared" si="18"/>
        <v>1.0268454897000518</v>
      </c>
      <c r="AF35">
        <f t="shared" si="19"/>
        <v>-78.505809085743934</v>
      </c>
      <c r="AG35">
        <f t="shared" si="20"/>
        <v>6.9407300191569714</v>
      </c>
      <c r="AH35">
        <f t="shared" si="21"/>
        <v>0.4819068625628265</v>
      </c>
      <c r="AI35">
        <f t="shared" si="22"/>
        <v>226.63855879597585</v>
      </c>
      <c r="AJ35">
        <v>16</v>
      </c>
      <c r="AK35">
        <v>3</v>
      </c>
      <c r="AL35">
        <f t="shared" si="23"/>
        <v>1</v>
      </c>
      <c r="AM35">
        <f t="shared" si="24"/>
        <v>0</v>
      </c>
      <c r="AN35">
        <f t="shared" si="25"/>
        <v>53834.264683856934</v>
      </c>
      <c r="AO35">
        <f t="shared" si="26"/>
        <v>1800.12</v>
      </c>
      <c r="AP35">
        <f t="shared" si="27"/>
        <v>1517.5010999999997</v>
      </c>
      <c r="AQ35">
        <f t="shared" si="28"/>
        <v>0.84299996666888866</v>
      </c>
      <c r="AR35">
        <f t="shared" si="29"/>
        <v>0.16538993567095525</v>
      </c>
      <c r="AS35">
        <v>1690054752</v>
      </c>
      <c r="AT35">
        <v>1778.65</v>
      </c>
      <c r="AU35">
        <v>1799.9</v>
      </c>
      <c r="AV35">
        <v>14.726800000000001</v>
      </c>
      <c r="AW35">
        <v>12.973000000000001</v>
      </c>
      <c r="AX35">
        <v>1786.44</v>
      </c>
      <c r="AY35">
        <v>15.470700000000001</v>
      </c>
      <c r="AZ35">
        <v>600.05499999999995</v>
      </c>
      <c r="BA35">
        <v>99.595799999999997</v>
      </c>
      <c r="BB35">
        <v>9.97831E-2</v>
      </c>
      <c r="BC35">
        <v>21.0382</v>
      </c>
      <c r="BD35">
        <v>20.994199999999999</v>
      </c>
      <c r="BE35">
        <v>999.9</v>
      </c>
      <c r="BF35">
        <v>0</v>
      </c>
      <c r="BG35">
        <v>0</v>
      </c>
      <c r="BH35">
        <v>10020</v>
      </c>
      <c r="BI35">
        <v>0</v>
      </c>
      <c r="BJ35">
        <v>5.0660699999999999</v>
      </c>
      <c r="BK35">
        <v>-21.244800000000001</v>
      </c>
      <c r="BL35">
        <v>1805.24</v>
      </c>
      <c r="BM35">
        <v>1823.56</v>
      </c>
      <c r="BN35">
        <v>1.7538499999999999</v>
      </c>
      <c r="BO35">
        <v>1799.9</v>
      </c>
      <c r="BP35">
        <v>12.973000000000001</v>
      </c>
      <c r="BQ35">
        <v>1.4667300000000001</v>
      </c>
      <c r="BR35">
        <v>1.29206</v>
      </c>
      <c r="BS35">
        <v>12.6257</v>
      </c>
      <c r="BT35">
        <v>10.706799999999999</v>
      </c>
      <c r="BU35">
        <v>1800.12</v>
      </c>
      <c r="BV35">
        <v>0.90000199999999997</v>
      </c>
      <c r="BW35">
        <v>9.9997799999999998E-2</v>
      </c>
      <c r="BX35">
        <v>0</v>
      </c>
      <c r="BY35">
        <v>2.5503999999999998</v>
      </c>
      <c r="BZ35">
        <v>0</v>
      </c>
      <c r="CA35">
        <v>12163.5</v>
      </c>
      <c r="CB35">
        <v>14601.4</v>
      </c>
      <c r="CC35">
        <v>39.061999999999998</v>
      </c>
      <c r="CD35">
        <v>40.436999999999998</v>
      </c>
      <c r="CE35">
        <v>39.311999999999998</v>
      </c>
      <c r="CF35">
        <v>39.186999999999998</v>
      </c>
      <c r="CG35">
        <v>38.186999999999998</v>
      </c>
      <c r="CH35">
        <v>1620.11</v>
      </c>
      <c r="CI35">
        <v>180.01</v>
      </c>
      <c r="CJ35">
        <v>0</v>
      </c>
      <c r="CK35">
        <v>1690054768.0999999</v>
      </c>
      <c r="CL35">
        <v>0</v>
      </c>
      <c r="CM35">
        <v>1690054718</v>
      </c>
      <c r="CN35" t="s">
        <v>403</v>
      </c>
      <c r="CO35">
        <v>1690054715.5</v>
      </c>
      <c r="CP35">
        <v>1690054718</v>
      </c>
      <c r="CQ35">
        <v>19</v>
      </c>
      <c r="CR35">
        <v>4.9000000000000002E-2</v>
      </c>
      <c r="CS35">
        <v>2E-3</v>
      </c>
      <c r="CT35">
        <v>-7.8109999999999999</v>
      </c>
      <c r="CU35">
        <v>-0.74399999999999999</v>
      </c>
      <c r="CV35">
        <v>1800</v>
      </c>
      <c r="CW35">
        <v>13</v>
      </c>
      <c r="CX35">
        <v>7.0000000000000007E-2</v>
      </c>
      <c r="CY35">
        <v>0.05</v>
      </c>
      <c r="CZ35">
        <v>18.102336965400742</v>
      </c>
      <c r="DA35">
        <v>1.500899251126389</v>
      </c>
      <c r="DB35">
        <v>0.18885386840610061</v>
      </c>
      <c r="DC35">
        <v>1</v>
      </c>
      <c r="DD35">
        <v>1800.009</v>
      </c>
      <c r="DE35">
        <v>-6.4615384613706778E-2</v>
      </c>
      <c r="DF35">
        <v>6.552861970157596E-2</v>
      </c>
      <c r="DG35">
        <v>1</v>
      </c>
      <c r="DH35">
        <v>1799.9675</v>
      </c>
      <c r="DI35">
        <v>-0.33882261494101829</v>
      </c>
      <c r="DJ35">
        <v>0.1019252176843511</v>
      </c>
      <c r="DK35">
        <v>-1</v>
      </c>
      <c r="DL35">
        <v>2</v>
      </c>
      <c r="DM35">
        <v>2</v>
      </c>
      <c r="DN35" t="s">
        <v>351</v>
      </c>
      <c r="DO35">
        <v>3.2173400000000001</v>
      </c>
      <c r="DP35">
        <v>2.7236500000000001</v>
      </c>
      <c r="DQ35">
        <v>0.25260199999999999</v>
      </c>
      <c r="DR35">
        <v>0.25237599999999999</v>
      </c>
      <c r="DS35">
        <v>8.4552600000000006E-2</v>
      </c>
      <c r="DT35">
        <v>7.3566800000000002E-2</v>
      </c>
      <c r="DU35">
        <v>22764.5</v>
      </c>
      <c r="DV35">
        <v>25674.3</v>
      </c>
      <c r="DW35">
        <v>28631.4</v>
      </c>
      <c r="DX35">
        <v>32891.4</v>
      </c>
      <c r="DY35">
        <v>36435.4</v>
      </c>
      <c r="DZ35">
        <v>41058</v>
      </c>
      <c r="EA35">
        <v>42023</v>
      </c>
      <c r="EB35">
        <v>47171.3</v>
      </c>
      <c r="EC35">
        <v>2.2462200000000001</v>
      </c>
      <c r="ED35">
        <v>1.93957</v>
      </c>
      <c r="EE35">
        <v>0.16242300000000001</v>
      </c>
      <c r="EF35">
        <v>0</v>
      </c>
      <c r="EG35">
        <v>18.305499999999999</v>
      </c>
      <c r="EH35">
        <v>999.9</v>
      </c>
      <c r="EI35">
        <v>64.7</v>
      </c>
      <c r="EJ35">
        <v>19.399999999999999</v>
      </c>
      <c r="EK35">
        <v>14.687200000000001</v>
      </c>
      <c r="EL35">
        <v>62.954500000000003</v>
      </c>
      <c r="EM35">
        <v>19.779599999999999</v>
      </c>
      <c r="EN35">
        <v>1</v>
      </c>
      <c r="EO35">
        <v>-0.65588900000000006</v>
      </c>
      <c r="EP35">
        <v>0.13833100000000001</v>
      </c>
      <c r="EQ35">
        <v>20.233699999999999</v>
      </c>
      <c r="ER35">
        <v>5.2261300000000004</v>
      </c>
      <c r="ES35">
        <v>12.004</v>
      </c>
      <c r="ET35">
        <v>4.9903000000000004</v>
      </c>
      <c r="EU35">
        <v>3.3043300000000002</v>
      </c>
      <c r="EV35">
        <v>8037.8</v>
      </c>
      <c r="EW35">
        <v>9999</v>
      </c>
      <c r="EX35">
        <v>543.9</v>
      </c>
      <c r="EY35">
        <v>84.5</v>
      </c>
      <c r="EZ35">
        <v>1.85226</v>
      </c>
      <c r="FA35">
        <v>1.8613599999999999</v>
      </c>
      <c r="FB35">
        <v>1.8602000000000001</v>
      </c>
      <c r="FC35">
        <v>1.85623</v>
      </c>
      <c r="FD35">
        <v>1.86066</v>
      </c>
      <c r="FE35">
        <v>1.8569899999999999</v>
      </c>
      <c r="FF35">
        <v>1.8590599999999999</v>
      </c>
      <c r="FG35">
        <v>1.86189</v>
      </c>
      <c r="FH35">
        <v>0</v>
      </c>
      <c r="FI35">
        <v>0</v>
      </c>
      <c r="FJ35">
        <v>0</v>
      </c>
      <c r="FK35">
        <v>0</v>
      </c>
      <c r="FL35" t="s">
        <v>352</v>
      </c>
      <c r="FM35" t="s">
        <v>353</v>
      </c>
      <c r="FN35" t="s">
        <v>354</v>
      </c>
      <c r="FO35" t="s">
        <v>354</v>
      </c>
      <c r="FP35" t="s">
        <v>354</v>
      </c>
      <c r="FQ35" t="s">
        <v>354</v>
      </c>
      <c r="FR35">
        <v>0</v>
      </c>
      <c r="FS35">
        <v>100</v>
      </c>
      <c r="FT35">
        <v>100</v>
      </c>
      <c r="FU35">
        <v>-7.79</v>
      </c>
      <c r="FV35">
        <v>-0.74390000000000001</v>
      </c>
      <c r="FW35">
        <v>-3.6002926981936749</v>
      </c>
      <c r="FX35">
        <v>-4.0117494158234393E-3</v>
      </c>
      <c r="FY35">
        <v>1.087516141204025E-6</v>
      </c>
      <c r="FZ35">
        <v>-8.657206703991749E-11</v>
      </c>
      <c r="GA35">
        <v>-0.74389047619048121</v>
      </c>
      <c r="GB35">
        <v>0</v>
      </c>
      <c r="GC35">
        <v>0</v>
      </c>
      <c r="GD35">
        <v>0</v>
      </c>
      <c r="GE35">
        <v>4</v>
      </c>
      <c r="GF35">
        <v>2094</v>
      </c>
      <c r="GG35">
        <v>-1</v>
      </c>
      <c r="GH35">
        <v>-1</v>
      </c>
      <c r="GI35">
        <v>0.6</v>
      </c>
      <c r="GJ35">
        <v>0.6</v>
      </c>
      <c r="GK35">
        <v>3.3520500000000002</v>
      </c>
      <c r="GL35">
        <v>2.32666</v>
      </c>
      <c r="GM35">
        <v>1.5942400000000001</v>
      </c>
      <c r="GN35">
        <v>2.34375</v>
      </c>
      <c r="GO35">
        <v>1.40015</v>
      </c>
      <c r="GP35">
        <v>2.31812</v>
      </c>
      <c r="GQ35">
        <v>23.2729</v>
      </c>
      <c r="GR35">
        <v>15.357900000000001</v>
      </c>
      <c r="GS35">
        <v>18</v>
      </c>
      <c r="GT35">
        <v>600.40099999999995</v>
      </c>
      <c r="GU35">
        <v>432.35500000000002</v>
      </c>
      <c r="GV35">
        <v>18.955300000000001</v>
      </c>
      <c r="GW35">
        <v>18.422000000000001</v>
      </c>
      <c r="GX35">
        <v>30.000399999999999</v>
      </c>
      <c r="GY35">
        <v>18.2653</v>
      </c>
      <c r="GZ35">
        <v>18.206</v>
      </c>
      <c r="HA35">
        <v>67.149199999999993</v>
      </c>
      <c r="HB35">
        <v>0</v>
      </c>
      <c r="HC35">
        <v>-30</v>
      </c>
      <c r="HD35">
        <v>18.949200000000001</v>
      </c>
      <c r="HE35">
        <v>1800</v>
      </c>
      <c r="HF35">
        <v>0</v>
      </c>
      <c r="HG35">
        <v>105.12</v>
      </c>
      <c r="HH35">
        <v>104.145</v>
      </c>
    </row>
    <row r="36" spans="1:216" x14ac:dyDescent="0.2">
      <c r="A36">
        <v>18</v>
      </c>
      <c r="B36">
        <v>1690054852</v>
      </c>
      <c r="C36">
        <v>1477.400000095367</v>
      </c>
      <c r="D36" t="s">
        <v>404</v>
      </c>
      <c r="E36" t="s">
        <v>405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t="s">
        <v>349</v>
      </c>
      <c r="L36">
        <v>1690054852</v>
      </c>
      <c r="M36">
        <f t="shared" si="0"/>
        <v>1.7036766131988544E-3</v>
      </c>
      <c r="N36">
        <f t="shared" si="1"/>
        <v>1.7036766131988543</v>
      </c>
      <c r="O36">
        <f t="shared" si="2"/>
        <v>11.373661743352251</v>
      </c>
      <c r="P36">
        <f t="shared" si="3"/>
        <v>387.93900000000002</v>
      </c>
      <c r="Q36">
        <f t="shared" si="4"/>
        <v>270.70233085916044</v>
      </c>
      <c r="R36">
        <f t="shared" si="5"/>
        <v>26.988177524683685</v>
      </c>
      <c r="S36">
        <f t="shared" si="6"/>
        <v>38.676307542381004</v>
      </c>
      <c r="T36">
        <f t="shared" si="7"/>
        <v>0.16730519974698652</v>
      </c>
      <c r="U36">
        <f t="shared" si="8"/>
        <v>2.923342774502216</v>
      </c>
      <c r="V36">
        <f t="shared" si="9"/>
        <v>0.16216206555677506</v>
      </c>
      <c r="W36">
        <f t="shared" si="10"/>
        <v>0.10180021103252443</v>
      </c>
      <c r="X36">
        <f t="shared" si="11"/>
        <v>297.69358199999999</v>
      </c>
      <c r="Y36">
        <f t="shared" si="12"/>
        <v>22.414834510890842</v>
      </c>
      <c r="Z36">
        <f t="shared" si="13"/>
        <v>21.017600000000002</v>
      </c>
      <c r="AA36">
        <f t="shared" si="14"/>
        <v>2.4986327302562747</v>
      </c>
      <c r="AB36">
        <f t="shared" si="15"/>
        <v>58.637546757944335</v>
      </c>
      <c r="AC36">
        <f t="shared" si="16"/>
        <v>1.4720742668744999</v>
      </c>
      <c r="AD36">
        <f t="shared" si="17"/>
        <v>2.5104635992894098</v>
      </c>
      <c r="AE36">
        <f t="shared" si="18"/>
        <v>1.0265584633817748</v>
      </c>
      <c r="AF36">
        <f t="shared" si="19"/>
        <v>-75.132138642069478</v>
      </c>
      <c r="AG36">
        <f t="shared" si="20"/>
        <v>12.119690360174042</v>
      </c>
      <c r="AH36">
        <f t="shared" si="21"/>
        <v>0.84258428685544162</v>
      </c>
      <c r="AI36">
        <f t="shared" si="22"/>
        <v>235.52371800496002</v>
      </c>
      <c r="AJ36">
        <v>16</v>
      </c>
      <c r="AK36">
        <v>3</v>
      </c>
      <c r="AL36">
        <f t="shared" si="23"/>
        <v>1</v>
      </c>
      <c r="AM36">
        <f t="shared" si="24"/>
        <v>0</v>
      </c>
      <c r="AN36">
        <f t="shared" si="25"/>
        <v>53747.238932403998</v>
      </c>
      <c r="AO36">
        <f t="shared" si="26"/>
        <v>1799.94</v>
      </c>
      <c r="AP36">
        <f t="shared" si="27"/>
        <v>1517.3502000000001</v>
      </c>
      <c r="AQ36">
        <f t="shared" si="28"/>
        <v>0.8430004333477783</v>
      </c>
      <c r="AR36">
        <f t="shared" si="29"/>
        <v>0.16539083636121205</v>
      </c>
      <c r="AS36">
        <v>1690054852</v>
      </c>
      <c r="AT36">
        <v>387.93900000000002</v>
      </c>
      <c r="AU36">
        <v>399.97199999999998</v>
      </c>
      <c r="AV36">
        <v>14.765499999999999</v>
      </c>
      <c r="AW36">
        <v>13.087199999999999</v>
      </c>
      <c r="AX36">
        <v>392.30900000000003</v>
      </c>
      <c r="AY36">
        <v>15.5101</v>
      </c>
      <c r="AZ36">
        <v>600.07899999999995</v>
      </c>
      <c r="BA36">
        <v>99.596800000000002</v>
      </c>
      <c r="BB36">
        <v>0.100079</v>
      </c>
      <c r="BC36">
        <v>21.0945</v>
      </c>
      <c r="BD36">
        <v>21.017600000000002</v>
      </c>
      <c r="BE36">
        <v>999.9</v>
      </c>
      <c r="BF36">
        <v>0</v>
      </c>
      <c r="BG36">
        <v>0</v>
      </c>
      <c r="BH36">
        <v>10005</v>
      </c>
      <c r="BI36">
        <v>0</v>
      </c>
      <c r="BJ36">
        <v>5.1574900000000001</v>
      </c>
      <c r="BK36">
        <v>-12.032400000000001</v>
      </c>
      <c r="BL36">
        <v>393.75299999999999</v>
      </c>
      <c r="BM36">
        <v>405.27600000000001</v>
      </c>
      <c r="BN36">
        <v>1.67828</v>
      </c>
      <c r="BO36">
        <v>399.97199999999998</v>
      </c>
      <c r="BP36">
        <v>13.087199999999999</v>
      </c>
      <c r="BQ36">
        <v>1.4705999999999999</v>
      </c>
      <c r="BR36">
        <v>1.3034399999999999</v>
      </c>
      <c r="BS36">
        <v>12.665800000000001</v>
      </c>
      <c r="BT36">
        <v>10.8386</v>
      </c>
      <c r="BU36">
        <v>1799.94</v>
      </c>
      <c r="BV36">
        <v>0.89998699999999998</v>
      </c>
      <c r="BW36">
        <v>0.100013</v>
      </c>
      <c r="BX36">
        <v>0</v>
      </c>
      <c r="BY36">
        <v>3.0390000000000001</v>
      </c>
      <c r="BZ36">
        <v>0</v>
      </c>
      <c r="CA36">
        <v>12095.5</v>
      </c>
      <c r="CB36">
        <v>14599.8</v>
      </c>
      <c r="CC36">
        <v>40.561999999999998</v>
      </c>
      <c r="CD36">
        <v>41.561999999999998</v>
      </c>
      <c r="CE36">
        <v>40.625</v>
      </c>
      <c r="CF36">
        <v>40.811999999999998</v>
      </c>
      <c r="CG36">
        <v>39.561999999999998</v>
      </c>
      <c r="CH36">
        <v>1619.92</v>
      </c>
      <c r="CI36">
        <v>180.02</v>
      </c>
      <c r="CJ36">
        <v>0</v>
      </c>
      <c r="CK36">
        <v>1690054867.7</v>
      </c>
      <c r="CL36">
        <v>0</v>
      </c>
      <c r="CM36">
        <v>1690054824.5</v>
      </c>
      <c r="CN36" t="s">
        <v>406</v>
      </c>
      <c r="CO36">
        <v>1690054824.5</v>
      </c>
      <c r="CP36">
        <v>1690054813.5</v>
      </c>
      <c r="CQ36">
        <v>20</v>
      </c>
      <c r="CR36">
        <v>0.64200000000000002</v>
      </c>
      <c r="CS36">
        <v>-1E-3</v>
      </c>
      <c r="CT36">
        <v>-4.4050000000000002</v>
      </c>
      <c r="CU36">
        <v>-0.745</v>
      </c>
      <c r="CV36">
        <v>399</v>
      </c>
      <c r="CW36">
        <v>13</v>
      </c>
      <c r="CX36">
        <v>0.26</v>
      </c>
      <c r="CY36">
        <v>0.05</v>
      </c>
      <c r="CZ36">
        <v>11.521984527913199</v>
      </c>
      <c r="DA36">
        <v>-1.146908165052857</v>
      </c>
      <c r="DB36">
        <v>0.1290779445877189</v>
      </c>
      <c r="DC36">
        <v>1</v>
      </c>
      <c r="DD36">
        <v>399.87972500000001</v>
      </c>
      <c r="DE36">
        <v>1.2141050656658989</v>
      </c>
      <c r="DF36">
        <v>0.1317552631776055</v>
      </c>
      <c r="DG36">
        <v>1</v>
      </c>
      <c r="DH36">
        <v>1799.9707317073171</v>
      </c>
      <c r="DI36">
        <v>5.9999880491416177E-2</v>
      </c>
      <c r="DJ36">
        <v>0.112214738475981</v>
      </c>
      <c r="DK36">
        <v>-1</v>
      </c>
      <c r="DL36">
        <v>2</v>
      </c>
      <c r="DM36">
        <v>2</v>
      </c>
      <c r="DN36" t="s">
        <v>351</v>
      </c>
      <c r="DO36">
        <v>3.2173099999999999</v>
      </c>
      <c r="DP36">
        <v>2.7238199999999999</v>
      </c>
      <c r="DQ36">
        <v>9.3107899999999993E-2</v>
      </c>
      <c r="DR36">
        <v>9.4053100000000001E-2</v>
      </c>
      <c r="DS36">
        <v>8.4699700000000003E-2</v>
      </c>
      <c r="DT36">
        <v>7.4036299999999999E-2</v>
      </c>
      <c r="DU36">
        <v>27607.5</v>
      </c>
      <c r="DV36">
        <v>31091.4</v>
      </c>
      <c r="DW36">
        <v>28629.9</v>
      </c>
      <c r="DX36">
        <v>32887.5</v>
      </c>
      <c r="DY36">
        <v>36426.800000000003</v>
      </c>
      <c r="DZ36">
        <v>41032</v>
      </c>
      <c r="EA36">
        <v>42020.9</v>
      </c>
      <c r="EB36">
        <v>47166.5</v>
      </c>
      <c r="EC36">
        <v>2.24472</v>
      </c>
      <c r="ED36">
        <v>1.93248</v>
      </c>
      <c r="EE36">
        <v>0.16969799999999999</v>
      </c>
      <c r="EF36">
        <v>0</v>
      </c>
      <c r="EG36">
        <v>18.208400000000001</v>
      </c>
      <c r="EH36">
        <v>999.9</v>
      </c>
      <c r="EI36">
        <v>64.900000000000006</v>
      </c>
      <c r="EJ36">
        <v>19.5</v>
      </c>
      <c r="EK36">
        <v>14.823399999999999</v>
      </c>
      <c r="EL36">
        <v>63.034500000000001</v>
      </c>
      <c r="EM36">
        <v>19.8718</v>
      </c>
      <c r="EN36">
        <v>1</v>
      </c>
      <c r="EO36">
        <v>-0.65092499999999998</v>
      </c>
      <c r="EP36">
        <v>0.25976300000000002</v>
      </c>
      <c r="EQ36">
        <v>20.234100000000002</v>
      </c>
      <c r="ER36">
        <v>5.2286700000000002</v>
      </c>
      <c r="ES36">
        <v>12.004</v>
      </c>
      <c r="ET36">
        <v>4.9897999999999998</v>
      </c>
      <c r="EU36">
        <v>3.3050000000000002</v>
      </c>
      <c r="EV36">
        <v>8040</v>
      </c>
      <c r="EW36">
        <v>9999</v>
      </c>
      <c r="EX36">
        <v>543.9</v>
      </c>
      <c r="EY36">
        <v>84.5</v>
      </c>
      <c r="EZ36">
        <v>1.85225</v>
      </c>
      <c r="FA36">
        <v>1.8613</v>
      </c>
      <c r="FB36">
        <v>1.8602000000000001</v>
      </c>
      <c r="FC36">
        <v>1.85623</v>
      </c>
      <c r="FD36">
        <v>1.86066</v>
      </c>
      <c r="FE36">
        <v>1.8569899999999999</v>
      </c>
      <c r="FF36">
        <v>1.8590500000000001</v>
      </c>
      <c r="FG36">
        <v>1.86188</v>
      </c>
      <c r="FH36">
        <v>0</v>
      </c>
      <c r="FI36">
        <v>0</v>
      </c>
      <c r="FJ36">
        <v>0</v>
      </c>
      <c r="FK36">
        <v>0</v>
      </c>
      <c r="FL36" t="s">
        <v>352</v>
      </c>
      <c r="FM36" t="s">
        <v>353</v>
      </c>
      <c r="FN36" t="s">
        <v>354</v>
      </c>
      <c r="FO36" t="s">
        <v>354</v>
      </c>
      <c r="FP36" t="s">
        <v>354</v>
      </c>
      <c r="FQ36" t="s">
        <v>354</v>
      </c>
      <c r="FR36">
        <v>0</v>
      </c>
      <c r="FS36">
        <v>100</v>
      </c>
      <c r="FT36">
        <v>100</v>
      </c>
      <c r="FU36">
        <v>-4.37</v>
      </c>
      <c r="FV36">
        <v>-0.74460000000000004</v>
      </c>
      <c r="FW36">
        <v>-2.9582089093151032</v>
      </c>
      <c r="FX36">
        <v>-4.0117494158234393E-3</v>
      </c>
      <c r="FY36">
        <v>1.087516141204025E-6</v>
      </c>
      <c r="FZ36">
        <v>-8.657206703991749E-11</v>
      </c>
      <c r="GA36">
        <v>-0.7445649999999997</v>
      </c>
      <c r="GB36">
        <v>0</v>
      </c>
      <c r="GC36">
        <v>0</v>
      </c>
      <c r="GD36">
        <v>0</v>
      </c>
      <c r="GE36">
        <v>4</v>
      </c>
      <c r="GF36">
        <v>2094</v>
      </c>
      <c r="GG36">
        <v>-1</v>
      </c>
      <c r="GH36">
        <v>-1</v>
      </c>
      <c r="GI36">
        <v>0.5</v>
      </c>
      <c r="GJ36">
        <v>0.6</v>
      </c>
      <c r="GK36">
        <v>0.99121099999999995</v>
      </c>
      <c r="GL36">
        <v>2.33521</v>
      </c>
      <c r="GM36">
        <v>1.5942400000000001</v>
      </c>
      <c r="GN36">
        <v>2.34253</v>
      </c>
      <c r="GO36">
        <v>1.40015</v>
      </c>
      <c r="GP36">
        <v>2.2985799999999998</v>
      </c>
      <c r="GQ36">
        <v>23.3538</v>
      </c>
      <c r="GR36">
        <v>15.3491</v>
      </c>
      <c r="GS36">
        <v>18</v>
      </c>
      <c r="GT36">
        <v>600.02599999999995</v>
      </c>
      <c r="GU36">
        <v>428.572</v>
      </c>
      <c r="GV36">
        <v>18.810199999999998</v>
      </c>
      <c r="GW36">
        <v>18.474399999999999</v>
      </c>
      <c r="GX36">
        <v>30.000299999999999</v>
      </c>
      <c r="GY36">
        <v>18.319700000000001</v>
      </c>
      <c r="GZ36">
        <v>18.258199999999999</v>
      </c>
      <c r="HA36">
        <v>19.901399999999999</v>
      </c>
      <c r="HB36">
        <v>0</v>
      </c>
      <c r="HC36">
        <v>-30</v>
      </c>
      <c r="HD36">
        <v>18.807700000000001</v>
      </c>
      <c r="HE36">
        <v>400</v>
      </c>
      <c r="HF36">
        <v>0</v>
      </c>
      <c r="HG36">
        <v>105.11499999999999</v>
      </c>
      <c r="HH36">
        <v>104.133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2023-07-22T19:41:47Z</dcterms:created>
  <dcterms:modified xsi:type="dcterms:W3CDTF">2023-07-25T16:56:48Z</dcterms:modified>
</cp:coreProperties>
</file>