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25BAB8DD-2FB8-C24D-88E1-55B27FAF9054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P36" i="1"/>
  <c r="AO36" i="1"/>
  <c r="AN36" i="1"/>
  <c r="AL36" i="1"/>
  <c r="P36" i="1" s="1"/>
  <c r="AD36" i="1"/>
  <c r="AC36" i="1"/>
  <c r="AB36" i="1"/>
  <c r="X36" i="1"/>
  <c r="U36" i="1"/>
  <c r="S36" i="1"/>
  <c r="AR35" i="1"/>
  <c r="X35" i="1" s="1"/>
  <c r="AQ35" i="1"/>
  <c r="AO35" i="1"/>
  <c r="AP35" i="1" s="1"/>
  <c r="AN35" i="1"/>
  <c r="AL35" i="1" s="1"/>
  <c r="AD35" i="1"/>
  <c r="AB35" i="1" s="1"/>
  <c r="AC35" i="1"/>
  <c r="U35" i="1"/>
  <c r="AR34" i="1"/>
  <c r="AQ34" i="1"/>
  <c r="AO34" i="1"/>
  <c r="AP34" i="1" s="1"/>
  <c r="AN34" i="1"/>
  <c r="AL34" i="1"/>
  <c r="N34" i="1" s="1"/>
  <c r="M34" i="1" s="1"/>
  <c r="AD34" i="1"/>
  <c r="AC34" i="1"/>
  <c r="AB34" i="1"/>
  <c r="U34" i="1"/>
  <c r="P34" i="1"/>
  <c r="O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P32" i="1"/>
  <c r="AO32" i="1"/>
  <c r="AN32" i="1"/>
  <c r="AM32" i="1"/>
  <c r="AL32" i="1"/>
  <c r="P32" i="1" s="1"/>
  <c r="AD32" i="1"/>
  <c r="AC32" i="1"/>
  <c r="AB32" i="1" s="1"/>
  <c r="X32" i="1"/>
  <c r="U32" i="1"/>
  <c r="S32" i="1"/>
  <c r="AR31" i="1"/>
  <c r="AQ31" i="1"/>
  <c r="AO31" i="1"/>
  <c r="AP31" i="1" s="1"/>
  <c r="AN31" i="1"/>
  <c r="AL31" i="1" s="1"/>
  <c r="AD31" i="1"/>
  <c r="AB31" i="1" s="1"/>
  <c r="AC31" i="1"/>
  <c r="U31" i="1"/>
  <c r="AR30" i="1"/>
  <c r="AQ30" i="1"/>
  <c r="AO30" i="1"/>
  <c r="AP30" i="1" s="1"/>
  <c r="AN30" i="1"/>
  <c r="AL30" i="1"/>
  <c r="N30" i="1" s="1"/>
  <c r="M30" i="1" s="1"/>
  <c r="AD30" i="1"/>
  <c r="AC30" i="1"/>
  <c r="AB30" i="1"/>
  <c r="U30" i="1"/>
  <c r="P30" i="1"/>
  <c r="O30" i="1"/>
  <c r="AR29" i="1"/>
  <c r="AQ29" i="1"/>
  <c r="AO29" i="1"/>
  <c r="AP29" i="1" s="1"/>
  <c r="AN29" i="1"/>
  <c r="AL29" i="1" s="1"/>
  <c r="AD29" i="1"/>
  <c r="AC29" i="1"/>
  <c r="AB29" i="1" s="1"/>
  <c r="U29" i="1"/>
  <c r="AR28" i="1"/>
  <c r="AQ28" i="1"/>
  <c r="AP28" i="1"/>
  <c r="AO28" i="1"/>
  <c r="AN28" i="1"/>
  <c r="AM28" i="1"/>
  <c r="AL28" i="1"/>
  <c r="P28" i="1" s="1"/>
  <c r="AD28" i="1"/>
  <c r="AC28" i="1"/>
  <c r="AB28" i="1" s="1"/>
  <c r="X28" i="1"/>
  <c r="U28" i="1"/>
  <c r="S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O26" i="1"/>
  <c r="AP26" i="1" s="1"/>
  <c r="AN26" i="1"/>
  <c r="AL26" i="1"/>
  <c r="N26" i="1" s="1"/>
  <c r="M26" i="1" s="1"/>
  <c r="AD26" i="1"/>
  <c r="AC26" i="1"/>
  <c r="AB26" i="1"/>
  <c r="U26" i="1"/>
  <c r="P26" i="1"/>
  <c r="O26" i="1"/>
  <c r="AR25" i="1"/>
  <c r="AQ25" i="1"/>
  <c r="AO25" i="1"/>
  <c r="AP25" i="1" s="1"/>
  <c r="AN25" i="1"/>
  <c r="AL25" i="1" s="1"/>
  <c r="AD25" i="1"/>
  <c r="AC25" i="1"/>
  <c r="AB25" i="1" s="1"/>
  <c r="U25" i="1"/>
  <c r="AR24" i="1"/>
  <c r="AQ24" i="1"/>
  <c r="AP24" i="1"/>
  <c r="AO24" i="1"/>
  <c r="AN24" i="1"/>
  <c r="AM24" i="1"/>
  <c r="AL24" i="1"/>
  <c r="P24" i="1" s="1"/>
  <c r="AD24" i="1"/>
  <c r="AC24" i="1"/>
  <c r="AB24" i="1" s="1"/>
  <c r="X24" i="1"/>
  <c r="U24" i="1"/>
  <c r="S24" i="1"/>
  <c r="AR23" i="1"/>
  <c r="AQ23" i="1"/>
  <c r="AO23" i="1"/>
  <c r="AP23" i="1" s="1"/>
  <c r="AN23" i="1"/>
  <c r="AL23" i="1" s="1"/>
  <c r="AD23" i="1"/>
  <c r="AB23" i="1" s="1"/>
  <c r="AC23" i="1"/>
  <c r="U23" i="1"/>
  <c r="AR22" i="1"/>
  <c r="AQ22" i="1"/>
  <c r="AO22" i="1"/>
  <c r="AP22" i="1" s="1"/>
  <c r="AN22" i="1"/>
  <c r="AL22" i="1"/>
  <c r="N22" i="1" s="1"/>
  <c r="M22" i="1" s="1"/>
  <c r="AD22" i="1"/>
  <c r="AC22" i="1"/>
  <c r="AB22" i="1"/>
  <c r="U22" i="1"/>
  <c r="P22" i="1"/>
  <c r="O22" i="1"/>
  <c r="AR21" i="1"/>
  <c r="AQ21" i="1"/>
  <c r="AO21" i="1"/>
  <c r="AP21" i="1" s="1"/>
  <c r="AN21" i="1"/>
  <c r="AL21" i="1" s="1"/>
  <c r="AD21" i="1"/>
  <c r="AC21" i="1"/>
  <c r="AB21" i="1" s="1"/>
  <c r="U21" i="1"/>
  <c r="AR20" i="1"/>
  <c r="AQ20" i="1"/>
  <c r="AP20" i="1"/>
  <c r="AO20" i="1"/>
  <c r="AN20" i="1"/>
  <c r="AM20" i="1"/>
  <c r="AL20" i="1"/>
  <c r="P20" i="1" s="1"/>
  <c r="AD20" i="1"/>
  <c r="AC20" i="1"/>
  <c r="AB20" i="1" s="1"/>
  <c r="X20" i="1"/>
  <c r="U20" i="1"/>
  <c r="S20" i="1"/>
  <c r="AR19" i="1"/>
  <c r="AQ19" i="1"/>
  <c r="AO19" i="1"/>
  <c r="AP19" i="1" s="1"/>
  <c r="AN19" i="1"/>
  <c r="AL19" i="1" s="1"/>
  <c r="AD19" i="1"/>
  <c r="AB19" i="1" s="1"/>
  <c r="AC19" i="1"/>
  <c r="U19" i="1"/>
  <c r="AF22" i="1" l="1"/>
  <c r="AF34" i="1"/>
  <c r="P35" i="1"/>
  <c r="O35" i="1"/>
  <c r="N35" i="1"/>
  <c r="M35" i="1" s="1"/>
  <c r="AM35" i="1"/>
  <c r="S35" i="1"/>
  <c r="S29" i="1"/>
  <c r="O29" i="1"/>
  <c r="P29" i="1"/>
  <c r="N29" i="1"/>
  <c r="M29" i="1" s="1"/>
  <c r="AM29" i="1"/>
  <c r="P19" i="1"/>
  <c r="O19" i="1"/>
  <c r="S19" i="1"/>
  <c r="N19" i="1"/>
  <c r="M19" i="1" s="1"/>
  <c r="AM19" i="1"/>
  <c r="Y28" i="1"/>
  <c r="Z28" i="1" s="1"/>
  <c r="AG28" i="1" s="1"/>
  <c r="P31" i="1"/>
  <c r="O31" i="1"/>
  <c r="N31" i="1"/>
  <c r="M31" i="1" s="1"/>
  <c r="AM31" i="1"/>
  <c r="S31" i="1"/>
  <c r="S25" i="1"/>
  <c r="O25" i="1"/>
  <c r="P25" i="1"/>
  <c r="N25" i="1"/>
  <c r="M25" i="1" s="1"/>
  <c r="AM25" i="1"/>
  <c r="AF26" i="1"/>
  <c r="P27" i="1"/>
  <c r="O27" i="1"/>
  <c r="N27" i="1"/>
  <c r="M27" i="1" s="1"/>
  <c r="AM27" i="1"/>
  <c r="S27" i="1"/>
  <c r="S33" i="1"/>
  <c r="P33" i="1"/>
  <c r="O33" i="1"/>
  <c r="N33" i="1"/>
  <c r="M33" i="1" s="1"/>
  <c r="AM33" i="1"/>
  <c r="Y36" i="1"/>
  <c r="Z36" i="1" s="1"/>
  <c r="P23" i="1"/>
  <c r="O23" i="1"/>
  <c r="S23" i="1"/>
  <c r="N23" i="1"/>
  <c r="M23" i="1" s="1"/>
  <c r="AM23" i="1"/>
  <c r="AF30" i="1"/>
  <c r="S21" i="1"/>
  <c r="O21" i="1"/>
  <c r="AM21" i="1"/>
  <c r="P21" i="1"/>
  <c r="N21" i="1"/>
  <c r="M21" i="1" s="1"/>
  <c r="X22" i="1"/>
  <c r="X26" i="1"/>
  <c r="X30" i="1"/>
  <c r="X34" i="1"/>
  <c r="AM36" i="1"/>
  <c r="N20" i="1"/>
  <c r="M20" i="1" s="1"/>
  <c r="X21" i="1"/>
  <c r="N24" i="1"/>
  <c r="M24" i="1" s="1"/>
  <c r="X25" i="1"/>
  <c r="N28" i="1"/>
  <c r="M28" i="1" s="1"/>
  <c r="X29" i="1"/>
  <c r="N32" i="1"/>
  <c r="M32" i="1" s="1"/>
  <c r="Y32" i="1" s="1"/>
  <c r="Z32" i="1" s="1"/>
  <c r="X33" i="1"/>
  <c r="N36" i="1"/>
  <c r="M36" i="1" s="1"/>
  <c r="O20" i="1"/>
  <c r="S22" i="1"/>
  <c r="O24" i="1"/>
  <c r="S26" i="1"/>
  <c r="O28" i="1"/>
  <c r="S30" i="1"/>
  <c r="O32" i="1"/>
  <c r="S34" i="1"/>
  <c r="O36" i="1"/>
  <c r="AM22" i="1"/>
  <c r="AM26" i="1"/>
  <c r="AM30" i="1"/>
  <c r="AM34" i="1"/>
  <c r="X19" i="1"/>
  <c r="X23" i="1"/>
  <c r="X27" i="1"/>
  <c r="X31" i="1"/>
  <c r="AH32" i="1" l="1"/>
  <c r="AA32" i="1"/>
  <c r="AE32" i="1" s="1"/>
  <c r="AG32" i="1"/>
  <c r="AF35" i="1"/>
  <c r="AF28" i="1"/>
  <c r="V28" i="1"/>
  <c r="T28" i="1" s="1"/>
  <c r="W28" i="1" s="1"/>
  <c r="Q28" i="1" s="1"/>
  <c r="R28" i="1" s="1"/>
  <c r="AF25" i="1"/>
  <c r="V25" i="1"/>
  <c r="T25" i="1" s="1"/>
  <c r="W25" i="1" s="1"/>
  <c r="Q25" i="1" s="1"/>
  <c r="R25" i="1" s="1"/>
  <c r="AF19" i="1"/>
  <c r="V19" i="1"/>
  <c r="T19" i="1" s="1"/>
  <c r="W19" i="1" s="1"/>
  <c r="Q19" i="1" s="1"/>
  <c r="R19" i="1" s="1"/>
  <c r="AF24" i="1"/>
  <c r="Y29" i="1"/>
  <c r="Z29" i="1" s="1"/>
  <c r="AF29" i="1"/>
  <c r="V29" i="1"/>
  <c r="T29" i="1" s="1"/>
  <c r="W29" i="1" s="1"/>
  <c r="Q29" i="1" s="1"/>
  <c r="R29" i="1" s="1"/>
  <c r="AH36" i="1"/>
  <c r="AA36" i="1"/>
  <c r="AE36" i="1" s="1"/>
  <c r="AF31" i="1"/>
  <c r="Y24" i="1"/>
  <c r="Z24" i="1" s="1"/>
  <c r="AF27" i="1"/>
  <c r="Y31" i="1"/>
  <c r="Z31" i="1" s="1"/>
  <c r="Y21" i="1"/>
  <c r="Z21" i="1" s="1"/>
  <c r="AF21" i="1"/>
  <c r="V21" i="1"/>
  <c r="T21" i="1" s="1"/>
  <c r="W21" i="1" s="1"/>
  <c r="Q21" i="1" s="1"/>
  <c r="R21" i="1" s="1"/>
  <c r="AF33" i="1"/>
  <c r="Y27" i="1"/>
  <c r="Z27" i="1" s="1"/>
  <c r="V27" i="1" s="1"/>
  <c r="T27" i="1" s="1"/>
  <c r="W27" i="1" s="1"/>
  <c r="Q27" i="1" s="1"/>
  <c r="R27" i="1" s="1"/>
  <c r="AF36" i="1"/>
  <c r="V36" i="1"/>
  <c r="T36" i="1" s="1"/>
  <c r="W36" i="1" s="1"/>
  <c r="Q36" i="1" s="1"/>
  <c r="R36" i="1" s="1"/>
  <c r="AF20" i="1"/>
  <c r="Y20" i="1"/>
  <c r="Z20" i="1" s="1"/>
  <c r="V20" i="1" s="1"/>
  <c r="T20" i="1" s="1"/>
  <c r="W20" i="1" s="1"/>
  <c r="Q20" i="1" s="1"/>
  <c r="R20" i="1" s="1"/>
  <c r="Y30" i="1"/>
  <c r="Z30" i="1" s="1"/>
  <c r="Y26" i="1"/>
  <c r="Z26" i="1" s="1"/>
  <c r="Y25" i="1"/>
  <c r="Z25" i="1" s="1"/>
  <c r="Y23" i="1"/>
  <c r="Z23" i="1" s="1"/>
  <c r="Y33" i="1"/>
  <c r="Z33" i="1" s="1"/>
  <c r="AF23" i="1"/>
  <c r="V23" i="1"/>
  <c r="T23" i="1" s="1"/>
  <c r="W23" i="1" s="1"/>
  <c r="Q23" i="1" s="1"/>
  <c r="R23" i="1" s="1"/>
  <c r="Y35" i="1"/>
  <c r="Z35" i="1" s="1"/>
  <c r="V35" i="1" s="1"/>
  <c r="T35" i="1" s="1"/>
  <c r="W35" i="1" s="1"/>
  <c r="Q35" i="1" s="1"/>
  <c r="R35" i="1" s="1"/>
  <c r="AH28" i="1"/>
  <c r="AA28" i="1"/>
  <c r="AE28" i="1" s="1"/>
  <c r="Y22" i="1"/>
  <c r="Z22" i="1" s="1"/>
  <c r="Y19" i="1"/>
  <c r="Z19" i="1" s="1"/>
  <c r="AF32" i="1"/>
  <c r="V32" i="1"/>
  <c r="T32" i="1" s="1"/>
  <c r="W32" i="1" s="1"/>
  <c r="Q32" i="1" s="1"/>
  <c r="R32" i="1" s="1"/>
  <c r="Y34" i="1"/>
  <c r="Z34" i="1" s="1"/>
  <c r="AG36" i="1"/>
  <c r="AG26" i="1" l="1"/>
  <c r="AA26" i="1"/>
  <c r="AE26" i="1" s="1"/>
  <c r="AH26" i="1"/>
  <c r="AI26" i="1" s="1"/>
  <c r="V26" i="1"/>
  <c r="T26" i="1" s="1"/>
  <c r="W26" i="1" s="1"/>
  <c r="Q26" i="1" s="1"/>
  <c r="R26" i="1" s="1"/>
  <c r="AA31" i="1"/>
  <c r="AE31" i="1" s="1"/>
  <c r="AH31" i="1"/>
  <c r="AG31" i="1"/>
  <c r="AA30" i="1"/>
  <c r="AE30" i="1" s="1"/>
  <c r="AH30" i="1"/>
  <c r="AG30" i="1"/>
  <c r="V30" i="1"/>
  <c r="T30" i="1" s="1"/>
  <c r="W30" i="1" s="1"/>
  <c r="Q30" i="1" s="1"/>
  <c r="R30" i="1" s="1"/>
  <c r="AG22" i="1"/>
  <c r="AA22" i="1"/>
  <c r="AE22" i="1" s="1"/>
  <c r="AH22" i="1"/>
  <c r="AI22" i="1" s="1"/>
  <c r="V22" i="1"/>
  <c r="T22" i="1" s="1"/>
  <c r="W22" i="1" s="1"/>
  <c r="Q22" i="1" s="1"/>
  <c r="R22" i="1" s="1"/>
  <c r="AA34" i="1"/>
  <c r="AE34" i="1" s="1"/>
  <c r="AH34" i="1"/>
  <c r="AG34" i="1"/>
  <c r="V34" i="1"/>
  <c r="T34" i="1" s="1"/>
  <c r="W34" i="1" s="1"/>
  <c r="Q34" i="1" s="1"/>
  <c r="R34" i="1" s="1"/>
  <c r="AH24" i="1"/>
  <c r="AA24" i="1"/>
  <c r="AE24" i="1" s="1"/>
  <c r="AG24" i="1"/>
  <c r="AI28" i="1"/>
  <c r="AA25" i="1"/>
  <c r="AE25" i="1" s="1"/>
  <c r="AH25" i="1"/>
  <c r="AG25" i="1"/>
  <c r="V31" i="1"/>
  <c r="T31" i="1" s="1"/>
  <c r="W31" i="1" s="1"/>
  <c r="Q31" i="1" s="1"/>
  <c r="R31" i="1" s="1"/>
  <c r="V24" i="1"/>
  <c r="T24" i="1" s="1"/>
  <c r="W24" i="1" s="1"/>
  <c r="Q24" i="1" s="1"/>
  <c r="R24" i="1" s="1"/>
  <c r="AA19" i="1"/>
  <c r="AE19" i="1" s="1"/>
  <c r="AG19" i="1"/>
  <c r="AH19" i="1"/>
  <c r="AI19" i="1" s="1"/>
  <c r="AA27" i="1"/>
  <c r="AE27" i="1" s="1"/>
  <c r="AH27" i="1"/>
  <c r="AG27" i="1"/>
  <c r="AI36" i="1"/>
  <c r="AA33" i="1"/>
  <c r="AE33" i="1" s="1"/>
  <c r="AH33" i="1"/>
  <c r="AG33" i="1"/>
  <c r="AI32" i="1"/>
  <c r="V33" i="1"/>
  <c r="T33" i="1" s="1"/>
  <c r="W33" i="1" s="1"/>
  <c r="Q33" i="1" s="1"/>
  <c r="R33" i="1" s="1"/>
  <c r="AA23" i="1"/>
  <c r="AE23" i="1" s="1"/>
  <c r="AG23" i="1"/>
  <c r="AH23" i="1"/>
  <c r="AI23" i="1" s="1"/>
  <c r="AH20" i="1"/>
  <c r="AA20" i="1"/>
  <c r="AE20" i="1" s="1"/>
  <c r="AG20" i="1"/>
  <c r="AA29" i="1"/>
  <c r="AE29" i="1" s="1"/>
  <c r="AH29" i="1"/>
  <c r="AI29" i="1" s="1"/>
  <c r="AG29" i="1"/>
  <c r="AA35" i="1"/>
  <c r="AE35" i="1" s="1"/>
  <c r="AH35" i="1"/>
  <c r="AG35" i="1"/>
  <c r="AA21" i="1"/>
  <c r="AE21" i="1" s="1"/>
  <c r="AH21" i="1"/>
  <c r="AG21" i="1"/>
  <c r="AI31" i="1" l="1"/>
  <c r="AI20" i="1"/>
  <c r="AI21" i="1"/>
  <c r="AI33" i="1"/>
  <c r="AI24" i="1"/>
  <c r="AI35" i="1"/>
  <c r="AI27" i="1"/>
  <c r="AI25" i="1"/>
  <c r="AI34" i="1"/>
  <c r="AI30" i="1"/>
</calcChain>
</file>

<file path=xl/sharedStrings.xml><?xml version="1.0" encoding="utf-8"?>
<sst xmlns="http://schemas.openxmlformats.org/spreadsheetml/2006/main" count="984" uniqueCount="411">
  <si>
    <t>File opened</t>
  </si>
  <si>
    <t>2023-07-22 12:54:14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</si>
  <si>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</si>
  <si>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</si>
  <si>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</si>
  <si>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</si>
  <si>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</si>
  <si>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</si>
  <si>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</si>
  <si>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</si>
  <si>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</si>
  <si>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</si>
  <si>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</si>
  <si>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"1.00102", "flowazero": "0.314", "flowbzero": "0.30235", "chamberpressurezero": "2.57423",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</si>
  <si>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</si>
  <si>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</si>
  <si>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</si>
  <si>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</si>
  <si>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</si>
  <si>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</si>
  <si>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</si>
  <si>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</si>
  <si>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</si>
  <si>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</si>
  <si>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</si>
  <si>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</si>
  <si>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</si>
  <si>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12:54:14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</si>
  <si>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</si>
  <si>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</si>
  <si>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</si>
  <si>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</si>
  <si>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</si>
  <si>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</si>
  <si>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</si>
  <si>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</si>
  <si>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</si>
  <si>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</si>
  <si>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</si>
  <si>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</si>
  <si>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</si>
  <si>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</si>
  <si>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</si>
  <si>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</si>
  <si>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</si>
  <si>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</si>
  <si>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</si>
  <si>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</si>
  <si>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</si>
  <si>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</si>
  <si>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</si>
  <si>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</si>
  <si>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</si>
  <si>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</si>
  <si>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</si>
  <si>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</si>
  <si>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</si>
  <si>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</si>
  <si>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</si>
  <si>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</si>
  <si>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</si>
  <si>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</si>
  <si>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</si>
  <si>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</si>
  <si>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</si>
  <si>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</si>
  <si>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</si>
  <si>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</si>
  <si>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</si>
  <si>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</si>
  <si>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</si>
  <si>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</si>
  <si>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</si>
  <si>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</si>
  <si>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</si>
  <si>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</si>
  <si>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</si>
  <si>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</si>
  <si>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</si>
  <si>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</si>
  <si>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</si>
  <si>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</si>
  <si>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</si>
  <si>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</si>
  <si>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</si>
  <si>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</si>
  <si>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</si>
  <si>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1.84656 78.2784 373.594 621.486 876.563 1082.05 1283.22 1384.09</t>
  </si>
  <si>
    <t>Fs_true</t>
  </si>
  <si>
    <t>0.203093 99.9458 401.965 601.08 805.004 1000.84 1201.18 1401.09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</si>
  <si>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</si>
  <si>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</si>
  <si>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</si>
  <si>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</si>
  <si>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</si>
  <si>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</si>
  <si>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</si>
  <si>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</si>
  <si>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</si>
  <si>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</si>
  <si>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</si>
  <si>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</si>
  <si>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</si>
  <si>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</si>
  <si>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</si>
  <si>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</si>
  <si>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</si>
  <si>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</si>
  <si>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</si>
  <si>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</si>
  <si>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</si>
  <si>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</si>
  <si>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</si>
  <si>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</si>
  <si>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</si>
  <si>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</si>
  <si>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</si>
  <si>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</si>
  <si>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</si>
  <si>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</si>
  <si>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</si>
  <si>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</si>
  <si>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</si>
  <si>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</si>
  <si>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</si>
  <si>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</si>
  <si>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</si>
  <si>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</si>
  <si>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</si>
  <si>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</si>
  <si>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</si>
  <si>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</si>
  <si>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</si>
  <si>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</si>
  <si>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</si>
  <si>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</si>
  <si>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</si>
  <si>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</si>
  <si>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</si>
  <si>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</si>
  <si>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</si>
  <si>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</si>
  <si>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</si>
  <si>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</si>
  <si>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</si>
  <si>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</si>
  <si>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</si>
  <si>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</si>
  <si>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</si>
  <si>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</si>
  <si>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</si>
  <si>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</si>
  <si>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</si>
  <si>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</si>
  <si>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</si>
  <si>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</si>
  <si>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</si>
  <si>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</si>
  <si>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</si>
  <si>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</si>
  <si>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</si>
  <si>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</si>
  <si>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</si>
  <si>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</si>
  <si>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</si>
  <si>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</si>
  <si>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</si>
  <si>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</si>
  <si>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</si>
  <si>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</si>
  <si>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</si>
  <si>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</si>
  <si>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</si>
  <si>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</si>
  <si>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</si>
  <si>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</si>
  <si>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</si>
  <si>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</si>
  <si>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</si>
  <si>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</si>
  <si>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</si>
  <si>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</si>
  <si>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</si>
  <si>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</si>
  <si>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</si>
  <si>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</si>
  <si>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</si>
  <si>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</si>
  <si>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</si>
  <si>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</si>
  <si>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</si>
  <si>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</si>
  <si>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</si>
  <si>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</si>
  <si>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</si>
  <si>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</si>
  <si>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</si>
  <si>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</si>
  <si>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</si>
  <si>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</si>
  <si>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</si>
  <si>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</si>
  <si>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</si>
  <si>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</si>
  <si>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</si>
  <si>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</si>
  <si>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</si>
  <si>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</si>
  <si>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</si>
  <si>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</si>
  <si>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</si>
  <si>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</si>
  <si>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</si>
  <si>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</si>
  <si>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</si>
  <si>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</si>
  <si>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</si>
  <si>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</si>
  <si>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</si>
  <si>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</si>
  <si>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</si>
  <si>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</si>
  <si>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</si>
  <si>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</si>
  <si>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</si>
  <si>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</si>
  <si>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</si>
  <si>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</si>
  <si>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</si>
  <si>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</si>
  <si>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</si>
  <si>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</si>
  <si>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</si>
  <si>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</si>
  <si>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</si>
  <si>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</si>
  <si>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</si>
  <si>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</si>
  <si>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</si>
  <si>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</si>
  <si>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</si>
  <si>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</si>
  <si>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</si>
  <si>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</si>
  <si>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</si>
  <si>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</si>
  <si>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</si>
  <si>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</si>
  <si>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</si>
  <si>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</si>
  <si>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</si>
  <si>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</si>
  <si>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</si>
  <si>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</si>
  <si>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</si>
  <si>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</si>
  <si>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</si>
  <si>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</si>
  <si>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</si>
  <si>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</si>
  <si>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</si>
  <si>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</si>
  <si>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</si>
  <si>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</si>
  <si>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</si>
  <si>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</si>
  <si>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</si>
  <si>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</si>
  <si>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</si>
  <si>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</si>
  <si>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</si>
  <si>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</si>
  <si>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</si>
  <si>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</si>
  <si>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</si>
  <si>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</si>
  <si>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</si>
  <si>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</si>
  <si>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</si>
  <si>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</si>
  <si>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</si>
  <si>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</si>
  <si>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</si>
  <si>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</si>
  <si>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</si>
  <si>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</si>
  <si>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</si>
  <si>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</si>
  <si>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</si>
  <si>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</si>
  <si>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</si>
  <si>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</si>
  <si>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</si>
  <si>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</si>
  <si>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</si>
  <si>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</si>
  <si>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</si>
  <si>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</si>
  <si>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</si>
  <si>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</si>
  <si>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</si>
  <si>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</si>
  <si>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</si>
  <si>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</si>
  <si>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</si>
  <si>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</si>
  <si>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</si>
  <si>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</si>
  <si>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</si>
  <si>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</si>
  <si>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</si>
  <si>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</si>
  <si>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</si>
  <si>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</si>
  <si>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</si>
  <si>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</si>
  <si>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</si>
  <si>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</si>
  <si>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</si>
  <si>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</si>
  <si>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</si>
  <si>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</si>
  <si>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</si>
  <si>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</si>
  <si>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</si>
  <si>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</si>
  <si>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</si>
  <si>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</si>
  <si>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</si>
  <si>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</si>
  <si>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</si>
  <si>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</si>
  <si>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</si>
  <si>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</si>
  <si>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</si>
  <si>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</si>
  <si>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</si>
  <si>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</si>
  <si>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</si>
  <si>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</si>
  <si>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</si>
  <si>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</si>
  <si>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20230722 13:41:02</t>
  </si>
  <si>
    <t>13:41:02</t>
  </si>
  <si>
    <t>none</t>
  </si>
  <si>
    <t>Picabo</t>
  </si>
  <si>
    <t>20230722</t>
  </si>
  <si>
    <t>kse</t>
  </si>
  <si>
    <t>PEFR5</t>
  </si>
  <si>
    <t>BNL19092</t>
  </si>
  <si>
    <t>13:40:35</t>
  </si>
  <si>
    <t>2/2</t>
  </si>
  <si>
    <t>00000000</t>
  </si>
  <si>
    <t>iiiiiiii</t>
  </si>
  <si>
    <t>off</t>
  </si>
  <si>
    <t>20230722 13:42:37</t>
  </si>
  <si>
    <t>13:42:37</t>
  </si>
  <si>
    <t>13:42:10</t>
  </si>
  <si>
    <t>20230722 13:44:12</t>
  </si>
  <si>
    <t>13:44:12</t>
  </si>
  <si>
    <t>13:43:44</t>
  </si>
  <si>
    <t>20230722 13:45:54</t>
  </si>
  <si>
    <t>13:45:54</t>
  </si>
  <si>
    <t>13:45:28</t>
  </si>
  <si>
    <t>20230722 13:47:12</t>
  </si>
  <si>
    <t>13:47:12</t>
  </si>
  <si>
    <t>13:47:07</t>
  </si>
  <si>
    <t>1/2</t>
  </si>
  <si>
    <t>20230722 13:48:34</t>
  </si>
  <si>
    <t>13:48:34</t>
  </si>
  <si>
    <t>13:48:29</t>
  </si>
  <si>
    <t>20230722 13:49:43</t>
  </si>
  <si>
    <t>13:49:43</t>
  </si>
  <si>
    <t>13:49:37</t>
  </si>
  <si>
    <t>20230722 13:51:21</t>
  </si>
  <si>
    <t>13:51:21</t>
  </si>
  <si>
    <t>13:50:54</t>
  </si>
  <si>
    <t>20230722 13:52:55</t>
  </si>
  <si>
    <t>13:52:55</t>
  </si>
  <si>
    <t>13:52:27</t>
  </si>
  <si>
    <t>20230722 13:54:22</t>
  </si>
  <si>
    <t>13:54:22</t>
  </si>
  <si>
    <t>13:53:54</t>
  </si>
  <si>
    <t>20230722 13:55:55</t>
  </si>
  <si>
    <t>13:55:55</t>
  </si>
  <si>
    <t>13:55:27</t>
  </si>
  <si>
    <t>20230722 13:57:33</t>
  </si>
  <si>
    <t>13:57:33</t>
  </si>
  <si>
    <t>13:57:05</t>
  </si>
  <si>
    <t>20230722 13:59:05</t>
  </si>
  <si>
    <t>13:59:05</t>
  </si>
  <si>
    <t>13:58:37</t>
  </si>
  <si>
    <t>20230722 14:00:31</t>
  </si>
  <si>
    <t>14:00:31</t>
  </si>
  <si>
    <t>14:00:05</t>
  </si>
  <si>
    <t>20230722 14:02:31</t>
  </si>
  <si>
    <t>14:02:31</t>
  </si>
  <si>
    <t>14:02:04</t>
  </si>
  <si>
    <t>20230722 14:03:59</t>
  </si>
  <si>
    <t>14:03:59</t>
  </si>
  <si>
    <t>14:03:32</t>
  </si>
  <si>
    <t>20230722 14:05:35</t>
  </si>
  <si>
    <t>14:05:35</t>
  </si>
  <si>
    <t>14:05:04</t>
  </si>
  <si>
    <t>20230722 14:07:18</t>
  </si>
  <si>
    <t>14:07:18</t>
  </si>
  <si>
    <t>14:06:52</t>
  </si>
  <si>
    <t>14:11:52</t>
  </si>
  <si>
    <t>Stability Definition:	CO2_r (Meas): Std&lt;0.75 Per=20	A (GasEx): Std&lt;0.2 Per=20	Qin (LeafQ): Std&lt;1 Per=20</t>
  </si>
  <si>
    <t>14:11:53</t>
  </si>
  <si>
    <t>Stability Definition:	CO2_r (Meas): Per=20	A (GasEx): Std&lt;0.2 Per=20	Qin (LeafQ): Std&lt;1 Per=20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</si>
</sst>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/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6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339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1690062062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1690062062</v>
      </c>
      <c r="M19">
        <f t="shared" ref="M19:M36" si="0">(N19)/1000</f>
        <v>1.8528646554331648E-3</v>
      </c>
      <c r="N19">
        <f t="shared" ref="N19:N36" si="1">1000*AZ19*AL19*(AV19-AW19)/(100*$B$7*(1000-AL19*AV19))</f>
        <v>1.8528646554331649</v>
      </c>
      <c r="O19">
        <f t="shared" ref="O19:O36" si="2">AZ19*AL19*(AU19-AT19*(1000-AL19*AW19)/(1000-AL19*AV19))/(100*$B$7)</f>
        <v>12.390505038720018</v>
      </c>
      <c r="P19">
        <f t="shared" ref="P19:P36" si="3">AT19 - IF(AL19&gt;1, O19*$B$7*100/(AN19*BH19), 0)</f>
        <v>386.887</v>
      </c>
      <c r="Q19">
        <f t="shared" ref="Q19:Q36" si="4">((W19-M19/2)*P19-O19)/(W19+M19/2)</f>
        <v>294.9940283243925</v>
      </c>
      <c r="R19">
        <f t="shared" ref="R19:R36" si="5">Q19*(BA19+BB19)/1000</f>
        <v>29.406971173568255</v>
      </c>
      <c r="S19">
        <f t="shared" ref="S19:S36" si="6">(AT19 - IF(AL19&gt;1, O19*$B$7*100/(AN19*BH19), 0))*(BA19+BB19)/1000</f>
        <v>38.567475148741998</v>
      </c>
      <c r="T19">
        <f t="shared" ref="T19:T36" si="7">2/((1/V19-1/U19)+SIGN(V19)*SQRT((1/V19-1/U19)*(1/V19-1/U19) + 4*$C$7/(($C$7+1)*($C$7+1))*(2*1/V19*1/U19-1/U19*1/U19)))</f>
        <v>0.23543856917793482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2.9096537382152636</v>
      </c>
      <c r="V19">
        <f t="shared" ref="V19:V36" si="9">M19*(1000-(1000*0.61365*EXP(17.502*Z19/(240.97+Z19))/(BA19+BB19)+AV19)/2)/(1000*0.61365*EXP(17.502*Z19/(240.97+Z19))/(BA19+BB19)-AV19)</f>
        <v>0.22534373845840688</v>
      </c>
      <c r="W19">
        <f t="shared" ref="W19:W36" si="10">1/(($C$7+1)/(T19/1.6)+1/(U19/1.37)) + $C$7/(($C$7+1)/(T19/1.6) + $C$7/(U19/1.37))</f>
        <v>0.14171074707417525</v>
      </c>
      <c r="X19">
        <f t="shared" ref="X19:X36" si="11">(AO19*AR19)</f>
        <v>297.69924600000002</v>
      </c>
      <c r="Y19">
        <f t="shared" ref="Y19:Y36" si="12">(BC19+(X19+2*0.95*0.0000000567*(((BC19+$B$9)+273)^4-(BC19+273)^4)-44100*M19)/(1.84*29.3*U19+8*0.95*0.0000000567*(BC19+273)^3))</f>
        <v>22.07213719983471</v>
      </c>
      <c r="Z19">
        <f t="shared" ref="Z19:Z36" si="13">($C$9*BD19+$D$9*BE19+$E$9*Y19)</f>
        <v>20.9999</v>
      </c>
      <c r="AA19">
        <f t="shared" ref="AA19:AA36" si="14">0.61365*EXP(17.502*Z19/(240.97+Z19))</f>
        <v>2.4959165533201744</v>
      </c>
      <c r="AB19">
        <f t="shared" ref="AB19:AB36" si="15">(AC19/AD19*100)</f>
        <v>68.753072151063762</v>
      </c>
      <c r="AC19">
        <f t="shared" ref="AC19:AC36" si="16">AV19*(BA19+BB19)/1000</f>
        <v>1.6934770820080001</v>
      </c>
      <c r="AD19">
        <f t="shared" ref="AD19:AD36" si="17">0.61365*EXP(17.502*BC19/(240.97+BC19))</f>
        <v>2.4631293250243482</v>
      </c>
      <c r="AE19">
        <f t="shared" ref="AE19:AE36" si="18">(AA19-AV19*(BA19+BB19)/1000)</f>
        <v>0.8024394713121743</v>
      </c>
      <c r="AF19">
        <f t="shared" ref="AF19:AF36" si="19">(-M19*44100)</f>
        <v>-81.711331304602567</v>
      </c>
      <c r="AG19">
        <f t="shared" ref="AG19:AG36" si="20">2*29.3*U19*0.92*(BC19-Z19)</f>
        <v>-33.726029251952156</v>
      </c>
      <c r="AH19">
        <f t="shared" ref="AH19:AH36" si="21">2*0.95*0.0000000567*(((BC19+$B$9)+273)^4-(Z19+273)^4)</f>
        <v>-2.3517991850483764</v>
      </c>
      <c r="AI19">
        <f t="shared" ref="AI19:AI36" si="22">X19+AH19+AF19+AG19</f>
        <v>179.91008625839692</v>
      </c>
      <c r="AJ19">
        <v>63</v>
      </c>
      <c r="AK19">
        <v>10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53401.153399315052</v>
      </c>
      <c r="AO19">
        <f t="shared" ref="AO19:AO36" si="26">$B$13*BI19+$C$13*BJ19+$F$13*BU19*(1-BX19)</f>
        <v>1799.99</v>
      </c>
      <c r="AP19">
        <f t="shared" ref="AP19:AP36" si="27">AO19*AQ19</f>
        <v>1517.3910000000001</v>
      </c>
      <c r="AQ19">
        <f t="shared" ref="AQ19:AQ36" si="28">($B$13*$D$11+$C$13*$D$11+$F$13*((CH19+BZ19)/MAX(CH19+BZ19+CI19, 0.1)*$I$11+CI19/MAX(CH19+BZ19+CI19, 0.1)*$J$11))/($B$13+$C$13+$F$13)</f>
        <v>0.84299968333157405</v>
      </c>
      <c r="AR19">
        <f t="shared" ref="AR19:AR36" si="29">($B$13*$K$11+$C$13*$K$11+$F$13*((CH19+BZ19)/MAX(CH19+BZ19+CI19, 0.1)*$P$11+CI19/MAX(CH19+BZ19+CI19, 0.1)*$Q$11))/($B$13+$C$13+$F$13)</f>
        <v>0.16538938882993795</v>
      </c>
      <c r="AS19">
        <v>1690062062</v>
      </c>
      <c r="AT19">
        <v>386.887</v>
      </c>
      <c r="AU19">
        <v>399.99299999999999</v>
      </c>
      <c r="AV19">
        <v>16.988</v>
      </c>
      <c r="AW19">
        <v>15.1668</v>
      </c>
      <c r="AX19">
        <v>391.14600000000002</v>
      </c>
      <c r="AY19">
        <v>17.724900000000002</v>
      </c>
      <c r="AZ19">
        <v>600.06200000000001</v>
      </c>
      <c r="BA19">
        <v>99.585999999999999</v>
      </c>
      <c r="BB19">
        <v>0.10066600000000001</v>
      </c>
      <c r="BC19">
        <v>20.7849</v>
      </c>
      <c r="BD19">
        <v>20.9999</v>
      </c>
      <c r="BE19">
        <v>999.9</v>
      </c>
      <c r="BF19">
        <v>0</v>
      </c>
      <c r="BG19">
        <v>0</v>
      </c>
      <c r="BH19">
        <v>9928.1200000000008</v>
      </c>
      <c r="BI19">
        <v>0</v>
      </c>
      <c r="BJ19">
        <v>14.7485</v>
      </c>
      <c r="BK19">
        <v>-13.105499999999999</v>
      </c>
      <c r="BL19">
        <v>393.57299999999998</v>
      </c>
      <c r="BM19">
        <v>406.15300000000002</v>
      </c>
      <c r="BN19">
        <v>1.8211900000000001</v>
      </c>
      <c r="BO19">
        <v>399.99299999999999</v>
      </c>
      <c r="BP19">
        <v>15.1668</v>
      </c>
      <c r="BQ19">
        <v>1.69177</v>
      </c>
      <c r="BR19">
        <v>1.5104</v>
      </c>
      <c r="BS19">
        <v>14.821099999999999</v>
      </c>
      <c r="BT19">
        <v>13.0739</v>
      </c>
      <c r="BU19">
        <v>1799.99</v>
      </c>
      <c r="BV19">
        <v>0.90001100000000001</v>
      </c>
      <c r="BW19">
        <v>9.9989099999999997E-2</v>
      </c>
      <c r="BX19">
        <v>0</v>
      </c>
      <c r="BY19">
        <v>2.0177999999999998</v>
      </c>
      <c r="BZ19">
        <v>0</v>
      </c>
      <c r="CA19">
        <v>11508.3</v>
      </c>
      <c r="CB19">
        <v>14600.3</v>
      </c>
      <c r="CC19">
        <v>37.936999999999998</v>
      </c>
      <c r="CD19">
        <v>39.25</v>
      </c>
      <c r="CE19">
        <v>38.375</v>
      </c>
      <c r="CF19">
        <v>37.436999999999998</v>
      </c>
      <c r="CG19">
        <v>37.125</v>
      </c>
      <c r="CH19">
        <v>1620.01</v>
      </c>
      <c r="CI19">
        <v>179.98</v>
      </c>
      <c r="CJ19">
        <v>0</v>
      </c>
      <c r="CK19">
        <v>1690062078.5</v>
      </c>
      <c r="CL19">
        <v>0</v>
      </c>
      <c r="CM19">
        <v>1690062035</v>
      </c>
      <c r="CN19" t="s">
        <v>350</v>
      </c>
      <c r="CO19">
        <v>1690062028.5</v>
      </c>
      <c r="CP19">
        <v>1690062035</v>
      </c>
      <c r="CQ19">
        <v>27</v>
      </c>
      <c r="CR19">
        <v>-4.5999999999999999E-2</v>
      </c>
      <c r="CS19">
        <v>6.0000000000000001E-3</v>
      </c>
      <c r="CT19">
        <v>-4.3010000000000002</v>
      </c>
      <c r="CU19">
        <v>-0.73699999999999999</v>
      </c>
      <c r="CV19">
        <v>400</v>
      </c>
      <c r="CW19">
        <v>15</v>
      </c>
      <c r="CX19">
        <v>0.38</v>
      </c>
      <c r="CY19">
        <v>0.04</v>
      </c>
      <c r="CZ19">
        <v>12.343037203744309</v>
      </c>
      <c r="DA19">
        <v>0.39359634949292938</v>
      </c>
      <c r="DB19">
        <v>0.120737086688468</v>
      </c>
      <c r="DC19">
        <v>1</v>
      </c>
      <c r="DD19">
        <v>399.98567500000001</v>
      </c>
      <c r="DE19">
        <v>-7.3958724224286766E-3</v>
      </c>
      <c r="DF19">
        <v>2.7101095457563451E-2</v>
      </c>
      <c r="DG19">
        <v>1</v>
      </c>
      <c r="DH19">
        <v>1799.975609756098</v>
      </c>
      <c r="DI19">
        <v>0.15420744836465081</v>
      </c>
      <c r="DJ19">
        <v>0.1036421794841848</v>
      </c>
      <c r="DK19">
        <v>-1</v>
      </c>
      <c r="DL19">
        <v>2</v>
      </c>
      <c r="DM19">
        <v>2</v>
      </c>
      <c r="DN19" t="s">
        <v>351</v>
      </c>
      <c r="DO19">
        <v>3.2164700000000002</v>
      </c>
      <c r="DP19">
        <v>2.7237399999999998</v>
      </c>
      <c r="DQ19">
        <v>9.2779299999999995E-2</v>
      </c>
      <c r="DR19">
        <v>9.3937000000000007E-2</v>
      </c>
      <c r="DS19">
        <v>9.3227400000000002E-2</v>
      </c>
      <c r="DT19">
        <v>8.2372699999999993E-2</v>
      </c>
      <c r="DU19">
        <v>27586.6</v>
      </c>
      <c r="DV19">
        <v>31059.8</v>
      </c>
      <c r="DW19">
        <v>28599.599999999999</v>
      </c>
      <c r="DX19">
        <v>32852</v>
      </c>
      <c r="DY19">
        <v>36041.5</v>
      </c>
      <c r="DZ19">
        <v>40608</v>
      </c>
      <c r="EA19">
        <v>41979.1</v>
      </c>
      <c r="EB19">
        <v>47105.599999999999</v>
      </c>
      <c r="EC19">
        <v>2.1512799999999999</v>
      </c>
      <c r="ED19">
        <v>1.9052500000000001</v>
      </c>
      <c r="EE19">
        <v>0.17628099999999999</v>
      </c>
      <c r="EF19">
        <v>0</v>
      </c>
      <c r="EG19">
        <v>18.081299999999999</v>
      </c>
      <c r="EH19">
        <v>999.9</v>
      </c>
      <c r="EI19">
        <v>64.3</v>
      </c>
      <c r="EJ19">
        <v>22.3</v>
      </c>
      <c r="EK19">
        <v>17.4495</v>
      </c>
      <c r="EL19">
        <v>62.754600000000003</v>
      </c>
      <c r="EM19">
        <v>20.9054</v>
      </c>
      <c r="EN19">
        <v>1</v>
      </c>
      <c r="EO19">
        <v>-0.61787599999999998</v>
      </c>
      <c r="EP19">
        <v>0.56015199999999998</v>
      </c>
      <c r="EQ19">
        <v>20.233499999999999</v>
      </c>
      <c r="ER19">
        <v>5.22912</v>
      </c>
      <c r="ES19">
        <v>12.0052</v>
      </c>
      <c r="ET19">
        <v>4.9914500000000004</v>
      </c>
      <c r="EU19">
        <v>3.3050000000000002</v>
      </c>
      <c r="EV19">
        <v>8200.7999999999993</v>
      </c>
      <c r="EW19">
        <v>9999</v>
      </c>
      <c r="EX19">
        <v>543.9</v>
      </c>
      <c r="EY19">
        <v>86.5</v>
      </c>
      <c r="EZ19">
        <v>1.8523799999999999</v>
      </c>
      <c r="FA19">
        <v>1.8613900000000001</v>
      </c>
      <c r="FB19">
        <v>1.8603499999999999</v>
      </c>
      <c r="FC19">
        <v>1.8563799999999999</v>
      </c>
      <c r="FD19">
        <v>1.8607800000000001</v>
      </c>
      <c r="FE19">
        <v>1.85703</v>
      </c>
      <c r="FF19">
        <v>1.8591299999999999</v>
      </c>
      <c r="FG19">
        <v>1.8620000000000001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-4.2590000000000003</v>
      </c>
      <c r="FV19">
        <v>-0.7369</v>
      </c>
      <c r="FW19">
        <v>-2.8513395581451402</v>
      </c>
      <c r="FX19">
        <v>-4.0117494158234393E-3</v>
      </c>
      <c r="FY19">
        <v>1.087516141204025E-6</v>
      </c>
      <c r="FZ19">
        <v>-8.657206703991749E-11</v>
      </c>
      <c r="GA19">
        <v>-0.73689500000000052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0.6</v>
      </c>
      <c r="GJ19">
        <v>0.5</v>
      </c>
      <c r="GK19">
        <v>0.99609400000000003</v>
      </c>
      <c r="GL19">
        <v>2.3535200000000001</v>
      </c>
      <c r="GM19">
        <v>1.5942400000000001</v>
      </c>
      <c r="GN19">
        <v>2.33521</v>
      </c>
      <c r="GO19">
        <v>1.40015</v>
      </c>
      <c r="GP19">
        <v>2.3303199999999999</v>
      </c>
      <c r="GQ19">
        <v>25.3886</v>
      </c>
      <c r="GR19">
        <v>14.1846</v>
      </c>
      <c r="GS19">
        <v>18</v>
      </c>
      <c r="GT19">
        <v>542.09100000000001</v>
      </c>
      <c r="GU19">
        <v>417.33699999999999</v>
      </c>
      <c r="GV19">
        <v>18.6967</v>
      </c>
      <c r="GW19">
        <v>18.999099999999999</v>
      </c>
      <c r="GX19">
        <v>30.0001</v>
      </c>
      <c r="GY19">
        <v>18.847899999999999</v>
      </c>
      <c r="GZ19">
        <v>18.787099999999999</v>
      </c>
      <c r="HA19">
        <v>19.9878</v>
      </c>
      <c r="HB19">
        <v>0</v>
      </c>
      <c r="HC19">
        <v>-30</v>
      </c>
      <c r="HD19">
        <v>18.672799999999999</v>
      </c>
      <c r="HE19">
        <v>400</v>
      </c>
      <c r="HF19">
        <v>0</v>
      </c>
      <c r="HG19">
        <v>105.008</v>
      </c>
      <c r="HH19">
        <v>104.008</v>
      </c>
    </row>
    <row r="20" spans="1:216" x14ac:dyDescent="0.2">
      <c r="A20">
        <v>2</v>
      </c>
      <c r="B20">
        <v>1690062157.5</v>
      </c>
      <c r="C20">
        <v>95.5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1690062157.5</v>
      </c>
      <c r="M20">
        <f t="shared" si="0"/>
        <v>1.8084408417060375E-3</v>
      </c>
      <c r="N20">
        <f t="shared" si="1"/>
        <v>1.8084408417060374</v>
      </c>
      <c r="O20">
        <f t="shared" si="2"/>
        <v>9.442514384401278</v>
      </c>
      <c r="P20">
        <f t="shared" si="3"/>
        <v>290.07600000000002</v>
      </c>
      <c r="Q20">
        <f t="shared" si="4"/>
        <v>218.74118590503494</v>
      </c>
      <c r="R20">
        <f t="shared" si="5"/>
        <v>21.805762844872916</v>
      </c>
      <c r="S20">
        <f t="shared" si="6"/>
        <v>28.916952410304003</v>
      </c>
      <c r="T20">
        <f t="shared" si="7"/>
        <v>0.23042295861134107</v>
      </c>
      <c r="U20">
        <f t="shared" si="8"/>
        <v>2.9200020735936176</v>
      </c>
      <c r="V20">
        <f t="shared" si="9"/>
        <v>0.22077690482001361</v>
      </c>
      <c r="W20">
        <f t="shared" si="10"/>
        <v>0.13881857547416698</v>
      </c>
      <c r="X20">
        <f t="shared" si="11"/>
        <v>297.70896299999998</v>
      </c>
      <c r="Y20">
        <f t="shared" si="12"/>
        <v>22.121330256818219</v>
      </c>
      <c r="Z20">
        <f t="shared" si="13"/>
        <v>21.016400000000001</v>
      </c>
      <c r="AA20">
        <f t="shared" si="14"/>
        <v>2.4984485009006949</v>
      </c>
      <c r="AB20">
        <f t="shared" si="15"/>
        <v>68.803063834849183</v>
      </c>
      <c r="AC20">
        <f t="shared" si="16"/>
        <v>1.6990738181760001</v>
      </c>
      <c r="AD20">
        <f t="shared" si="17"/>
        <v>2.4694740662339645</v>
      </c>
      <c r="AE20">
        <f t="shared" si="18"/>
        <v>0.79937468272469481</v>
      </c>
      <c r="AF20">
        <f t="shared" si="19"/>
        <v>-79.752241119236245</v>
      </c>
      <c r="AG20">
        <f t="shared" si="20"/>
        <v>-29.863171894862866</v>
      </c>
      <c r="AH20">
        <f t="shared" si="21"/>
        <v>-2.075670031210461</v>
      </c>
      <c r="AI20">
        <f t="shared" si="22"/>
        <v>186.01787995469041</v>
      </c>
      <c r="AJ20">
        <v>63</v>
      </c>
      <c r="AK20">
        <v>10</v>
      </c>
      <c r="AL20">
        <f t="shared" si="23"/>
        <v>1</v>
      </c>
      <c r="AM20">
        <f t="shared" si="24"/>
        <v>0</v>
      </c>
      <c r="AN20">
        <f t="shared" si="25"/>
        <v>53697.696026202248</v>
      </c>
      <c r="AO20">
        <f t="shared" si="26"/>
        <v>1800.04</v>
      </c>
      <c r="AP20">
        <f t="shared" si="27"/>
        <v>1517.4339</v>
      </c>
      <c r="AQ20">
        <f t="shared" si="28"/>
        <v>0.84300009999777781</v>
      </c>
      <c r="AR20">
        <f t="shared" si="29"/>
        <v>0.1653901929957112</v>
      </c>
      <c r="AS20">
        <v>1690062157.5</v>
      </c>
      <c r="AT20">
        <v>290.07600000000002</v>
      </c>
      <c r="AU20">
        <v>300.04300000000001</v>
      </c>
      <c r="AV20">
        <v>17.044</v>
      </c>
      <c r="AW20">
        <v>15.266400000000001</v>
      </c>
      <c r="AX20">
        <v>294.005</v>
      </c>
      <c r="AY20">
        <v>17.7803</v>
      </c>
      <c r="AZ20">
        <v>600.00599999999997</v>
      </c>
      <c r="BA20">
        <v>99.587400000000002</v>
      </c>
      <c r="BB20">
        <v>0.100104</v>
      </c>
      <c r="BC20">
        <v>20.826699999999999</v>
      </c>
      <c r="BD20">
        <v>21.016400000000001</v>
      </c>
      <c r="BE20">
        <v>999.9</v>
      </c>
      <c r="BF20">
        <v>0</v>
      </c>
      <c r="BG20">
        <v>0</v>
      </c>
      <c r="BH20">
        <v>9986.8799999999992</v>
      </c>
      <c r="BI20">
        <v>0</v>
      </c>
      <c r="BJ20">
        <v>14.6751</v>
      </c>
      <c r="BK20">
        <v>-9.9671299999999992</v>
      </c>
      <c r="BL20">
        <v>295.10599999999999</v>
      </c>
      <c r="BM20">
        <v>304.69499999999999</v>
      </c>
      <c r="BN20">
        <v>1.77766</v>
      </c>
      <c r="BO20">
        <v>300.04300000000001</v>
      </c>
      <c r="BP20">
        <v>15.266400000000001</v>
      </c>
      <c r="BQ20">
        <v>1.69737</v>
      </c>
      <c r="BR20">
        <v>1.52034</v>
      </c>
      <c r="BS20">
        <v>14.872400000000001</v>
      </c>
      <c r="BT20">
        <v>13.174200000000001</v>
      </c>
      <c r="BU20">
        <v>1800.04</v>
      </c>
      <c r="BV20">
        <v>0.89999600000000002</v>
      </c>
      <c r="BW20">
        <v>0.100004</v>
      </c>
      <c r="BX20">
        <v>0</v>
      </c>
      <c r="BY20">
        <v>2.9148000000000001</v>
      </c>
      <c r="BZ20">
        <v>0</v>
      </c>
      <c r="CA20">
        <v>11531.8</v>
      </c>
      <c r="CB20">
        <v>14600.7</v>
      </c>
      <c r="CC20">
        <v>39.5</v>
      </c>
      <c r="CD20">
        <v>40.625</v>
      </c>
      <c r="CE20">
        <v>39.75</v>
      </c>
      <c r="CF20">
        <v>39.25</v>
      </c>
      <c r="CG20">
        <v>38.561999999999998</v>
      </c>
      <c r="CH20">
        <v>1620.03</v>
      </c>
      <c r="CI20">
        <v>180.01</v>
      </c>
      <c r="CJ20">
        <v>0</v>
      </c>
      <c r="CK20">
        <v>1690062173.9000001</v>
      </c>
      <c r="CL20">
        <v>0</v>
      </c>
      <c r="CM20">
        <v>1690062130.5</v>
      </c>
      <c r="CN20" t="s">
        <v>357</v>
      </c>
      <c r="CO20">
        <v>1690062116.5</v>
      </c>
      <c r="CP20">
        <v>1690062130.5</v>
      </c>
      <c r="CQ20">
        <v>28</v>
      </c>
      <c r="CR20">
        <v>0.01</v>
      </c>
      <c r="CS20">
        <v>1E-3</v>
      </c>
      <c r="CT20">
        <v>-3.9620000000000002</v>
      </c>
      <c r="CU20">
        <v>-0.73599999999999999</v>
      </c>
      <c r="CV20">
        <v>300</v>
      </c>
      <c r="CW20">
        <v>15</v>
      </c>
      <c r="CX20">
        <v>0.19</v>
      </c>
      <c r="CY20">
        <v>0.09</v>
      </c>
      <c r="CZ20">
        <v>9.4067637858430384</v>
      </c>
      <c r="DA20">
        <v>-0.18876243809382839</v>
      </c>
      <c r="DB20">
        <v>5.954790694646233E-2</v>
      </c>
      <c r="DC20">
        <v>1</v>
      </c>
      <c r="DD20">
        <v>299.96758536585372</v>
      </c>
      <c r="DE20">
        <v>6.0731707317507669E-2</v>
      </c>
      <c r="DF20">
        <v>3.0884502080635451E-2</v>
      </c>
      <c r="DG20">
        <v>1</v>
      </c>
      <c r="DH20">
        <v>1799.986829268292</v>
      </c>
      <c r="DI20">
        <v>6.5420988197131102E-2</v>
      </c>
      <c r="DJ20">
        <v>9.8536585365853163E-2</v>
      </c>
      <c r="DK20">
        <v>-1</v>
      </c>
      <c r="DL20">
        <v>2</v>
      </c>
      <c r="DM20">
        <v>2</v>
      </c>
      <c r="DN20" t="s">
        <v>351</v>
      </c>
      <c r="DO20">
        <v>3.2163400000000002</v>
      </c>
      <c r="DP20">
        <v>2.7236799999999999</v>
      </c>
      <c r="DQ20">
        <v>7.4090000000000003E-2</v>
      </c>
      <c r="DR20">
        <v>7.4990799999999996E-2</v>
      </c>
      <c r="DS20">
        <v>9.3439099999999997E-2</v>
      </c>
      <c r="DT20">
        <v>8.2766400000000004E-2</v>
      </c>
      <c r="DU20">
        <v>28155</v>
      </c>
      <c r="DV20">
        <v>31707.9</v>
      </c>
      <c r="DW20">
        <v>28599.5</v>
      </c>
      <c r="DX20">
        <v>32850.199999999997</v>
      </c>
      <c r="DY20">
        <v>36033.300000000003</v>
      </c>
      <c r="DZ20">
        <v>40588.300000000003</v>
      </c>
      <c r="EA20">
        <v>41979.7</v>
      </c>
      <c r="EB20">
        <v>47103.1</v>
      </c>
      <c r="EC20">
        <v>2.1513</v>
      </c>
      <c r="ED20">
        <v>1.905</v>
      </c>
      <c r="EE20">
        <v>0.17644099999999999</v>
      </c>
      <c r="EF20">
        <v>0</v>
      </c>
      <c r="EG20">
        <v>18.095300000000002</v>
      </c>
      <c r="EH20">
        <v>999.9</v>
      </c>
      <c r="EI20">
        <v>64.3</v>
      </c>
      <c r="EJ20">
        <v>22.3</v>
      </c>
      <c r="EK20">
        <v>17.449100000000001</v>
      </c>
      <c r="EL20">
        <v>63.004600000000003</v>
      </c>
      <c r="EM20">
        <v>21.1418</v>
      </c>
      <c r="EN20">
        <v>1</v>
      </c>
      <c r="EO20">
        <v>-0.61737799999999998</v>
      </c>
      <c r="EP20">
        <v>0.60891300000000004</v>
      </c>
      <c r="EQ20">
        <v>20.2331</v>
      </c>
      <c r="ER20">
        <v>5.2292699999999996</v>
      </c>
      <c r="ES20">
        <v>12.0047</v>
      </c>
      <c r="ET20">
        <v>4.9911500000000002</v>
      </c>
      <c r="EU20">
        <v>3.3050000000000002</v>
      </c>
      <c r="EV20">
        <v>8203</v>
      </c>
      <c r="EW20">
        <v>9999</v>
      </c>
      <c r="EX20">
        <v>543.9</v>
      </c>
      <c r="EY20">
        <v>86.6</v>
      </c>
      <c r="EZ20">
        <v>1.8524</v>
      </c>
      <c r="FA20">
        <v>1.8613599999999999</v>
      </c>
      <c r="FB20">
        <v>1.8603499999999999</v>
      </c>
      <c r="FC20">
        <v>1.8563799999999999</v>
      </c>
      <c r="FD20">
        <v>1.8607100000000001</v>
      </c>
      <c r="FE20">
        <v>1.85701</v>
      </c>
      <c r="FF20">
        <v>1.8591299999999999</v>
      </c>
      <c r="FG20">
        <v>1.8620000000000001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-3.9289999999999998</v>
      </c>
      <c r="FV20">
        <v>-0.73629999999999995</v>
      </c>
      <c r="FW20">
        <v>-2.8411288472081342</v>
      </c>
      <c r="FX20">
        <v>-4.0117494158234393E-3</v>
      </c>
      <c r="FY20">
        <v>1.087516141204025E-6</v>
      </c>
      <c r="FZ20">
        <v>-8.657206703991749E-11</v>
      </c>
      <c r="GA20">
        <v>-0.73630499999999621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0.7</v>
      </c>
      <c r="GJ20">
        <v>0.5</v>
      </c>
      <c r="GK20">
        <v>0.794678</v>
      </c>
      <c r="GL20">
        <v>2.36084</v>
      </c>
      <c r="GM20">
        <v>1.5942400000000001</v>
      </c>
      <c r="GN20">
        <v>2.33521</v>
      </c>
      <c r="GO20">
        <v>1.40015</v>
      </c>
      <c r="GP20">
        <v>2.2924799999999999</v>
      </c>
      <c r="GQ20">
        <v>25.409099999999999</v>
      </c>
      <c r="GR20">
        <v>14.158300000000001</v>
      </c>
      <c r="GS20">
        <v>18</v>
      </c>
      <c r="GT20">
        <v>542.12900000000002</v>
      </c>
      <c r="GU20">
        <v>417.18900000000002</v>
      </c>
      <c r="GV20">
        <v>18.587900000000001</v>
      </c>
      <c r="GW20">
        <v>19.005600000000001</v>
      </c>
      <c r="GX20">
        <v>30.0001</v>
      </c>
      <c r="GY20">
        <v>18.849799999999998</v>
      </c>
      <c r="GZ20">
        <v>18.787099999999999</v>
      </c>
      <c r="HA20">
        <v>15.9712</v>
      </c>
      <c r="HB20">
        <v>0</v>
      </c>
      <c r="HC20">
        <v>-30</v>
      </c>
      <c r="HD20">
        <v>18.5838</v>
      </c>
      <c r="HE20">
        <v>300</v>
      </c>
      <c r="HF20">
        <v>0</v>
      </c>
      <c r="HG20">
        <v>105.008</v>
      </c>
      <c r="HH20">
        <v>104.002</v>
      </c>
    </row>
    <row r="21" spans="1:216" x14ac:dyDescent="0.2">
      <c r="A21">
        <v>3</v>
      </c>
      <c r="B21">
        <v>1690062252.5</v>
      </c>
      <c r="C21">
        <v>190.5</v>
      </c>
      <c r="D21" t="s">
        <v>358</v>
      </c>
      <c r="E21" t="s">
        <v>359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1690062252.5</v>
      </c>
      <c r="M21">
        <f t="shared" si="0"/>
        <v>1.8035849174077123E-3</v>
      </c>
      <c r="N21">
        <f t="shared" si="1"/>
        <v>1.8035849174077123</v>
      </c>
      <c r="O21">
        <f t="shared" si="2"/>
        <v>7.6073359214974516</v>
      </c>
      <c r="P21">
        <f t="shared" si="3"/>
        <v>241.941</v>
      </c>
      <c r="Q21">
        <f t="shared" si="4"/>
        <v>184.12299490221241</v>
      </c>
      <c r="R21">
        <f t="shared" si="5"/>
        <v>18.355340397317761</v>
      </c>
      <c r="S21">
        <f t="shared" si="6"/>
        <v>24.119254704856498</v>
      </c>
      <c r="T21">
        <f t="shared" si="7"/>
        <v>0.22937399641943279</v>
      </c>
      <c r="U21">
        <f t="shared" si="8"/>
        <v>2.9258628730583478</v>
      </c>
      <c r="V21">
        <f t="shared" si="9"/>
        <v>0.21983190175158565</v>
      </c>
      <c r="W21">
        <f t="shared" si="10"/>
        <v>0.13821917939765288</v>
      </c>
      <c r="X21">
        <f t="shared" si="11"/>
        <v>297.69242400000002</v>
      </c>
      <c r="Y21">
        <f t="shared" si="12"/>
        <v>22.139360087901011</v>
      </c>
      <c r="Z21">
        <f t="shared" si="13"/>
        <v>21.021999999999998</v>
      </c>
      <c r="AA21">
        <f t="shared" si="14"/>
        <v>2.4993083396817193</v>
      </c>
      <c r="AB21">
        <f t="shared" si="15"/>
        <v>68.703411763772209</v>
      </c>
      <c r="AC21">
        <f t="shared" si="16"/>
        <v>1.6986289257135001</v>
      </c>
      <c r="AD21">
        <f t="shared" si="17"/>
        <v>2.4724084031721976</v>
      </c>
      <c r="AE21">
        <f t="shared" si="18"/>
        <v>0.80067941396821918</v>
      </c>
      <c r="AF21">
        <f t="shared" si="19"/>
        <v>-79.538094857680107</v>
      </c>
      <c r="AG21">
        <f t="shared" si="20"/>
        <v>-27.762084981368357</v>
      </c>
      <c r="AH21">
        <f t="shared" si="21"/>
        <v>-1.9260113064535862</v>
      </c>
      <c r="AI21">
        <f t="shared" si="22"/>
        <v>188.46623285449797</v>
      </c>
      <c r="AJ21">
        <v>62</v>
      </c>
      <c r="AK21">
        <v>10</v>
      </c>
      <c r="AL21">
        <f t="shared" si="23"/>
        <v>1</v>
      </c>
      <c r="AM21">
        <f t="shared" si="24"/>
        <v>0</v>
      </c>
      <c r="AN21">
        <f t="shared" si="25"/>
        <v>53866.772416026222</v>
      </c>
      <c r="AO21">
        <f t="shared" si="26"/>
        <v>1799.94</v>
      </c>
      <c r="AP21">
        <f t="shared" si="27"/>
        <v>1517.3496</v>
      </c>
      <c r="AQ21">
        <f t="shared" si="28"/>
        <v>0.84300010000333347</v>
      </c>
      <c r="AR21">
        <f t="shared" si="29"/>
        <v>0.16539019300643354</v>
      </c>
      <c r="AS21">
        <v>1690062252.5</v>
      </c>
      <c r="AT21">
        <v>241.941</v>
      </c>
      <c r="AU21">
        <v>249.98400000000001</v>
      </c>
      <c r="AV21">
        <v>17.039000000000001</v>
      </c>
      <c r="AW21">
        <v>15.266299999999999</v>
      </c>
      <c r="AX21">
        <v>245.67400000000001</v>
      </c>
      <c r="AY21">
        <v>17.777999999999999</v>
      </c>
      <c r="AZ21">
        <v>600.05200000000002</v>
      </c>
      <c r="BA21">
        <v>99.590800000000002</v>
      </c>
      <c r="BB21">
        <v>9.9846500000000005E-2</v>
      </c>
      <c r="BC21">
        <v>20.846</v>
      </c>
      <c r="BD21">
        <v>21.021999999999998</v>
      </c>
      <c r="BE21">
        <v>999.9</v>
      </c>
      <c r="BF21">
        <v>0</v>
      </c>
      <c r="BG21">
        <v>0</v>
      </c>
      <c r="BH21">
        <v>10020</v>
      </c>
      <c r="BI21">
        <v>0</v>
      </c>
      <c r="BJ21">
        <v>15.6044</v>
      </c>
      <c r="BK21">
        <v>-8.0437899999999996</v>
      </c>
      <c r="BL21">
        <v>246.13499999999999</v>
      </c>
      <c r="BM21">
        <v>253.86</v>
      </c>
      <c r="BN21">
        <v>1.77268</v>
      </c>
      <c r="BO21">
        <v>249.98400000000001</v>
      </c>
      <c r="BP21">
        <v>15.266299999999999</v>
      </c>
      <c r="BQ21">
        <v>1.69693</v>
      </c>
      <c r="BR21">
        <v>1.5203899999999999</v>
      </c>
      <c r="BS21">
        <v>14.868399999999999</v>
      </c>
      <c r="BT21">
        <v>13.1747</v>
      </c>
      <c r="BU21">
        <v>1799.94</v>
      </c>
      <c r="BV21">
        <v>0.89999700000000005</v>
      </c>
      <c r="BW21">
        <v>0.10000299999999999</v>
      </c>
      <c r="BX21">
        <v>0</v>
      </c>
      <c r="BY21">
        <v>2.0825999999999998</v>
      </c>
      <c r="BZ21">
        <v>0</v>
      </c>
      <c r="CA21">
        <v>11604.9</v>
      </c>
      <c r="CB21">
        <v>14599.8</v>
      </c>
      <c r="CC21">
        <v>40.875</v>
      </c>
      <c r="CD21">
        <v>41.5</v>
      </c>
      <c r="CE21">
        <v>41</v>
      </c>
      <c r="CF21">
        <v>40.625</v>
      </c>
      <c r="CG21">
        <v>39.811999999999998</v>
      </c>
      <c r="CH21">
        <v>1619.94</v>
      </c>
      <c r="CI21">
        <v>180</v>
      </c>
      <c r="CJ21">
        <v>0</v>
      </c>
      <c r="CK21">
        <v>1690062268.7</v>
      </c>
      <c r="CL21">
        <v>0</v>
      </c>
      <c r="CM21">
        <v>1690062224.5</v>
      </c>
      <c r="CN21" t="s">
        <v>360</v>
      </c>
      <c r="CO21">
        <v>1690062217</v>
      </c>
      <c r="CP21">
        <v>1690062224.5</v>
      </c>
      <c r="CQ21">
        <v>29</v>
      </c>
      <c r="CR21">
        <v>2.9000000000000001E-2</v>
      </c>
      <c r="CS21">
        <v>-3.0000000000000001E-3</v>
      </c>
      <c r="CT21">
        <v>-3.7610000000000001</v>
      </c>
      <c r="CU21">
        <v>-0.73899999999999999</v>
      </c>
      <c r="CV21">
        <v>250</v>
      </c>
      <c r="CW21">
        <v>15</v>
      </c>
      <c r="CX21">
        <v>0.17</v>
      </c>
      <c r="CY21">
        <v>0.04</v>
      </c>
      <c r="CZ21">
        <v>7.602068271216277</v>
      </c>
      <c r="DA21">
        <v>0.19675861753340429</v>
      </c>
      <c r="DB21">
        <v>2.9610954751307799E-2</v>
      </c>
      <c r="DC21">
        <v>1</v>
      </c>
      <c r="DD21">
        <v>249.98656097560971</v>
      </c>
      <c r="DE21">
        <v>2.849477351893618E-2</v>
      </c>
      <c r="DF21">
        <v>1.408519163655291E-2</v>
      </c>
      <c r="DG21">
        <v>1</v>
      </c>
      <c r="DH21">
        <v>1800</v>
      </c>
      <c r="DI21">
        <v>-0.13927829455846849</v>
      </c>
      <c r="DJ21">
        <v>0.1152171862180294</v>
      </c>
      <c r="DK21">
        <v>-1</v>
      </c>
      <c r="DL21">
        <v>2</v>
      </c>
      <c r="DM21">
        <v>2</v>
      </c>
      <c r="DN21" t="s">
        <v>351</v>
      </c>
      <c r="DO21">
        <v>3.2164199999999998</v>
      </c>
      <c r="DP21">
        <v>2.7237200000000001</v>
      </c>
      <c r="DQ21">
        <v>6.3849600000000006E-2</v>
      </c>
      <c r="DR21">
        <v>6.4515900000000001E-2</v>
      </c>
      <c r="DS21">
        <v>9.3431399999999998E-2</v>
      </c>
      <c r="DT21">
        <v>8.2767400000000005E-2</v>
      </c>
      <c r="DU21">
        <v>28465.599999999999</v>
      </c>
      <c r="DV21">
        <v>32066.5</v>
      </c>
      <c r="DW21">
        <v>28598.5</v>
      </c>
      <c r="DX21">
        <v>32849.5</v>
      </c>
      <c r="DY21">
        <v>36032.400000000001</v>
      </c>
      <c r="DZ21">
        <v>40586.6</v>
      </c>
      <c r="EA21">
        <v>41978.400000000001</v>
      </c>
      <c r="EB21">
        <v>47101.3</v>
      </c>
      <c r="EC21">
        <v>2.15158</v>
      </c>
      <c r="ED21">
        <v>1.9047499999999999</v>
      </c>
      <c r="EE21">
        <v>0.175986</v>
      </c>
      <c r="EF21">
        <v>0</v>
      </c>
      <c r="EG21">
        <v>18.1084</v>
      </c>
      <c r="EH21">
        <v>999.9</v>
      </c>
      <c r="EI21">
        <v>64.2</v>
      </c>
      <c r="EJ21">
        <v>22.3</v>
      </c>
      <c r="EK21">
        <v>17.420300000000001</v>
      </c>
      <c r="EL21">
        <v>62.834600000000002</v>
      </c>
      <c r="EM21">
        <v>21.298100000000002</v>
      </c>
      <c r="EN21">
        <v>1</v>
      </c>
      <c r="EO21">
        <v>-0.61578999999999995</v>
      </c>
      <c r="EP21">
        <v>0.74911499999999998</v>
      </c>
      <c r="EQ21">
        <v>20.232399999999998</v>
      </c>
      <c r="ER21">
        <v>5.2289700000000003</v>
      </c>
      <c r="ES21">
        <v>12.005599999999999</v>
      </c>
      <c r="ET21">
        <v>4.9913499999999997</v>
      </c>
      <c r="EU21">
        <v>3.3050000000000002</v>
      </c>
      <c r="EV21">
        <v>8205</v>
      </c>
      <c r="EW21">
        <v>9999</v>
      </c>
      <c r="EX21">
        <v>543.9</v>
      </c>
      <c r="EY21">
        <v>86.6</v>
      </c>
      <c r="EZ21">
        <v>1.8523499999999999</v>
      </c>
      <c r="FA21">
        <v>1.8613299999999999</v>
      </c>
      <c r="FB21">
        <v>1.8603499999999999</v>
      </c>
      <c r="FC21">
        <v>1.8563799999999999</v>
      </c>
      <c r="FD21">
        <v>1.86077</v>
      </c>
      <c r="FE21">
        <v>1.8569899999999999</v>
      </c>
      <c r="FF21">
        <v>1.8591299999999999</v>
      </c>
      <c r="FG21">
        <v>1.86198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-3.7330000000000001</v>
      </c>
      <c r="FV21">
        <v>-0.73899999999999999</v>
      </c>
      <c r="FW21">
        <v>-2.8121284898326331</v>
      </c>
      <c r="FX21">
        <v>-4.0117494158234393E-3</v>
      </c>
      <c r="FY21">
        <v>1.087516141204025E-6</v>
      </c>
      <c r="FZ21">
        <v>-8.657206703991749E-11</v>
      </c>
      <c r="GA21">
        <v>-0.73897619047618868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0.6</v>
      </c>
      <c r="GJ21">
        <v>0.5</v>
      </c>
      <c r="GK21">
        <v>0.69213899999999995</v>
      </c>
      <c r="GL21">
        <v>2.3645</v>
      </c>
      <c r="GM21">
        <v>1.5942400000000001</v>
      </c>
      <c r="GN21">
        <v>2.33521</v>
      </c>
      <c r="GO21">
        <v>1.40015</v>
      </c>
      <c r="GP21">
        <v>2.3571800000000001</v>
      </c>
      <c r="GQ21">
        <v>25.429600000000001</v>
      </c>
      <c r="GR21">
        <v>14.158300000000001</v>
      </c>
      <c r="GS21">
        <v>18</v>
      </c>
      <c r="GT21">
        <v>542.40800000000002</v>
      </c>
      <c r="GU21">
        <v>417.11599999999999</v>
      </c>
      <c r="GV21">
        <v>18.349799999999998</v>
      </c>
      <c r="GW21">
        <v>19.0213</v>
      </c>
      <c r="GX21">
        <v>30.0002</v>
      </c>
      <c r="GY21">
        <v>18.8582</v>
      </c>
      <c r="GZ21">
        <v>18.795100000000001</v>
      </c>
      <c r="HA21">
        <v>13.898</v>
      </c>
      <c r="HB21">
        <v>0</v>
      </c>
      <c r="HC21">
        <v>-30</v>
      </c>
      <c r="HD21">
        <v>18.349799999999998</v>
      </c>
      <c r="HE21">
        <v>250</v>
      </c>
      <c r="HF21">
        <v>0</v>
      </c>
      <c r="HG21">
        <v>105.005</v>
      </c>
      <c r="HH21">
        <v>103.999</v>
      </c>
    </row>
    <row r="22" spans="1:216" x14ac:dyDescent="0.2">
      <c r="A22">
        <v>4</v>
      </c>
      <c r="B22">
        <v>1690062354.5</v>
      </c>
      <c r="C22">
        <v>292.5</v>
      </c>
      <c r="D22" t="s">
        <v>361</v>
      </c>
      <c r="E22" t="s">
        <v>362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1690062354.5</v>
      </c>
      <c r="M22">
        <f t="shared" si="0"/>
        <v>1.7699146220911436E-3</v>
      </c>
      <c r="N22">
        <f t="shared" si="1"/>
        <v>1.7699146220911437</v>
      </c>
      <c r="O22">
        <f t="shared" si="2"/>
        <v>4.8169338643407009</v>
      </c>
      <c r="P22">
        <f t="shared" si="3"/>
        <v>169.88399999999999</v>
      </c>
      <c r="Q22">
        <f t="shared" si="4"/>
        <v>132.78910396708102</v>
      </c>
      <c r="R22">
        <f t="shared" si="5"/>
        <v>13.237905466654736</v>
      </c>
      <c r="S22">
        <f t="shared" si="6"/>
        <v>16.935940262498399</v>
      </c>
      <c r="T22">
        <f t="shared" si="7"/>
        <v>0.22740868229142192</v>
      </c>
      <c r="U22">
        <f t="shared" si="8"/>
        <v>2.9247902425153329</v>
      </c>
      <c r="V22">
        <f t="shared" si="9"/>
        <v>0.21802251920354671</v>
      </c>
      <c r="W22">
        <f t="shared" si="10"/>
        <v>0.13707510154606861</v>
      </c>
      <c r="X22">
        <f t="shared" si="11"/>
        <v>297.72709800000001</v>
      </c>
      <c r="Y22">
        <f t="shared" si="12"/>
        <v>22.178789649999302</v>
      </c>
      <c r="Z22">
        <f t="shared" si="13"/>
        <v>21.0214</v>
      </c>
      <c r="AA22">
        <f t="shared" si="14"/>
        <v>2.4992162017042636</v>
      </c>
      <c r="AB22">
        <f t="shared" si="15"/>
        <v>68.914385591467479</v>
      </c>
      <c r="AC22">
        <f t="shared" si="16"/>
        <v>1.70699252387928</v>
      </c>
      <c r="AD22">
        <f t="shared" si="17"/>
        <v>2.4769756114471235</v>
      </c>
      <c r="AE22">
        <f t="shared" si="18"/>
        <v>0.7922236778249836</v>
      </c>
      <c r="AF22">
        <f t="shared" si="19"/>
        <v>-78.053234834219438</v>
      </c>
      <c r="AG22">
        <f t="shared" si="20"/>
        <v>-22.926859792022146</v>
      </c>
      <c r="AH22">
        <f t="shared" si="21"/>
        <v>-1.5913866694657257</v>
      </c>
      <c r="AI22">
        <f t="shared" si="22"/>
        <v>195.15561670429267</v>
      </c>
      <c r="AJ22">
        <v>63</v>
      </c>
      <c r="AK22">
        <v>10</v>
      </c>
      <c r="AL22">
        <f t="shared" si="23"/>
        <v>1</v>
      </c>
      <c r="AM22">
        <f t="shared" si="24"/>
        <v>0</v>
      </c>
      <c r="AN22">
        <f t="shared" si="25"/>
        <v>53829.699823635478</v>
      </c>
      <c r="AO22">
        <f t="shared" si="26"/>
        <v>1800.15</v>
      </c>
      <c r="AP22">
        <f t="shared" si="27"/>
        <v>1517.5266000000001</v>
      </c>
      <c r="AQ22">
        <f t="shared" si="28"/>
        <v>0.84300008332638954</v>
      </c>
      <c r="AR22">
        <f t="shared" si="29"/>
        <v>0.16539016081993169</v>
      </c>
      <c r="AS22">
        <v>1690062354.5</v>
      </c>
      <c r="AT22">
        <v>169.88399999999999</v>
      </c>
      <c r="AU22">
        <v>175.001</v>
      </c>
      <c r="AV22">
        <v>17.122800000000002</v>
      </c>
      <c r="AW22">
        <v>15.3834</v>
      </c>
      <c r="AX22">
        <v>173.155</v>
      </c>
      <c r="AY22">
        <v>17.859300000000001</v>
      </c>
      <c r="AZ22">
        <v>600.072</v>
      </c>
      <c r="BA22">
        <v>99.591499999999996</v>
      </c>
      <c r="BB22">
        <v>9.9702600000000002E-2</v>
      </c>
      <c r="BC22">
        <v>20.876000000000001</v>
      </c>
      <c r="BD22">
        <v>21.0214</v>
      </c>
      <c r="BE22">
        <v>999.9</v>
      </c>
      <c r="BF22">
        <v>0</v>
      </c>
      <c r="BG22">
        <v>0</v>
      </c>
      <c r="BH22">
        <v>10013.799999999999</v>
      </c>
      <c r="BI22">
        <v>0</v>
      </c>
      <c r="BJ22">
        <v>16.4407</v>
      </c>
      <c r="BK22">
        <v>-5.1178900000000001</v>
      </c>
      <c r="BL22">
        <v>172.84299999999999</v>
      </c>
      <c r="BM22">
        <v>177.73599999999999</v>
      </c>
      <c r="BN22">
        <v>1.73943</v>
      </c>
      <c r="BO22">
        <v>175.001</v>
      </c>
      <c r="BP22">
        <v>15.3834</v>
      </c>
      <c r="BQ22">
        <v>1.70529</v>
      </c>
      <c r="BR22">
        <v>1.53206</v>
      </c>
      <c r="BS22">
        <v>14.944599999999999</v>
      </c>
      <c r="BT22">
        <v>13.2919</v>
      </c>
      <c r="BU22">
        <v>1800.15</v>
      </c>
      <c r="BV22">
        <v>0.89999600000000002</v>
      </c>
      <c r="BW22">
        <v>0.100004</v>
      </c>
      <c r="BX22">
        <v>0</v>
      </c>
      <c r="BY22">
        <v>2.1480000000000001</v>
      </c>
      <c r="BZ22">
        <v>0</v>
      </c>
      <c r="CA22">
        <v>11686</v>
      </c>
      <c r="CB22">
        <v>14601.6</v>
      </c>
      <c r="CC22">
        <v>40.811999999999998</v>
      </c>
      <c r="CD22">
        <v>41.061999999999998</v>
      </c>
      <c r="CE22">
        <v>40.875</v>
      </c>
      <c r="CF22">
        <v>39.686999999999998</v>
      </c>
      <c r="CG22">
        <v>39.561999999999998</v>
      </c>
      <c r="CH22">
        <v>1620.13</v>
      </c>
      <c r="CI22">
        <v>180.02</v>
      </c>
      <c r="CJ22">
        <v>0</v>
      </c>
      <c r="CK22">
        <v>1690062370.7</v>
      </c>
      <c r="CL22">
        <v>0</v>
      </c>
      <c r="CM22">
        <v>1690062328</v>
      </c>
      <c r="CN22" t="s">
        <v>363</v>
      </c>
      <c r="CO22">
        <v>1690062318</v>
      </c>
      <c r="CP22">
        <v>1690062328</v>
      </c>
      <c r="CQ22">
        <v>30</v>
      </c>
      <c r="CR22">
        <v>0.20300000000000001</v>
      </c>
      <c r="CS22">
        <v>3.0000000000000001E-3</v>
      </c>
      <c r="CT22">
        <v>-3.29</v>
      </c>
      <c r="CU22">
        <v>-0.73599999999999999</v>
      </c>
      <c r="CV22">
        <v>175</v>
      </c>
      <c r="CW22">
        <v>15</v>
      </c>
      <c r="CX22">
        <v>0.38</v>
      </c>
      <c r="CY22">
        <v>0.08</v>
      </c>
      <c r="CZ22">
        <v>4.8310377506775071</v>
      </c>
      <c r="DA22">
        <v>0.39746752116003781</v>
      </c>
      <c r="DB22">
        <v>6.1301814251168957E-2</v>
      </c>
      <c r="DC22">
        <v>1</v>
      </c>
      <c r="DD22">
        <v>174.979487804878</v>
      </c>
      <c r="DE22">
        <v>0.28131010452995858</v>
      </c>
      <c r="DF22">
        <v>3.2562227070131761E-2</v>
      </c>
      <c r="DG22">
        <v>1</v>
      </c>
      <c r="DH22">
        <v>1800.0752500000001</v>
      </c>
      <c r="DI22">
        <v>-0.29956922387032908</v>
      </c>
      <c r="DJ22">
        <v>0.1089262938871937</v>
      </c>
      <c r="DK22">
        <v>-1</v>
      </c>
      <c r="DL22">
        <v>2</v>
      </c>
      <c r="DM22">
        <v>2</v>
      </c>
      <c r="DN22" t="s">
        <v>351</v>
      </c>
      <c r="DO22">
        <v>3.2164299999999999</v>
      </c>
      <c r="DP22">
        <v>2.7235100000000001</v>
      </c>
      <c r="DQ22">
        <v>4.7068100000000002E-2</v>
      </c>
      <c r="DR22">
        <v>4.7327599999999997E-2</v>
      </c>
      <c r="DS22">
        <v>9.3736899999999998E-2</v>
      </c>
      <c r="DT22">
        <v>8.3224999999999993E-2</v>
      </c>
      <c r="DU22">
        <v>28974.400000000001</v>
      </c>
      <c r="DV22">
        <v>32654.9</v>
      </c>
      <c r="DW22">
        <v>28596.5</v>
      </c>
      <c r="DX22">
        <v>32848</v>
      </c>
      <c r="DY22">
        <v>36017.1</v>
      </c>
      <c r="DZ22">
        <v>40564.300000000003</v>
      </c>
      <c r="EA22">
        <v>41975.199999999997</v>
      </c>
      <c r="EB22">
        <v>47099.199999999997</v>
      </c>
      <c r="EC22">
        <v>2.1509999999999998</v>
      </c>
      <c r="ED22">
        <v>1.9044300000000001</v>
      </c>
      <c r="EE22">
        <v>0.175733</v>
      </c>
      <c r="EF22">
        <v>0</v>
      </c>
      <c r="EG22">
        <v>18.111999999999998</v>
      </c>
      <c r="EH22">
        <v>999.9</v>
      </c>
      <c r="EI22">
        <v>64.2</v>
      </c>
      <c r="EJ22">
        <v>22.3</v>
      </c>
      <c r="EK22">
        <v>17.420300000000001</v>
      </c>
      <c r="EL22">
        <v>62.684600000000003</v>
      </c>
      <c r="EM22">
        <v>21.165900000000001</v>
      </c>
      <c r="EN22">
        <v>1</v>
      </c>
      <c r="EO22">
        <v>-0.61380800000000002</v>
      </c>
      <c r="EP22">
        <v>0.87605699999999997</v>
      </c>
      <c r="EQ22">
        <v>20.229900000000001</v>
      </c>
      <c r="ER22">
        <v>5.2288199999999998</v>
      </c>
      <c r="ES22">
        <v>12.004899999999999</v>
      </c>
      <c r="ET22">
        <v>4.9898499999999997</v>
      </c>
      <c r="EU22">
        <v>3.3050000000000002</v>
      </c>
      <c r="EV22">
        <v>8206.9</v>
      </c>
      <c r="EW22">
        <v>9999</v>
      </c>
      <c r="EX22">
        <v>543.9</v>
      </c>
      <c r="EY22">
        <v>86.6</v>
      </c>
      <c r="EZ22">
        <v>1.8524</v>
      </c>
      <c r="FA22">
        <v>1.8613900000000001</v>
      </c>
      <c r="FB22">
        <v>1.8603499999999999</v>
      </c>
      <c r="FC22">
        <v>1.8563799999999999</v>
      </c>
      <c r="FD22">
        <v>1.86073</v>
      </c>
      <c r="FE22">
        <v>1.857</v>
      </c>
      <c r="FF22">
        <v>1.8591299999999999</v>
      </c>
      <c r="FG22">
        <v>1.86195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-3.2709999999999999</v>
      </c>
      <c r="FV22">
        <v>-0.73650000000000004</v>
      </c>
      <c r="FW22">
        <v>-2.6093240394793531</v>
      </c>
      <c r="FX22">
        <v>-4.0117494158234393E-3</v>
      </c>
      <c r="FY22">
        <v>1.087516141204025E-6</v>
      </c>
      <c r="FZ22">
        <v>-8.657206703991749E-11</v>
      </c>
      <c r="GA22">
        <v>-0.73645500000000474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0.6</v>
      </c>
      <c r="GJ22">
        <v>0.4</v>
      </c>
      <c r="GK22">
        <v>0.53222700000000001</v>
      </c>
      <c r="GL22">
        <v>2.3730500000000001</v>
      </c>
      <c r="GM22">
        <v>1.5942400000000001</v>
      </c>
      <c r="GN22">
        <v>2.33521</v>
      </c>
      <c r="GO22">
        <v>1.40015</v>
      </c>
      <c r="GP22">
        <v>2.3120099999999999</v>
      </c>
      <c r="GQ22">
        <v>25.470600000000001</v>
      </c>
      <c r="GR22">
        <v>14.1408</v>
      </c>
      <c r="GS22">
        <v>18</v>
      </c>
      <c r="GT22">
        <v>542.23</v>
      </c>
      <c r="GU22">
        <v>417.07499999999999</v>
      </c>
      <c r="GV22">
        <v>18.2576</v>
      </c>
      <c r="GW22">
        <v>19.043099999999999</v>
      </c>
      <c r="GX22">
        <v>30.0002</v>
      </c>
      <c r="GY22">
        <v>18.875900000000001</v>
      </c>
      <c r="GZ22">
        <v>18.811399999999999</v>
      </c>
      <c r="HA22">
        <v>10.703900000000001</v>
      </c>
      <c r="HB22">
        <v>0</v>
      </c>
      <c r="HC22">
        <v>-30</v>
      </c>
      <c r="HD22">
        <v>18.235099999999999</v>
      </c>
      <c r="HE22">
        <v>175</v>
      </c>
      <c r="HF22">
        <v>0</v>
      </c>
      <c r="HG22">
        <v>104.997</v>
      </c>
      <c r="HH22">
        <v>103.994</v>
      </c>
    </row>
    <row r="23" spans="1:216" x14ac:dyDescent="0.2">
      <c r="A23">
        <v>5</v>
      </c>
      <c r="B23">
        <v>1690062432.5</v>
      </c>
      <c r="C23">
        <v>370.5</v>
      </c>
      <c r="D23" t="s">
        <v>364</v>
      </c>
      <c r="E23" t="s">
        <v>365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1690062432.5</v>
      </c>
      <c r="M23">
        <f t="shared" si="0"/>
        <v>1.6462783621780674E-3</v>
      </c>
      <c r="N23">
        <f t="shared" si="1"/>
        <v>1.6462783621780674</v>
      </c>
      <c r="O23">
        <f t="shared" si="2"/>
        <v>2.793304465124185</v>
      </c>
      <c r="P23">
        <f t="shared" si="3"/>
        <v>121.94499999999999</v>
      </c>
      <c r="Q23">
        <f t="shared" si="4"/>
        <v>98.573296073948654</v>
      </c>
      <c r="R23">
        <f t="shared" si="5"/>
        <v>9.8265353097013648</v>
      </c>
      <c r="S23">
        <f t="shared" si="6"/>
        <v>12.156404382</v>
      </c>
      <c r="T23">
        <f t="shared" si="7"/>
        <v>0.21062562446081171</v>
      </c>
      <c r="U23">
        <f t="shared" si="8"/>
        <v>2.9185253592008893</v>
      </c>
      <c r="V23">
        <f t="shared" si="9"/>
        <v>0.20253067333438082</v>
      </c>
      <c r="W23">
        <f t="shared" si="10"/>
        <v>0.1272830480902058</v>
      </c>
      <c r="X23">
        <f t="shared" si="11"/>
        <v>297.70736699999998</v>
      </c>
      <c r="Y23">
        <f t="shared" si="12"/>
        <v>22.130261752294277</v>
      </c>
      <c r="Z23">
        <f t="shared" si="13"/>
        <v>20.971499999999999</v>
      </c>
      <c r="AA23">
        <f t="shared" si="14"/>
        <v>2.4915637967027187</v>
      </c>
      <c r="AB23">
        <f t="shared" si="15"/>
        <v>68.91573513674345</v>
      </c>
      <c r="AC23">
        <f t="shared" si="16"/>
        <v>1.6982779536000003</v>
      </c>
      <c r="AD23">
        <f t="shared" si="17"/>
        <v>2.4642818512060507</v>
      </c>
      <c r="AE23">
        <f t="shared" si="18"/>
        <v>0.79328584310271832</v>
      </c>
      <c r="AF23">
        <f t="shared" si="19"/>
        <v>-72.600875772052774</v>
      </c>
      <c r="AG23">
        <f t="shared" si="20"/>
        <v>-28.164493510577429</v>
      </c>
      <c r="AH23">
        <f t="shared" si="21"/>
        <v>-1.9578016162099077</v>
      </c>
      <c r="AI23">
        <f t="shared" si="22"/>
        <v>194.98419610115985</v>
      </c>
      <c r="AJ23">
        <v>70</v>
      </c>
      <c r="AK23">
        <v>12</v>
      </c>
      <c r="AL23">
        <f t="shared" si="23"/>
        <v>1</v>
      </c>
      <c r="AM23">
        <f t="shared" si="24"/>
        <v>0</v>
      </c>
      <c r="AN23">
        <f t="shared" si="25"/>
        <v>53660.577095185887</v>
      </c>
      <c r="AO23">
        <f t="shared" si="26"/>
        <v>1800.03</v>
      </c>
      <c r="AP23">
        <f t="shared" si="27"/>
        <v>1517.4254999999998</v>
      </c>
      <c r="AQ23">
        <f t="shared" si="28"/>
        <v>0.84300011666472219</v>
      </c>
      <c r="AR23">
        <f t="shared" si="29"/>
        <v>0.16539022516291393</v>
      </c>
      <c r="AS23">
        <v>1690062432.5</v>
      </c>
      <c r="AT23">
        <v>121.94499999999999</v>
      </c>
      <c r="AU23">
        <v>124.93899999999999</v>
      </c>
      <c r="AV23">
        <v>17.036000000000001</v>
      </c>
      <c r="AW23">
        <v>15.4178</v>
      </c>
      <c r="AX23">
        <v>124.911</v>
      </c>
      <c r="AY23">
        <v>17.770600000000002</v>
      </c>
      <c r="AZ23">
        <v>600.01199999999994</v>
      </c>
      <c r="BA23">
        <v>99.590800000000002</v>
      </c>
      <c r="BB23">
        <v>9.6799999999999997E-2</v>
      </c>
      <c r="BC23">
        <v>20.7925</v>
      </c>
      <c r="BD23">
        <v>20.971499999999999</v>
      </c>
      <c r="BE23">
        <v>999.9</v>
      </c>
      <c r="BF23">
        <v>0</v>
      </c>
      <c r="BG23">
        <v>0</v>
      </c>
      <c r="BH23">
        <v>9978.1200000000008</v>
      </c>
      <c r="BI23">
        <v>0</v>
      </c>
      <c r="BJ23">
        <v>17.326499999999999</v>
      </c>
      <c r="BK23">
        <v>-2.9936699999999998</v>
      </c>
      <c r="BL23">
        <v>124.05800000000001</v>
      </c>
      <c r="BM23">
        <v>126.895</v>
      </c>
      <c r="BN23">
        <v>1.61819</v>
      </c>
      <c r="BO23">
        <v>124.93899999999999</v>
      </c>
      <c r="BP23">
        <v>15.4178</v>
      </c>
      <c r="BQ23">
        <v>1.6966300000000001</v>
      </c>
      <c r="BR23">
        <v>1.53548</v>
      </c>
      <c r="BS23">
        <v>14.8657</v>
      </c>
      <c r="BT23">
        <v>13.3261</v>
      </c>
      <c r="BU23">
        <v>1800.03</v>
      </c>
      <c r="BV23">
        <v>0.89999499999999999</v>
      </c>
      <c r="BW23">
        <v>0.100005</v>
      </c>
      <c r="BX23">
        <v>0</v>
      </c>
      <c r="BY23">
        <v>2.5581</v>
      </c>
      <c r="BZ23">
        <v>0</v>
      </c>
      <c r="CA23">
        <v>11797.7</v>
      </c>
      <c r="CB23">
        <v>14600.5</v>
      </c>
      <c r="CC23">
        <v>39.061999999999998</v>
      </c>
      <c r="CD23">
        <v>39.561999999999998</v>
      </c>
      <c r="CE23">
        <v>39.311999999999998</v>
      </c>
      <c r="CF23">
        <v>37.75</v>
      </c>
      <c r="CG23">
        <v>38</v>
      </c>
      <c r="CH23">
        <v>1620.02</v>
      </c>
      <c r="CI23">
        <v>180.01</v>
      </c>
      <c r="CJ23">
        <v>0</v>
      </c>
      <c r="CK23">
        <v>1690062448.7</v>
      </c>
      <c r="CL23">
        <v>0</v>
      </c>
      <c r="CM23">
        <v>1690062427</v>
      </c>
      <c r="CN23" t="s">
        <v>366</v>
      </c>
      <c r="CO23">
        <v>1690062411.5</v>
      </c>
      <c r="CP23">
        <v>1690062427</v>
      </c>
      <c r="CQ23">
        <v>31</v>
      </c>
      <c r="CR23">
        <v>0.128</v>
      </c>
      <c r="CS23">
        <v>2E-3</v>
      </c>
      <c r="CT23">
        <v>-2.9769999999999999</v>
      </c>
      <c r="CU23">
        <v>-0.73499999999999999</v>
      </c>
      <c r="CV23">
        <v>125</v>
      </c>
      <c r="CW23">
        <v>15</v>
      </c>
      <c r="CX23">
        <v>0.37</v>
      </c>
      <c r="CY23">
        <v>0.05</v>
      </c>
      <c r="CZ23">
        <v>0.19669817900547329</v>
      </c>
      <c r="DA23">
        <v>2.4912690218159499</v>
      </c>
      <c r="DB23">
        <v>0.46739288553220709</v>
      </c>
      <c r="DC23">
        <v>0</v>
      </c>
      <c r="DD23">
        <v>124.959675</v>
      </c>
      <c r="DE23">
        <v>-8.0724202627130356E-2</v>
      </c>
      <c r="DF23">
        <v>2.033763444946388E-2</v>
      </c>
      <c r="DG23">
        <v>1</v>
      </c>
      <c r="DH23">
        <v>1800.0141463414641</v>
      </c>
      <c r="DI23">
        <v>0.10075654613230769</v>
      </c>
      <c r="DJ23">
        <v>0.1080870383185239</v>
      </c>
      <c r="DK23">
        <v>-1</v>
      </c>
      <c r="DL23">
        <v>1</v>
      </c>
      <c r="DM23">
        <v>2</v>
      </c>
      <c r="DN23" t="s">
        <v>367</v>
      </c>
      <c r="DO23">
        <v>3.2162600000000001</v>
      </c>
      <c r="DP23">
        <v>2.72031</v>
      </c>
      <c r="DQ23">
        <v>3.4866500000000002E-2</v>
      </c>
      <c r="DR23">
        <v>3.4740600000000003E-2</v>
      </c>
      <c r="DS23">
        <v>9.3384499999999995E-2</v>
      </c>
      <c r="DT23">
        <v>8.3349500000000007E-2</v>
      </c>
      <c r="DU23">
        <v>29345.9</v>
      </c>
      <c r="DV23">
        <v>33085.599999999999</v>
      </c>
      <c r="DW23">
        <v>28596.5</v>
      </c>
      <c r="DX23">
        <v>32846.6</v>
      </c>
      <c r="DY23">
        <v>36031.599999999999</v>
      </c>
      <c r="DZ23">
        <v>40556.400000000001</v>
      </c>
      <c r="EA23">
        <v>41975.3</v>
      </c>
      <c r="EB23">
        <v>47096.5</v>
      </c>
      <c r="EC23">
        <v>2.1357300000000001</v>
      </c>
      <c r="ED23">
        <v>1.8966700000000001</v>
      </c>
      <c r="EE23">
        <v>0.17238800000000001</v>
      </c>
      <c r="EF23">
        <v>0</v>
      </c>
      <c r="EG23">
        <v>18.1174</v>
      </c>
      <c r="EH23">
        <v>999.9</v>
      </c>
      <c r="EI23">
        <v>64.099999999999994</v>
      </c>
      <c r="EJ23">
        <v>22.3</v>
      </c>
      <c r="EK23">
        <v>17.393599999999999</v>
      </c>
      <c r="EL23">
        <v>62.4146</v>
      </c>
      <c r="EM23">
        <v>21.274000000000001</v>
      </c>
      <c r="EN23">
        <v>1</v>
      </c>
      <c r="EO23">
        <v>-0.61287100000000005</v>
      </c>
      <c r="EP23">
        <v>0.62145399999999995</v>
      </c>
      <c r="EQ23">
        <v>20.230799999999999</v>
      </c>
      <c r="ER23">
        <v>5.2273199999999997</v>
      </c>
      <c r="ES23">
        <v>12.006500000000001</v>
      </c>
      <c r="ET23">
        <v>4.9897499999999999</v>
      </c>
      <c r="EU23">
        <v>3.3045499999999999</v>
      </c>
      <c r="EV23">
        <v>8208.6</v>
      </c>
      <c r="EW23">
        <v>9999</v>
      </c>
      <c r="EX23">
        <v>543.9</v>
      </c>
      <c r="EY23">
        <v>86.7</v>
      </c>
      <c r="EZ23">
        <v>1.85239</v>
      </c>
      <c r="FA23">
        <v>1.86137</v>
      </c>
      <c r="FB23">
        <v>1.8603499999999999</v>
      </c>
      <c r="FC23">
        <v>1.8563799999999999</v>
      </c>
      <c r="FD23">
        <v>1.86073</v>
      </c>
      <c r="FE23">
        <v>1.8569899999999999</v>
      </c>
      <c r="FF23">
        <v>1.8591299999999999</v>
      </c>
      <c r="FG23">
        <v>1.8619699999999999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-2.9660000000000002</v>
      </c>
      <c r="FV23">
        <v>-0.73460000000000003</v>
      </c>
      <c r="FW23">
        <v>-2.4816088004983499</v>
      </c>
      <c r="FX23">
        <v>-4.0117494158234393E-3</v>
      </c>
      <c r="FY23">
        <v>1.087516141204025E-6</v>
      </c>
      <c r="FZ23">
        <v>-8.657206703991749E-11</v>
      </c>
      <c r="GA23">
        <v>-0.73457500000000309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0.3</v>
      </c>
      <c r="GJ23">
        <v>0.1</v>
      </c>
      <c r="GK23">
        <v>0.42358400000000002</v>
      </c>
      <c r="GL23">
        <v>2.3864700000000001</v>
      </c>
      <c r="GM23">
        <v>1.5942400000000001</v>
      </c>
      <c r="GN23">
        <v>2.33521</v>
      </c>
      <c r="GO23">
        <v>1.40015</v>
      </c>
      <c r="GP23">
        <v>2.33521</v>
      </c>
      <c r="GQ23">
        <v>25.511600000000001</v>
      </c>
      <c r="GR23">
        <v>14.132</v>
      </c>
      <c r="GS23">
        <v>18</v>
      </c>
      <c r="GT23">
        <v>532.80100000000004</v>
      </c>
      <c r="GU23">
        <v>412.988</v>
      </c>
      <c r="GV23">
        <v>18.308700000000002</v>
      </c>
      <c r="GW23">
        <v>19.067699999999999</v>
      </c>
      <c r="GX23">
        <v>30.0002</v>
      </c>
      <c r="GY23">
        <v>18.925999999999998</v>
      </c>
      <c r="GZ23">
        <v>18.860600000000002</v>
      </c>
      <c r="HA23">
        <v>8.5282800000000005</v>
      </c>
      <c r="HB23">
        <v>0</v>
      </c>
      <c r="HC23">
        <v>-30</v>
      </c>
      <c r="HD23">
        <v>18.315200000000001</v>
      </c>
      <c r="HE23">
        <v>125</v>
      </c>
      <c r="HF23">
        <v>0</v>
      </c>
      <c r="HG23">
        <v>104.997</v>
      </c>
      <c r="HH23">
        <v>103.989</v>
      </c>
    </row>
    <row r="24" spans="1:216" x14ac:dyDescent="0.2">
      <c r="A24">
        <v>6</v>
      </c>
      <c r="B24">
        <v>1690062514.5</v>
      </c>
      <c r="C24">
        <v>452.5</v>
      </c>
      <c r="D24" t="s">
        <v>368</v>
      </c>
      <c r="E24" t="s">
        <v>369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1690062514.5</v>
      </c>
      <c r="M24">
        <f t="shared" si="0"/>
        <v>1.6698399881965311E-3</v>
      </c>
      <c r="N24">
        <f t="shared" si="1"/>
        <v>1.6698399881965311</v>
      </c>
      <c r="O24">
        <f t="shared" si="2"/>
        <v>0.86692616890507146</v>
      </c>
      <c r="P24">
        <f t="shared" si="3"/>
        <v>68.996399999999994</v>
      </c>
      <c r="Q24">
        <f t="shared" si="4"/>
        <v>61.384392221951252</v>
      </c>
      <c r="R24">
        <f t="shared" si="5"/>
        <v>6.1192807850763007</v>
      </c>
      <c r="S24">
        <f t="shared" si="6"/>
        <v>6.8781058095815997</v>
      </c>
      <c r="T24">
        <f t="shared" si="7"/>
        <v>0.21217377549482117</v>
      </c>
      <c r="U24">
        <f t="shared" si="8"/>
        <v>2.9202757639305079</v>
      </c>
      <c r="V24">
        <f t="shared" si="9"/>
        <v>0.20396659966947892</v>
      </c>
      <c r="W24">
        <f t="shared" si="10"/>
        <v>0.12819005545310708</v>
      </c>
      <c r="X24">
        <f t="shared" si="11"/>
        <v>297.71099699999996</v>
      </c>
      <c r="Y24">
        <f t="shared" si="12"/>
        <v>22.098883607384252</v>
      </c>
      <c r="Z24">
        <f t="shared" si="13"/>
        <v>20.993099999999998</v>
      </c>
      <c r="AA24">
        <f t="shared" si="14"/>
        <v>2.4948737380691561</v>
      </c>
      <c r="AB24">
        <f t="shared" si="15"/>
        <v>68.923123007228043</v>
      </c>
      <c r="AC24">
        <f t="shared" si="16"/>
        <v>1.6959004215174001</v>
      </c>
      <c r="AD24">
        <f t="shared" si="17"/>
        <v>2.4605681627913887</v>
      </c>
      <c r="AE24">
        <f t="shared" si="18"/>
        <v>0.79897331655175607</v>
      </c>
      <c r="AF24">
        <f t="shared" si="19"/>
        <v>-73.639943479467021</v>
      </c>
      <c r="AG24">
        <f t="shared" si="20"/>
        <v>-35.439272862327982</v>
      </c>
      <c r="AH24">
        <f t="shared" si="21"/>
        <v>-2.4619812536846468</v>
      </c>
      <c r="AI24">
        <f t="shared" si="22"/>
        <v>186.16979940452029</v>
      </c>
      <c r="AJ24">
        <v>70</v>
      </c>
      <c r="AK24">
        <v>12</v>
      </c>
      <c r="AL24">
        <f t="shared" si="23"/>
        <v>1</v>
      </c>
      <c r="AM24">
        <f t="shared" si="24"/>
        <v>0</v>
      </c>
      <c r="AN24">
        <f t="shared" si="25"/>
        <v>53716.549786625044</v>
      </c>
      <c r="AO24">
        <f t="shared" si="26"/>
        <v>1800.06</v>
      </c>
      <c r="AP24">
        <f t="shared" si="27"/>
        <v>1517.4500999999998</v>
      </c>
      <c r="AQ24">
        <f t="shared" si="28"/>
        <v>0.84299973334222189</v>
      </c>
      <c r="AR24">
        <f t="shared" si="29"/>
        <v>0.16538948535048831</v>
      </c>
      <c r="AS24">
        <v>1690062514.5</v>
      </c>
      <c r="AT24">
        <v>68.996399999999994</v>
      </c>
      <c r="AU24">
        <v>69.978399999999993</v>
      </c>
      <c r="AV24">
        <v>17.0121</v>
      </c>
      <c r="AW24">
        <v>15.370900000000001</v>
      </c>
      <c r="AX24">
        <v>71.760800000000003</v>
      </c>
      <c r="AY24">
        <v>17.748799999999999</v>
      </c>
      <c r="AZ24">
        <v>600.08500000000004</v>
      </c>
      <c r="BA24">
        <v>99.590599999999995</v>
      </c>
      <c r="BB24">
        <v>9.7294000000000005E-2</v>
      </c>
      <c r="BC24">
        <v>20.768000000000001</v>
      </c>
      <c r="BD24">
        <v>20.993099999999998</v>
      </c>
      <c r="BE24">
        <v>999.9</v>
      </c>
      <c r="BF24">
        <v>0</v>
      </c>
      <c r="BG24">
        <v>0</v>
      </c>
      <c r="BH24">
        <v>9988.1200000000008</v>
      </c>
      <c r="BI24">
        <v>0</v>
      </c>
      <c r="BJ24">
        <v>18.525600000000001</v>
      </c>
      <c r="BK24">
        <v>-0.98205600000000004</v>
      </c>
      <c r="BL24">
        <v>70.1905</v>
      </c>
      <c r="BM24">
        <v>71.070899999999995</v>
      </c>
      <c r="BN24">
        <v>1.64113</v>
      </c>
      <c r="BO24">
        <v>69.978399999999993</v>
      </c>
      <c r="BP24">
        <v>15.370900000000001</v>
      </c>
      <c r="BQ24">
        <v>1.69424</v>
      </c>
      <c r="BR24">
        <v>1.5307999999999999</v>
      </c>
      <c r="BS24">
        <v>14.8438</v>
      </c>
      <c r="BT24">
        <v>13.279299999999999</v>
      </c>
      <c r="BU24">
        <v>1800.06</v>
      </c>
      <c r="BV24">
        <v>0.90000999999999998</v>
      </c>
      <c r="BW24">
        <v>9.9989800000000004E-2</v>
      </c>
      <c r="BX24">
        <v>0</v>
      </c>
      <c r="BY24">
        <v>2.2989000000000002</v>
      </c>
      <c r="BZ24">
        <v>0</v>
      </c>
      <c r="CA24">
        <v>11914.9</v>
      </c>
      <c r="CB24">
        <v>14600.9</v>
      </c>
      <c r="CC24">
        <v>37.75</v>
      </c>
      <c r="CD24">
        <v>38.625</v>
      </c>
      <c r="CE24">
        <v>38.061999999999998</v>
      </c>
      <c r="CF24">
        <v>36.686999999999998</v>
      </c>
      <c r="CG24">
        <v>36.75</v>
      </c>
      <c r="CH24">
        <v>1620.07</v>
      </c>
      <c r="CI24">
        <v>179.99</v>
      </c>
      <c r="CJ24">
        <v>0</v>
      </c>
      <c r="CK24">
        <v>1690062530.9000001</v>
      </c>
      <c r="CL24">
        <v>0</v>
      </c>
      <c r="CM24">
        <v>1690062509</v>
      </c>
      <c r="CN24" t="s">
        <v>370</v>
      </c>
      <c r="CO24">
        <v>1690062500</v>
      </c>
      <c r="CP24">
        <v>1690062509</v>
      </c>
      <c r="CQ24">
        <v>32</v>
      </c>
      <c r="CR24">
        <v>-1E-3</v>
      </c>
      <c r="CS24">
        <v>-2E-3</v>
      </c>
      <c r="CT24">
        <v>-2.7679999999999998</v>
      </c>
      <c r="CU24">
        <v>-0.73699999999999999</v>
      </c>
      <c r="CV24">
        <v>70</v>
      </c>
      <c r="CW24">
        <v>15</v>
      </c>
      <c r="CX24">
        <v>0.38</v>
      </c>
      <c r="CY24">
        <v>0.04</v>
      </c>
      <c r="CZ24">
        <v>5.6719401485815807E-2</v>
      </c>
      <c r="DA24">
        <v>0.81112567410570013</v>
      </c>
      <c r="DB24">
        <v>0.14316030372000249</v>
      </c>
      <c r="DC24">
        <v>1</v>
      </c>
      <c r="DD24">
        <v>69.971685000000008</v>
      </c>
      <c r="DE24">
        <v>9.0056285176734596E-3</v>
      </c>
      <c r="DF24">
        <v>1.9626290403435689E-2</v>
      </c>
      <c r="DG24">
        <v>1</v>
      </c>
      <c r="DH24">
        <v>1800.030243902439</v>
      </c>
      <c r="DI24">
        <v>-1.735605931148371E-2</v>
      </c>
      <c r="DJ24">
        <v>0.10284935241453221</v>
      </c>
      <c r="DK24">
        <v>-1</v>
      </c>
      <c r="DL24">
        <v>2</v>
      </c>
      <c r="DM24">
        <v>2</v>
      </c>
      <c r="DN24" t="s">
        <v>351</v>
      </c>
      <c r="DO24">
        <v>3.2163900000000001</v>
      </c>
      <c r="DP24">
        <v>2.7208899999999998</v>
      </c>
      <c r="DQ24">
        <v>2.04926E-2</v>
      </c>
      <c r="DR24">
        <v>1.9923E-2</v>
      </c>
      <c r="DS24">
        <v>9.3295600000000006E-2</v>
      </c>
      <c r="DT24">
        <v>8.3160800000000007E-2</v>
      </c>
      <c r="DU24">
        <v>29782.2</v>
      </c>
      <c r="DV24">
        <v>33592.400000000001</v>
      </c>
      <c r="DW24">
        <v>28595</v>
      </c>
      <c r="DX24">
        <v>32844.6</v>
      </c>
      <c r="DY24">
        <v>36032.800000000003</v>
      </c>
      <c r="DZ24">
        <v>40562</v>
      </c>
      <c r="EA24">
        <v>41972.5</v>
      </c>
      <c r="EB24">
        <v>47093.4</v>
      </c>
      <c r="EC24">
        <v>2.1351499999999999</v>
      </c>
      <c r="ED24">
        <v>1.8959699999999999</v>
      </c>
      <c r="EE24">
        <v>0.17411299999999999</v>
      </c>
      <c r="EF24">
        <v>0</v>
      </c>
      <c r="EG24">
        <v>18.110399999999998</v>
      </c>
      <c r="EH24">
        <v>999.9</v>
      </c>
      <c r="EI24">
        <v>64.099999999999994</v>
      </c>
      <c r="EJ24">
        <v>22.3</v>
      </c>
      <c r="EK24">
        <v>17.393799999999999</v>
      </c>
      <c r="EL24">
        <v>62.614600000000003</v>
      </c>
      <c r="EM24">
        <v>20.993600000000001</v>
      </c>
      <c r="EN24">
        <v>1</v>
      </c>
      <c r="EO24">
        <v>-0.61095299999999997</v>
      </c>
      <c r="EP24">
        <v>0.80086599999999997</v>
      </c>
      <c r="EQ24">
        <v>20.229600000000001</v>
      </c>
      <c r="ER24">
        <v>5.2270200000000004</v>
      </c>
      <c r="ES24">
        <v>12.0047</v>
      </c>
      <c r="ET24">
        <v>4.9903500000000003</v>
      </c>
      <c r="EU24">
        <v>3.3045499999999999</v>
      </c>
      <c r="EV24">
        <v>8210.2999999999993</v>
      </c>
      <c r="EW24">
        <v>9999</v>
      </c>
      <c r="EX24">
        <v>543.9</v>
      </c>
      <c r="EY24">
        <v>86.7</v>
      </c>
      <c r="EZ24">
        <v>1.85242</v>
      </c>
      <c r="FA24">
        <v>1.8613999999999999</v>
      </c>
      <c r="FB24">
        <v>1.8603499999999999</v>
      </c>
      <c r="FC24">
        <v>1.8563799999999999</v>
      </c>
      <c r="FD24">
        <v>1.8607800000000001</v>
      </c>
      <c r="FE24">
        <v>1.857</v>
      </c>
      <c r="FF24">
        <v>1.85914</v>
      </c>
      <c r="FG24">
        <v>1.86202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-2.7639999999999998</v>
      </c>
      <c r="FV24">
        <v>-0.73670000000000002</v>
      </c>
      <c r="FW24">
        <v>-2.482117172486467</v>
      </c>
      <c r="FX24">
        <v>-4.0117494158234393E-3</v>
      </c>
      <c r="FY24">
        <v>1.087516141204025E-6</v>
      </c>
      <c r="FZ24">
        <v>-8.657206703991749E-11</v>
      </c>
      <c r="GA24">
        <v>-0.7367250000000034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0.2</v>
      </c>
      <c r="GJ24">
        <v>0.1</v>
      </c>
      <c r="GK24">
        <v>0.30395499999999998</v>
      </c>
      <c r="GL24">
        <v>2.4060100000000002</v>
      </c>
      <c r="GM24">
        <v>1.5942400000000001</v>
      </c>
      <c r="GN24">
        <v>2.33643</v>
      </c>
      <c r="GO24">
        <v>1.40015</v>
      </c>
      <c r="GP24">
        <v>2.2741699999999998</v>
      </c>
      <c r="GQ24">
        <v>25.5321</v>
      </c>
      <c r="GR24">
        <v>14.1058</v>
      </c>
      <c r="GS24">
        <v>18</v>
      </c>
      <c r="GT24">
        <v>532.67999999999995</v>
      </c>
      <c r="GU24">
        <v>412.77199999999999</v>
      </c>
      <c r="GV24">
        <v>18.621400000000001</v>
      </c>
      <c r="GW24">
        <v>19.0928</v>
      </c>
      <c r="GX24">
        <v>30.000299999999999</v>
      </c>
      <c r="GY24">
        <v>18.948499999999999</v>
      </c>
      <c r="GZ24">
        <v>18.881799999999998</v>
      </c>
      <c r="HA24">
        <v>6.12033</v>
      </c>
      <c r="HB24">
        <v>0</v>
      </c>
      <c r="HC24">
        <v>-30</v>
      </c>
      <c r="HD24">
        <v>18.447500000000002</v>
      </c>
      <c r="HE24">
        <v>70</v>
      </c>
      <c r="HF24">
        <v>0</v>
      </c>
      <c r="HG24">
        <v>104.991</v>
      </c>
      <c r="HH24">
        <v>103.983</v>
      </c>
    </row>
    <row r="25" spans="1:216" x14ac:dyDescent="0.2">
      <c r="A25">
        <v>7</v>
      </c>
      <c r="B25">
        <v>1690062583</v>
      </c>
      <c r="C25">
        <v>521</v>
      </c>
      <c r="D25" t="s">
        <v>371</v>
      </c>
      <c r="E25" t="s">
        <v>372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1690062583</v>
      </c>
      <c r="M25">
        <f t="shared" si="0"/>
        <v>1.6435947785095292E-3</v>
      </c>
      <c r="N25">
        <f t="shared" si="1"/>
        <v>1.6435947785095291</v>
      </c>
      <c r="O25">
        <f t="shared" si="2"/>
        <v>0.1258335806318048</v>
      </c>
      <c r="P25">
        <f t="shared" si="3"/>
        <v>49.762</v>
      </c>
      <c r="Q25">
        <f t="shared" si="4"/>
        <v>48.136725165771217</v>
      </c>
      <c r="R25">
        <f t="shared" si="5"/>
        <v>4.7986591870608759</v>
      </c>
      <c r="S25">
        <f t="shared" si="6"/>
        <v>4.9606797646534</v>
      </c>
      <c r="T25">
        <f t="shared" si="7"/>
        <v>0.21001863325389558</v>
      </c>
      <c r="U25">
        <f t="shared" si="8"/>
        <v>2.9155638079239621</v>
      </c>
      <c r="V25">
        <f t="shared" si="9"/>
        <v>0.20196147394373451</v>
      </c>
      <c r="W25">
        <f t="shared" si="10"/>
        <v>0.12692407034179531</v>
      </c>
      <c r="X25">
        <f t="shared" si="11"/>
        <v>297.67951499999992</v>
      </c>
      <c r="Y25">
        <f t="shared" si="12"/>
        <v>22.068427213262702</v>
      </c>
      <c r="Z25">
        <f t="shared" si="13"/>
        <v>20.9864</v>
      </c>
      <c r="AA25">
        <f t="shared" si="14"/>
        <v>2.4938466315520609</v>
      </c>
      <c r="AB25">
        <f t="shared" si="15"/>
        <v>69.241717591147918</v>
      </c>
      <c r="AC25">
        <f t="shared" si="16"/>
        <v>1.6996324433796497</v>
      </c>
      <c r="AD25">
        <f t="shared" si="17"/>
        <v>2.4546364569051882</v>
      </c>
      <c r="AE25">
        <f t="shared" si="18"/>
        <v>0.79421418817241118</v>
      </c>
      <c r="AF25">
        <f t="shared" si="19"/>
        <v>-72.482529732270237</v>
      </c>
      <c r="AG25">
        <f t="shared" si="20"/>
        <v>-40.490566460896432</v>
      </c>
      <c r="AH25">
        <f t="shared" si="21"/>
        <v>-2.8167828974635891</v>
      </c>
      <c r="AI25">
        <f t="shared" si="22"/>
        <v>181.88963590936964</v>
      </c>
      <c r="AJ25">
        <v>70</v>
      </c>
      <c r="AK25">
        <v>12</v>
      </c>
      <c r="AL25">
        <f t="shared" si="23"/>
        <v>1</v>
      </c>
      <c r="AM25">
        <f t="shared" si="24"/>
        <v>0</v>
      </c>
      <c r="AN25">
        <f t="shared" si="25"/>
        <v>53585.110328364273</v>
      </c>
      <c r="AO25">
        <f t="shared" si="26"/>
        <v>1799.87</v>
      </c>
      <c r="AP25">
        <f t="shared" si="27"/>
        <v>1517.2898999999998</v>
      </c>
      <c r="AQ25">
        <f t="shared" si="28"/>
        <v>0.8429997166462021</v>
      </c>
      <c r="AR25">
        <f t="shared" si="29"/>
        <v>0.16538945312717027</v>
      </c>
      <c r="AS25">
        <v>1690062583</v>
      </c>
      <c r="AT25">
        <v>49.762</v>
      </c>
      <c r="AU25">
        <v>49.9696</v>
      </c>
      <c r="AV25">
        <v>17.049499999999998</v>
      </c>
      <c r="AW25">
        <v>15.434100000000001</v>
      </c>
      <c r="AX25">
        <v>52.4724</v>
      </c>
      <c r="AY25">
        <v>17.785699999999999</v>
      </c>
      <c r="AZ25">
        <v>600.06399999999996</v>
      </c>
      <c r="BA25">
        <v>99.590800000000002</v>
      </c>
      <c r="BB25">
        <v>9.73107E-2</v>
      </c>
      <c r="BC25">
        <v>20.7288</v>
      </c>
      <c r="BD25">
        <v>20.9864</v>
      </c>
      <c r="BE25">
        <v>999.9</v>
      </c>
      <c r="BF25">
        <v>0</v>
      </c>
      <c r="BG25">
        <v>0</v>
      </c>
      <c r="BH25">
        <v>9961.25</v>
      </c>
      <c r="BI25">
        <v>0</v>
      </c>
      <c r="BJ25">
        <v>18.067</v>
      </c>
      <c r="BK25">
        <v>-0.207561</v>
      </c>
      <c r="BL25">
        <v>50.6252</v>
      </c>
      <c r="BM25">
        <v>50.752899999999997</v>
      </c>
      <c r="BN25">
        <v>1.6154200000000001</v>
      </c>
      <c r="BO25">
        <v>49.9696</v>
      </c>
      <c r="BP25">
        <v>15.434100000000001</v>
      </c>
      <c r="BQ25">
        <v>1.69797</v>
      </c>
      <c r="BR25">
        <v>1.5370900000000001</v>
      </c>
      <c r="BS25">
        <v>14.8779</v>
      </c>
      <c r="BT25">
        <v>13.3422</v>
      </c>
      <c r="BU25">
        <v>1799.87</v>
      </c>
      <c r="BV25">
        <v>0.90000999999999998</v>
      </c>
      <c r="BW25">
        <v>9.9990499999999996E-2</v>
      </c>
      <c r="BX25">
        <v>0</v>
      </c>
      <c r="BY25">
        <v>3.1556999999999999</v>
      </c>
      <c r="BZ25">
        <v>0</v>
      </c>
      <c r="CA25">
        <v>11918.8</v>
      </c>
      <c r="CB25">
        <v>14599.3</v>
      </c>
      <c r="CC25">
        <v>36.936999999999998</v>
      </c>
      <c r="CD25">
        <v>38.061999999999998</v>
      </c>
      <c r="CE25">
        <v>37.25</v>
      </c>
      <c r="CF25">
        <v>36.125</v>
      </c>
      <c r="CG25">
        <v>36.061999999999998</v>
      </c>
      <c r="CH25">
        <v>1619.9</v>
      </c>
      <c r="CI25">
        <v>179.97</v>
      </c>
      <c r="CJ25">
        <v>0</v>
      </c>
      <c r="CK25">
        <v>1690062599.3</v>
      </c>
      <c r="CL25">
        <v>0</v>
      </c>
      <c r="CM25">
        <v>1690062577.5</v>
      </c>
      <c r="CN25" t="s">
        <v>373</v>
      </c>
      <c r="CO25">
        <v>1690062566</v>
      </c>
      <c r="CP25">
        <v>1690062577.5</v>
      </c>
      <c r="CQ25">
        <v>33</v>
      </c>
      <c r="CR25">
        <v>-2.1000000000000001E-2</v>
      </c>
      <c r="CS25">
        <v>1E-3</v>
      </c>
      <c r="CT25">
        <v>-2.7109999999999999</v>
      </c>
      <c r="CU25">
        <v>-0.73599999999999999</v>
      </c>
      <c r="CV25">
        <v>50</v>
      </c>
      <c r="CW25">
        <v>15</v>
      </c>
      <c r="CX25">
        <v>0.18</v>
      </c>
      <c r="CY25">
        <v>0.05</v>
      </c>
      <c r="CZ25">
        <v>1.1484010042147009E-2</v>
      </c>
      <c r="DA25">
        <v>0.17514162301226699</v>
      </c>
      <c r="DB25">
        <v>2.8531470770873452E-2</v>
      </c>
      <c r="DC25">
        <v>1</v>
      </c>
      <c r="DD25">
        <v>49.996485365853651</v>
      </c>
      <c r="DE25">
        <v>-1.5528919860484739E-2</v>
      </c>
      <c r="DF25">
        <v>9.6500868434263171E-3</v>
      </c>
      <c r="DG25">
        <v>1</v>
      </c>
      <c r="DH25">
        <v>1800.04225</v>
      </c>
      <c r="DI25">
        <v>0.18550659777838899</v>
      </c>
      <c r="DJ25">
        <v>9.6733848781088289E-2</v>
      </c>
      <c r="DK25">
        <v>-1</v>
      </c>
      <c r="DL25">
        <v>2</v>
      </c>
      <c r="DM25">
        <v>2</v>
      </c>
      <c r="DN25" t="s">
        <v>351</v>
      </c>
      <c r="DO25">
        <v>3.21631</v>
      </c>
      <c r="DP25">
        <v>2.7206700000000001</v>
      </c>
      <c r="DQ25">
        <v>1.5069900000000001E-2</v>
      </c>
      <c r="DR25">
        <v>1.43088E-2</v>
      </c>
      <c r="DS25">
        <v>9.3432100000000004E-2</v>
      </c>
      <c r="DT25">
        <v>8.3404900000000004E-2</v>
      </c>
      <c r="DU25">
        <v>29946.6</v>
      </c>
      <c r="DV25">
        <v>33783.599999999999</v>
      </c>
      <c r="DW25">
        <v>28594.2</v>
      </c>
      <c r="DX25">
        <v>32843</v>
      </c>
      <c r="DY25">
        <v>36026.400000000001</v>
      </c>
      <c r="DZ25">
        <v>40548.9</v>
      </c>
      <c r="EA25">
        <v>41971.6</v>
      </c>
      <c r="EB25">
        <v>47090.8</v>
      </c>
      <c r="EC25">
        <v>2.1361699999999999</v>
      </c>
      <c r="ED25">
        <v>1.89578</v>
      </c>
      <c r="EE25">
        <v>0.168771</v>
      </c>
      <c r="EF25">
        <v>0</v>
      </c>
      <c r="EG25">
        <v>18.192399999999999</v>
      </c>
      <c r="EH25">
        <v>999.9</v>
      </c>
      <c r="EI25">
        <v>64.2</v>
      </c>
      <c r="EJ25">
        <v>22.4</v>
      </c>
      <c r="EK25">
        <v>17.526900000000001</v>
      </c>
      <c r="EL25">
        <v>62.974600000000002</v>
      </c>
      <c r="EM25">
        <v>20.881399999999999</v>
      </c>
      <c r="EN25">
        <v>1</v>
      </c>
      <c r="EO25">
        <v>-0.60973599999999994</v>
      </c>
      <c r="EP25">
        <v>0.55330599999999996</v>
      </c>
      <c r="EQ25">
        <v>20.230899999999998</v>
      </c>
      <c r="ER25">
        <v>5.2262700000000004</v>
      </c>
      <c r="ES25">
        <v>12.005599999999999</v>
      </c>
      <c r="ET25">
        <v>4.9905999999999997</v>
      </c>
      <c r="EU25">
        <v>3.3045499999999999</v>
      </c>
      <c r="EV25">
        <v>8211.6</v>
      </c>
      <c r="EW25">
        <v>9999</v>
      </c>
      <c r="EX25">
        <v>543.9</v>
      </c>
      <c r="EY25">
        <v>86.7</v>
      </c>
      <c r="EZ25">
        <v>1.85242</v>
      </c>
      <c r="FA25">
        <v>1.8614200000000001</v>
      </c>
      <c r="FB25">
        <v>1.8603499999999999</v>
      </c>
      <c r="FC25">
        <v>1.8563799999999999</v>
      </c>
      <c r="FD25">
        <v>1.8607899999999999</v>
      </c>
      <c r="FE25">
        <v>1.8570199999999999</v>
      </c>
      <c r="FF25">
        <v>1.8591299999999999</v>
      </c>
      <c r="FG25">
        <v>1.8620300000000001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-2.71</v>
      </c>
      <c r="FV25">
        <v>-0.73619999999999997</v>
      </c>
      <c r="FW25">
        <v>-2.5028490364297959</v>
      </c>
      <c r="FX25">
        <v>-4.0117494158234393E-3</v>
      </c>
      <c r="FY25">
        <v>1.087516141204025E-6</v>
      </c>
      <c r="FZ25">
        <v>-8.657206703991749E-11</v>
      </c>
      <c r="GA25">
        <v>-0.73618571428571222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0.3</v>
      </c>
      <c r="GJ25">
        <v>0.1</v>
      </c>
      <c r="GK25">
        <v>0.26123000000000002</v>
      </c>
      <c r="GL25">
        <v>2.4194300000000002</v>
      </c>
      <c r="GM25">
        <v>1.5942400000000001</v>
      </c>
      <c r="GN25">
        <v>2.33521</v>
      </c>
      <c r="GO25">
        <v>1.40015</v>
      </c>
      <c r="GP25">
        <v>2.2753899999999998</v>
      </c>
      <c r="GQ25">
        <v>25.5731</v>
      </c>
      <c r="GR25">
        <v>14.097</v>
      </c>
      <c r="GS25">
        <v>18</v>
      </c>
      <c r="GT25">
        <v>533.55999999999995</v>
      </c>
      <c r="GU25">
        <v>412.82299999999998</v>
      </c>
      <c r="GV25">
        <v>18.428899999999999</v>
      </c>
      <c r="GW25">
        <v>19.113199999999999</v>
      </c>
      <c r="GX25">
        <v>30.000299999999999</v>
      </c>
      <c r="GY25">
        <v>18.967600000000001</v>
      </c>
      <c r="GZ25">
        <v>18.900400000000001</v>
      </c>
      <c r="HA25">
        <v>5.2558199999999999</v>
      </c>
      <c r="HB25">
        <v>0</v>
      </c>
      <c r="HC25">
        <v>-30</v>
      </c>
      <c r="HD25">
        <v>18.444900000000001</v>
      </c>
      <c r="HE25">
        <v>50</v>
      </c>
      <c r="HF25">
        <v>0</v>
      </c>
      <c r="HG25">
        <v>104.988</v>
      </c>
      <c r="HH25">
        <v>103.977</v>
      </c>
    </row>
    <row r="26" spans="1:216" x14ac:dyDescent="0.2">
      <c r="A26">
        <v>8</v>
      </c>
      <c r="B26">
        <v>1690062681.5</v>
      </c>
      <c r="C26">
        <v>619.5</v>
      </c>
      <c r="D26" t="s">
        <v>374</v>
      </c>
      <c r="E26" t="s">
        <v>375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1690062681.5</v>
      </c>
      <c r="M26">
        <f t="shared" si="0"/>
        <v>1.7811140919560548E-3</v>
      </c>
      <c r="N26">
        <f t="shared" si="1"/>
        <v>1.7811140919560549</v>
      </c>
      <c r="O26">
        <f t="shared" si="2"/>
        <v>10.756221777832247</v>
      </c>
      <c r="P26">
        <f t="shared" si="3"/>
        <v>388.57400000000001</v>
      </c>
      <c r="Q26">
        <f t="shared" si="4"/>
        <v>307.33640393816387</v>
      </c>
      <c r="R26">
        <f t="shared" si="5"/>
        <v>30.63868712146947</v>
      </c>
      <c r="S26">
        <f t="shared" si="6"/>
        <v>38.737347925542998</v>
      </c>
      <c r="T26">
        <f t="shared" si="7"/>
        <v>0.23250319600206762</v>
      </c>
      <c r="U26">
        <f t="shared" si="8"/>
        <v>2.9240147211135437</v>
      </c>
      <c r="V26">
        <f t="shared" si="9"/>
        <v>0.22269903883472159</v>
      </c>
      <c r="W26">
        <f t="shared" si="10"/>
        <v>0.14003331268898792</v>
      </c>
      <c r="X26">
        <f t="shared" si="11"/>
        <v>297.69764999999995</v>
      </c>
      <c r="Y26">
        <f t="shared" si="12"/>
        <v>22.043722220200049</v>
      </c>
      <c r="Z26">
        <f t="shared" si="13"/>
        <v>21.023099999999999</v>
      </c>
      <c r="AA26">
        <f t="shared" si="14"/>
        <v>2.4994772670332952</v>
      </c>
      <c r="AB26">
        <f t="shared" si="15"/>
        <v>69.968266240107226</v>
      </c>
      <c r="AC26">
        <f t="shared" si="16"/>
        <v>1.7190324949402003</v>
      </c>
      <c r="AD26">
        <f t="shared" si="17"/>
        <v>2.4568745051378964</v>
      </c>
      <c r="AE26">
        <f t="shared" si="18"/>
        <v>0.78044477209309493</v>
      </c>
      <c r="AF26">
        <f t="shared" si="19"/>
        <v>-78.547131455262019</v>
      </c>
      <c r="AG26">
        <f t="shared" si="20"/>
        <v>-44.060235119686006</v>
      </c>
      <c r="AH26">
        <f t="shared" si="21"/>
        <v>-3.0570567922644982</v>
      </c>
      <c r="AI26">
        <f t="shared" si="22"/>
        <v>172.0332266327874</v>
      </c>
      <c r="AJ26">
        <v>62</v>
      </c>
      <c r="AK26">
        <v>10</v>
      </c>
      <c r="AL26">
        <f t="shared" si="23"/>
        <v>1</v>
      </c>
      <c r="AM26">
        <f t="shared" si="24"/>
        <v>0</v>
      </c>
      <c r="AN26">
        <f t="shared" si="25"/>
        <v>53831.11098704311</v>
      </c>
      <c r="AO26">
        <f t="shared" si="26"/>
        <v>1799.98</v>
      </c>
      <c r="AP26">
        <f t="shared" si="27"/>
        <v>1517.3826000000001</v>
      </c>
      <c r="AQ26">
        <f t="shared" si="28"/>
        <v>0.84299969999666668</v>
      </c>
      <c r="AR26">
        <f t="shared" si="29"/>
        <v>0.16538942099356657</v>
      </c>
      <c r="AS26">
        <v>1690062681.5</v>
      </c>
      <c r="AT26">
        <v>388.57400000000001</v>
      </c>
      <c r="AU26">
        <v>400.02100000000002</v>
      </c>
      <c r="AV26">
        <v>17.243600000000001</v>
      </c>
      <c r="AW26">
        <v>15.493399999999999</v>
      </c>
      <c r="AX26">
        <v>392.75</v>
      </c>
      <c r="AY26">
        <v>17.9803</v>
      </c>
      <c r="AZ26">
        <v>600.06899999999996</v>
      </c>
      <c r="BA26">
        <v>99.591200000000001</v>
      </c>
      <c r="BB26">
        <v>9.9844500000000003E-2</v>
      </c>
      <c r="BC26">
        <v>20.743600000000001</v>
      </c>
      <c r="BD26">
        <v>21.023099999999999</v>
      </c>
      <c r="BE26">
        <v>999.9</v>
      </c>
      <c r="BF26">
        <v>0</v>
      </c>
      <c r="BG26">
        <v>0</v>
      </c>
      <c r="BH26">
        <v>10009.4</v>
      </c>
      <c r="BI26">
        <v>0</v>
      </c>
      <c r="BJ26">
        <v>17.056799999999999</v>
      </c>
      <c r="BK26">
        <v>-11.446999999999999</v>
      </c>
      <c r="BL26">
        <v>395.392</v>
      </c>
      <c r="BM26">
        <v>406.31599999999997</v>
      </c>
      <c r="BN26">
        <v>1.75013</v>
      </c>
      <c r="BO26">
        <v>400.02100000000002</v>
      </c>
      <c r="BP26">
        <v>15.493399999999999</v>
      </c>
      <c r="BQ26">
        <v>1.7173099999999999</v>
      </c>
      <c r="BR26">
        <v>1.54301</v>
      </c>
      <c r="BS26">
        <v>15.053800000000001</v>
      </c>
      <c r="BT26">
        <v>13.401199999999999</v>
      </c>
      <c r="BU26">
        <v>1799.98</v>
      </c>
      <c r="BV26">
        <v>0.90001100000000001</v>
      </c>
      <c r="BW26">
        <v>9.9988900000000006E-2</v>
      </c>
      <c r="BX26">
        <v>0</v>
      </c>
      <c r="BY26">
        <v>2.8228</v>
      </c>
      <c r="BZ26">
        <v>0</v>
      </c>
      <c r="CA26">
        <v>11512.4</v>
      </c>
      <c r="CB26">
        <v>14600.3</v>
      </c>
      <c r="CC26">
        <v>38.375</v>
      </c>
      <c r="CD26">
        <v>39.75</v>
      </c>
      <c r="CE26">
        <v>38.75</v>
      </c>
      <c r="CF26">
        <v>38.125</v>
      </c>
      <c r="CG26">
        <v>37.561999999999998</v>
      </c>
      <c r="CH26">
        <v>1620</v>
      </c>
      <c r="CI26">
        <v>179.98</v>
      </c>
      <c r="CJ26">
        <v>0</v>
      </c>
      <c r="CK26">
        <v>1690062697.7</v>
      </c>
      <c r="CL26">
        <v>0</v>
      </c>
      <c r="CM26">
        <v>1690062654.5</v>
      </c>
      <c r="CN26" t="s">
        <v>376</v>
      </c>
      <c r="CO26">
        <v>1690062651.5</v>
      </c>
      <c r="CP26">
        <v>1690062654.5</v>
      </c>
      <c r="CQ26">
        <v>34</v>
      </c>
      <c r="CR26">
        <v>-0.26</v>
      </c>
      <c r="CS26">
        <v>-1E-3</v>
      </c>
      <c r="CT26">
        <v>-4.2130000000000001</v>
      </c>
      <c r="CU26">
        <v>-0.73699999999999999</v>
      </c>
      <c r="CV26">
        <v>400</v>
      </c>
      <c r="CW26">
        <v>15</v>
      </c>
      <c r="CX26">
        <v>0.21</v>
      </c>
      <c r="CY26">
        <v>0.06</v>
      </c>
      <c r="CZ26">
        <v>10.694483867904291</v>
      </c>
      <c r="DA26">
        <v>0.47364988158048082</v>
      </c>
      <c r="DB26">
        <v>7.0714210710612568E-2</v>
      </c>
      <c r="DC26">
        <v>1</v>
      </c>
      <c r="DD26">
        <v>400.04165853658537</v>
      </c>
      <c r="DE26">
        <v>-0.45388850174193579</v>
      </c>
      <c r="DF26">
        <v>7.2081122915678683E-2</v>
      </c>
      <c r="DG26">
        <v>1</v>
      </c>
      <c r="DH26">
        <v>1799.9760975609749</v>
      </c>
      <c r="DI26">
        <v>1.9801473114860711E-2</v>
      </c>
      <c r="DJ26">
        <v>0.1085576849866471</v>
      </c>
      <c r="DK26">
        <v>-1</v>
      </c>
      <c r="DL26">
        <v>2</v>
      </c>
      <c r="DM26">
        <v>2</v>
      </c>
      <c r="DN26" t="s">
        <v>351</v>
      </c>
      <c r="DO26">
        <v>3.2162700000000002</v>
      </c>
      <c r="DP26">
        <v>2.7236199999999999</v>
      </c>
      <c r="DQ26">
        <v>9.3046900000000002E-2</v>
      </c>
      <c r="DR26">
        <v>9.3922199999999997E-2</v>
      </c>
      <c r="DS26">
        <v>9.4173900000000005E-2</v>
      </c>
      <c r="DT26">
        <v>8.3637900000000001E-2</v>
      </c>
      <c r="DU26">
        <v>27571</v>
      </c>
      <c r="DV26">
        <v>31050.1</v>
      </c>
      <c r="DW26">
        <v>28592.5</v>
      </c>
      <c r="DX26">
        <v>32841.800000000003</v>
      </c>
      <c r="DY26">
        <v>35994.1</v>
      </c>
      <c r="DZ26">
        <v>40536.9</v>
      </c>
      <c r="EA26">
        <v>41968.800000000003</v>
      </c>
      <c r="EB26">
        <v>47088.4</v>
      </c>
      <c r="EC26">
        <v>2.1501999999999999</v>
      </c>
      <c r="ED26">
        <v>1.9033</v>
      </c>
      <c r="EE26">
        <v>0.16672200000000001</v>
      </c>
      <c r="EF26">
        <v>0</v>
      </c>
      <c r="EG26">
        <v>18.263300000000001</v>
      </c>
      <c r="EH26">
        <v>999.9</v>
      </c>
      <c r="EI26">
        <v>64.099999999999994</v>
      </c>
      <c r="EJ26">
        <v>22.4</v>
      </c>
      <c r="EK26">
        <v>17.4998</v>
      </c>
      <c r="EL26">
        <v>62.534599999999998</v>
      </c>
      <c r="EM26">
        <v>21.093800000000002</v>
      </c>
      <c r="EN26">
        <v>1</v>
      </c>
      <c r="EO26">
        <v>-0.60689000000000004</v>
      </c>
      <c r="EP26">
        <v>0.73126899999999995</v>
      </c>
      <c r="EQ26">
        <v>20.232600000000001</v>
      </c>
      <c r="ER26">
        <v>5.22912</v>
      </c>
      <c r="ES26">
        <v>12.006500000000001</v>
      </c>
      <c r="ET26">
        <v>4.9905999999999997</v>
      </c>
      <c r="EU26">
        <v>3.3050000000000002</v>
      </c>
      <c r="EV26">
        <v>8213.5</v>
      </c>
      <c r="EW26">
        <v>9999</v>
      </c>
      <c r="EX26">
        <v>543.9</v>
      </c>
      <c r="EY26">
        <v>86.7</v>
      </c>
      <c r="EZ26">
        <v>1.85242</v>
      </c>
      <c r="FA26">
        <v>1.8614200000000001</v>
      </c>
      <c r="FB26">
        <v>1.8603499999999999</v>
      </c>
      <c r="FC26">
        <v>1.8563799999999999</v>
      </c>
      <c r="FD26">
        <v>1.8608</v>
      </c>
      <c r="FE26">
        <v>1.8570899999999999</v>
      </c>
      <c r="FF26">
        <v>1.8591599999999999</v>
      </c>
      <c r="FG26">
        <v>1.8620300000000001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-4.1760000000000002</v>
      </c>
      <c r="FV26">
        <v>-0.73670000000000002</v>
      </c>
      <c r="FW26">
        <v>-2.7625055614857099</v>
      </c>
      <c r="FX26">
        <v>-4.0117494158234393E-3</v>
      </c>
      <c r="FY26">
        <v>1.087516141204025E-6</v>
      </c>
      <c r="FZ26">
        <v>-8.657206703991749E-11</v>
      </c>
      <c r="GA26">
        <v>-0.73674499999999732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0.5</v>
      </c>
      <c r="GJ26">
        <v>0.5</v>
      </c>
      <c r="GK26">
        <v>0.99609400000000003</v>
      </c>
      <c r="GL26">
        <v>2.3718300000000001</v>
      </c>
      <c r="GM26">
        <v>1.5942400000000001</v>
      </c>
      <c r="GN26">
        <v>2.33643</v>
      </c>
      <c r="GO26">
        <v>1.40015</v>
      </c>
      <c r="GP26">
        <v>2.2839399999999999</v>
      </c>
      <c r="GQ26">
        <v>25.593599999999999</v>
      </c>
      <c r="GR26">
        <v>14.1058</v>
      </c>
      <c r="GS26">
        <v>18</v>
      </c>
      <c r="GT26">
        <v>542.76700000000005</v>
      </c>
      <c r="GU26">
        <v>417.23700000000002</v>
      </c>
      <c r="GV26">
        <v>18.4941</v>
      </c>
      <c r="GW26">
        <v>19.148700000000002</v>
      </c>
      <c r="GX26">
        <v>30.0002</v>
      </c>
      <c r="GY26">
        <v>18.969000000000001</v>
      </c>
      <c r="GZ26">
        <v>18.9008</v>
      </c>
      <c r="HA26">
        <v>19.999199999999998</v>
      </c>
      <c r="HB26">
        <v>0</v>
      </c>
      <c r="HC26">
        <v>-30</v>
      </c>
      <c r="HD26">
        <v>18.4895</v>
      </c>
      <c r="HE26">
        <v>400</v>
      </c>
      <c r="HF26">
        <v>0</v>
      </c>
      <c r="HG26">
        <v>104.982</v>
      </c>
      <c r="HH26">
        <v>103.97199999999999</v>
      </c>
    </row>
    <row r="27" spans="1:216" x14ac:dyDescent="0.2">
      <c r="A27">
        <v>9</v>
      </c>
      <c r="B27">
        <v>1690062775</v>
      </c>
      <c r="C27">
        <v>713</v>
      </c>
      <c r="D27" t="s">
        <v>377</v>
      </c>
      <c r="E27" t="s">
        <v>378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1690062775</v>
      </c>
      <c r="M27">
        <f t="shared" si="0"/>
        <v>1.8250151274225896E-3</v>
      </c>
      <c r="N27">
        <f t="shared" si="1"/>
        <v>1.8250151274225896</v>
      </c>
      <c r="O27">
        <f t="shared" si="2"/>
        <v>11.067829033596134</v>
      </c>
      <c r="P27">
        <f t="shared" si="3"/>
        <v>388.24</v>
      </c>
      <c r="Q27">
        <f t="shared" si="4"/>
        <v>307.30802466358386</v>
      </c>
      <c r="R27">
        <f t="shared" si="5"/>
        <v>30.636031437324359</v>
      </c>
      <c r="S27">
        <f t="shared" si="6"/>
        <v>38.704270278160003</v>
      </c>
      <c r="T27">
        <f t="shared" si="7"/>
        <v>0.24036349155528913</v>
      </c>
      <c r="U27">
        <f t="shared" si="8"/>
        <v>2.9276329621182438</v>
      </c>
      <c r="V27">
        <f t="shared" si="9"/>
        <v>0.22991358579225948</v>
      </c>
      <c r="W27">
        <f t="shared" si="10"/>
        <v>0.14459701271816661</v>
      </c>
      <c r="X27">
        <f t="shared" si="11"/>
        <v>297.71592599999997</v>
      </c>
      <c r="Y27">
        <f t="shared" si="12"/>
        <v>22.068323430015415</v>
      </c>
      <c r="Z27">
        <f t="shared" si="13"/>
        <v>20.981100000000001</v>
      </c>
      <c r="AA27">
        <f t="shared" si="14"/>
        <v>2.4930344066589716</v>
      </c>
      <c r="AB27">
        <f t="shared" si="15"/>
        <v>69.781807946394807</v>
      </c>
      <c r="AC27">
        <f t="shared" si="16"/>
        <v>1.7184141718157</v>
      </c>
      <c r="AD27">
        <f t="shared" si="17"/>
        <v>2.4625532389985603</v>
      </c>
      <c r="AE27">
        <f t="shared" si="18"/>
        <v>0.77462023484327158</v>
      </c>
      <c r="AF27">
        <f t="shared" si="19"/>
        <v>-80.483167119336201</v>
      </c>
      <c r="AG27">
        <f t="shared" si="20"/>
        <v>-31.566909650744201</v>
      </c>
      <c r="AH27">
        <f t="shared" si="21"/>
        <v>-2.1874677925602128</v>
      </c>
      <c r="AI27">
        <f t="shared" si="22"/>
        <v>183.47838143735936</v>
      </c>
      <c r="AJ27">
        <v>62</v>
      </c>
      <c r="AK27">
        <v>10</v>
      </c>
      <c r="AL27">
        <f t="shared" si="23"/>
        <v>1</v>
      </c>
      <c r="AM27">
        <f t="shared" si="24"/>
        <v>0</v>
      </c>
      <c r="AN27">
        <f t="shared" si="25"/>
        <v>53930.862071102252</v>
      </c>
      <c r="AO27">
        <f t="shared" si="26"/>
        <v>1800.08</v>
      </c>
      <c r="AP27">
        <f t="shared" si="27"/>
        <v>1517.4677999999999</v>
      </c>
      <c r="AQ27">
        <f t="shared" si="28"/>
        <v>0.84300019999111142</v>
      </c>
      <c r="AR27">
        <f t="shared" si="29"/>
        <v>0.16539038598284519</v>
      </c>
      <c r="AS27">
        <v>1690062775</v>
      </c>
      <c r="AT27">
        <v>388.24</v>
      </c>
      <c r="AU27">
        <v>400.01600000000002</v>
      </c>
      <c r="AV27">
        <v>17.237300000000001</v>
      </c>
      <c r="AW27">
        <v>15.4438</v>
      </c>
      <c r="AX27">
        <v>392.4</v>
      </c>
      <c r="AY27">
        <v>17.973099999999999</v>
      </c>
      <c r="AZ27">
        <v>600.01900000000001</v>
      </c>
      <c r="BA27">
        <v>99.591999999999999</v>
      </c>
      <c r="BB27">
        <v>9.9609000000000003E-2</v>
      </c>
      <c r="BC27">
        <v>20.781099999999999</v>
      </c>
      <c r="BD27">
        <v>20.981100000000001</v>
      </c>
      <c r="BE27">
        <v>999.9</v>
      </c>
      <c r="BF27">
        <v>0</v>
      </c>
      <c r="BG27">
        <v>0</v>
      </c>
      <c r="BH27">
        <v>10030</v>
      </c>
      <c r="BI27">
        <v>0</v>
      </c>
      <c r="BJ27">
        <v>15.2941</v>
      </c>
      <c r="BK27">
        <v>-11.7758</v>
      </c>
      <c r="BL27">
        <v>395.05</v>
      </c>
      <c r="BM27">
        <v>406.291</v>
      </c>
      <c r="BN27">
        <v>1.79355</v>
      </c>
      <c r="BO27">
        <v>400.01600000000002</v>
      </c>
      <c r="BP27">
        <v>15.4438</v>
      </c>
      <c r="BQ27">
        <v>1.7166999999999999</v>
      </c>
      <c r="BR27">
        <v>1.5380799999999999</v>
      </c>
      <c r="BS27">
        <v>15.048299999999999</v>
      </c>
      <c r="BT27">
        <v>13.352</v>
      </c>
      <c r="BU27">
        <v>1800.08</v>
      </c>
      <c r="BV27">
        <v>0.89999600000000002</v>
      </c>
      <c r="BW27">
        <v>0.100004</v>
      </c>
      <c r="BX27">
        <v>0</v>
      </c>
      <c r="BY27">
        <v>2.5537000000000001</v>
      </c>
      <c r="BZ27">
        <v>0</v>
      </c>
      <c r="CA27">
        <v>11441.8</v>
      </c>
      <c r="CB27">
        <v>14601</v>
      </c>
      <c r="CC27">
        <v>39.875</v>
      </c>
      <c r="CD27">
        <v>40.875</v>
      </c>
      <c r="CE27">
        <v>40.061999999999998</v>
      </c>
      <c r="CF27">
        <v>39.75</v>
      </c>
      <c r="CG27">
        <v>38.936999999999998</v>
      </c>
      <c r="CH27">
        <v>1620.06</v>
      </c>
      <c r="CI27">
        <v>180.02</v>
      </c>
      <c r="CJ27">
        <v>0</v>
      </c>
      <c r="CK27">
        <v>1690062791.3</v>
      </c>
      <c r="CL27">
        <v>0</v>
      </c>
      <c r="CM27">
        <v>1690062747.5</v>
      </c>
      <c r="CN27" t="s">
        <v>379</v>
      </c>
      <c r="CO27">
        <v>1690062731</v>
      </c>
      <c r="CP27">
        <v>1690062747.5</v>
      </c>
      <c r="CQ27">
        <v>35</v>
      </c>
      <c r="CR27">
        <v>1.4E-2</v>
      </c>
      <c r="CS27">
        <v>1E-3</v>
      </c>
      <c r="CT27">
        <v>-4.1980000000000004</v>
      </c>
      <c r="CU27">
        <v>-0.73599999999999999</v>
      </c>
      <c r="CV27">
        <v>400</v>
      </c>
      <c r="CW27">
        <v>15</v>
      </c>
      <c r="CX27">
        <v>0.13</v>
      </c>
      <c r="CY27">
        <v>0.06</v>
      </c>
      <c r="CZ27">
        <v>11.00100720878639</v>
      </c>
      <c r="DA27">
        <v>0.59334540341687603</v>
      </c>
      <c r="DB27">
        <v>6.4044404930043167E-2</v>
      </c>
      <c r="DC27">
        <v>1</v>
      </c>
      <c r="DD27">
        <v>399.98837500000002</v>
      </c>
      <c r="DE27">
        <v>-2.4033771108648759E-2</v>
      </c>
      <c r="DF27">
        <v>2.4918554833695521E-2</v>
      </c>
      <c r="DG27">
        <v>1</v>
      </c>
      <c r="DH27">
        <v>1799.9729268292681</v>
      </c>
      <c r="DI27">
        <v>-4.0898078788061128E-2</v>
      </c>
      <c r="DJ27">
        <v>9.4514004703372095E-2</v>
      </c>
      <c r="DK27">
        <v>-1</v>
      </c>
      <c r="DL27">
        <v>2</v>
      </c>
      <c r="DM27">
        <v>2</v>
      </c>
      <c r="DN27" t="s">
        <v>351</v>
      </c>
      <c r="DO27">
        <v>3.21611</v>
      </c>
      <c r="DP27">
        <v>2.72356</v>
      </c>
      <c r="DQ27">
        <v>9.2977699999999996E-2</v>
      </c>
      <c r="DR27">
        <v>9.3914999999999998E-2</v>
      </c>
      <c r="DS27">
        <v>9.41409E-2</v>
      </c>
      <c r="DT27">
        <v>8.3438399999999996E-2</v>
      </c>
      <c r="DU27">
        <v>27572.5</v>
      </c>
      <c r="DV27">
        <v>31049.599999999999</v>
      </c>
      <c r="DW27">
        <v>28592</v>
      </c>
      <c r="DX27">
        <v>32841.1</v>
      </c>
      <c r="DY27">
        <v>35994.199999999997</v>
      </c>
      <c r="DZ27">
        <v>40544.5</v>
      </c>
      <c r="EA27">
        <v>41967.4</v>
      </c>
      <c r="EB27">
        <v>47087</v>
      </c>
      <c r="EC27">
        <v>2.1501999999999999</v>
      </c>
      <c r="ED27">
        <v>1.90245</v>
      </c>
      <c r="EE27">
        <v>0.166409</v>
      </c>
      <c r="EF27">
        <v>0</v>
      </c>
      <c r="EG27">
        <v>18.226299999999998</v>
      </c>
      <c r="EH27">
        <v>999.9</v>
      </c>
      <c r="EI27">
        <v>64.099999999999994</v>
      </c>
      <c r="EJ27">
        <v>22.4</v>
      </c>
      <c r="EK27">
        <v>17.4999</v>
      </c>
      <c r="EL27">
        <v>62.704700000000003</v>
      </c>
      <c r="EM27">
        <v>21.338100000000001</v>
      </c>
      <c r="EN27">
        <v>1</v>
      </c>
      <c r="EO27">
        <v>-0.60509100000000005</v>
      </c>
      <c r="EP27">
        <v>0.56452599999999997</v>
      </c>
      <c r="EQ27">
        <v>20.233000000000001</v>
      </c>
      <c r="ER27">
        <v>5.2288199999999998</v>
      </c>
      <c r="ES27">
        <v>12.0047</v>
      </c>
      <c r="ET27">
        <v>4.9911500000000002</v>
      </c>
      <c r="EU27">
        <v>3.3050000000000002</v>
      </c>
      <c r="EV27">
        <v>8215.5</v>
      </c>
      <c r="EW27">
        <v>9999</v>
      </c>
      <c r="EX27">
        <v>543.9</v>
      </c>
      <c r="EY27">
        <v>86.7</v>
      </c>
      <c r="EZ27">
        <v>1.85242</v>
      </c>
      <c r="FA27">
        <v>1.86141</v>
      </c>
      <c r="FB27">
        <v>1.86036</v>
      </c>
      <c r="FC27">
        <v>1.8563799999999999</v>
      </c>
      <c r="FD27">
        <v>1.8607899999999999</v>
      </c>
      <c r="FE27">
        <v>1.85701</v>
      </c>
      <c r="FF27">
        <v>1.85914</v>
      </c>
      <c r="FG27">
        <v>1.86202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-4.16</v>
      </c>
      <c r="FV27">
        <v>-0.73580000000000001</v>
      </c>
      <c r="FW27">
        <v>-2.7482847684714069</v>
      </c>
      <c r="FX27">
        <v>-4.0117494158234393E-3</v>
      </c>
      <c r="FY27">
        <v>1.087516141204025E-6</v>
      </c>
      <c r="FZ27">
        <v>-8.657206703991749E-11</v>
      </c>
      <c r="GA27">
        <v>-0.73577142857142874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0.7</v>
      </c>
      <c r="GJ27">
        <v>0.5</v>
      </c>
      <c r="GK27">
        <v>0.99609400000000003</v>
      </c>
      <c r="GL27">
        <v>2.36938</v>
      </c>
      <c r="GM27">
        <v>1.5942400000000001</v>
      </c>
      <c r="GN27">
        <v>2.33521</v>
      </c>
      <c r="GO27">
        <v>1.40015</v>
      </c>
      <c r="GP27">
        <v>2.34741</v>
      </c>
      <c r="GQ27">
        <v>25.634599999999999</v>
      </c>
      <c r="GR27">
        <v>14.097</v>
      </c>
      <c r="GS27">
        <v>18</v>
      </c>
      <c r="GT27">
        <v>543.08500000000004</v>
      </c>
      <c r="GU27">
        <v>416.98399999999998</v>
      </c>
      <c r="GV27">
        <v>18.5227</v>
      </c>
      <c r="GW27">
        <v>19.177</v>
      </c>
      <c r="GX27">
        <v>30.0002</v>
      </c>
      <c r="GY27">
        <v>18.9969</v>
      </c>
      <c r="GZ27">
        <v>18.927800000000001</v>
      </c>
      <c r="HA27">
        <v>19.995200000000001</v>
      </c>
      <c r="HB27">
        <v>0</v>
      </c>
      <c r="HC27">
        <v>-30</v>
      </c>
      <c r="HD27">
        <v>18.538</v>
      </c>
      <c r="HE27">
        <v>400</v>
      </c>
      <c r="HF27">
        <v>0</v>
      </c>
      <c r="HG27">
        <v>104.979</v>
      </c>
      <c r="HH27">
        <v>103.97</v>
      </c>
    </row>
    <row r="28" spans="1:216" x14ac:dyDescent="0.2">
      <c r="A28">
        <v>10</v>
      </c>
      <c r="B28">
        <v>1690062862</v>
      </c>
      <c r="C28">
        <v>800</v>
      </c>
      <c r="D28" t="s">
        <v>380</v>
      </c>
      <c r="E28" t="s">
        <v>381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1690062862</v>
      </c>
      <c r="M28">
        <f t="shared" si="0"/>
        <v>1.8341879302661117E-3</v>
      </c>
      <c r="N28">
        <f t="shared" si="1"/>
        <v>1.8341879302661117</v>
      </c>
      <c r="O28">
        <f t="shared" si="2"/>
        <v>11.650279079597846</v>
      </c>
      <c r="P28">
        <f t="shared" si="3"/>
        <v>387.61399999999998</v>
      </c>
      <c r="Q28">
        <f t="shared" si="4"/>
        <v>301.85778634912754</v>
      </c>
      <c r="R28">
        <f t="shared" si="5"/>
        <v>30.092490391614916</v>
      </c>
      <c r="S28">
        <f t="shared" si="6"/>
        <v>38.641609056142002</v>
      </c>
      <c r="T28">
        <f t="shared" si="7"/>
        <v>0.23802578300962057</v>
      </c>
      <c r="U28">
        <f t="shared" si="8"/>
        <v>2.9188551869041079</v>
      </c>
      <c r="V28">
        <f t="shared" si="9"/>
        <v>0.22774409473043339</v>
      </c>
      <c r="W28">
        <f t="shared" si="10"/>
        <v>0.14322681670616394</v>
      </c>
      <c r="X28">
        <f t="shared" si="11"/>
        <v>297.712155</v>
      </c>
      <c r="Y28">
        <f t="shared" si="12"/>
        <v>22.162637336019138</v>
      </c>
      <c r="Z28">
        <f t="shared" si="13"/>
        <v>21.016200000000001</v>
      </c>
      <c r="AA28">
        <f t="shared" si="14"/>
        <v>2.4984177971646817</v>
      </c>
      <c r="AB28">
        <f t="shared" si="15"/>
        <v>69.143606771465429</v>
      </c>
      <c r="AC28">
        <f t="shared" si="16"/>
        <v>1.7124911906340003</v>
      </c>
      <c r="AD28">
        <f t="shared" si="17"/>
        <v>2.4767166056207541</v>
      </c>
      <c r="AE28">
        <f t="shared" si="18"/>
        <v>0.78592660653068136</v>
      </c>
      <c r="AF28">
        <f t="shared" si="19"/>
        <v>-80.887687724735528</v>
      </c>
      <c r="AG28">
        <f t="shared" si="20"/>
        <v>-22.329571426681465</v>
      </c>
      <c r="AH28">
        <f t="shared" si="21"/>
        <v>-1.5530248744107749</v>
      </c>
      <c r="AI28">
        <f t="shared" si="22"/>
        <v>192.94187097417222</v>
      </c>
      <c r="AJ28">
        <v>62</v>
      </c>
      <c r="AK28">
        <v>10</v>
      </c>
      <c r="AL28">
        <f t="shared" si="23"/>
        <v>1</v>
      </c>
      <c r="AM28">
        <f t="shared" si="24"/>
        <v>0</v>
      </c>
      <c r="AN28">
        <f t="shared" si="25"/>
        <v>53655.340097935237</v>
      </c>
      <c r="AO28">
        <f t="shared" si="26"/>
        <v>1800.06</v>
      </c>
      <c r="AP28">
        <f t="shared" si="27"/>
        <v>1517.4506999999999</v>
      </c>
      <c r="AQ28">
        <f t="shared" si="28"/>
        <v>0.84300006666444449</v>
      </c>
      <c r="AR28">
        <f t="shared" si="29"/>
        <v>0.16539012866237793</v>
      </c>
      <c r="AS28">
        <v>1690062862</v>
      </c>
      <c r="AT28">
        <v>387.61399999999998</v>
      </c>
      <c r="AU28">
        <v>399.97399999999999</v>
      </c>
      <c r="AV28">
        <v>17.178000000000001</v>
      </c>
      <c r="AW28">
        <v>15.375500000000001</v>
      </c>
      <c r="AX28">
        <v>391.86900000000003</v>
      </c>
      <c r="AY28">
        <v>17.919699999999999</v>
      </c>
      <c r="AZ28">
        <v>600.05999999999995</v>
      </c>
      <c r="BA28">
        <v>99.590800000000002</v>
      </c>
      <c r="BB28">
        <v>0.10015300000000001</v>
      </c>
      <c r="BC28">
        <v>20.874300000000002</v>
      </c>
      <c r="BD28">
        <v>21.016200000000001</v>
      </c>
      <c r="BE28">
        <v>999.9</v>
      </c>
      <c r="BF28">
        <v>0</v>
      </c>
      <c r="BG28">
        <v>0</v>
      </c>
      <c r="BH28">
        <v>9980</v>
      </c>
      <c r="BI28">
        <v>0</v>
      </c>
      <c r="BJ28">
        <v>13.069800000000001</v>
      </c>
      <c r="BK28">
        <v>-12.3598</v>
      </c>
      <c r="BL28">
        <v>394.38900000000001</v>
      </c>
      <c r="BM28">
        <v>406.22</v>
      </c>
      <c r="BN28">
        <v>1.8025199999999999</v>
      </c>
      <c r="BO28">
        <v>399.97399999999999</v>
      </c>
      <c r="BP28">
        <v>15.375500000000001</v>
      </c>
      <c r="BQ28">
        <v>1.7107699999999999</v>
      </c>
      <c r="BR28">
        <v>1.5312600000000001</v>
      </c>
      <c r="BS28">
        <v>14.9945</v>
      </c>
      <c r="BT28">
        <v>13.283899999999999</v>
      </c>
      <c r="BU28">
        <v>1800.06</v>
      </c>
      <c r="BV28">
        <v>0.89999700000000005</v>
      </c>
      <c r="BW28">
        <v>0.10000299999999999</v>
      </c>
      <c r="BX28">
        <v>0</v>
      </c>
      <c r="BY28">
        <v>2.3858999999999999</v>
      </c>
      <c r="BZ28">
        <v>0</v>
      </c>
      <c r="CA28">
        <v>11350.2</v>
      </c>
      <c r="CB28">
        <v>14600.9</v>
      </c>
      <c r="CC28">
        <v>41.061999999999998</v>
      </c>
      <c r="CD28">
        <v>41.686999999999998</v>
      </c>
      <c r="CE28">
        <v>41.186999999999998</v>
      </c>
      <c r="CF28">
        <v>40.936999999999998</v>
      </c>
      <c r="CG28">
        <v>40</v>
      </c>
      <c r="CH28">
        <v>1620.05</v>
      </c>
      <c r="CI28">
        <v>180.01</v>
      </c>
      <c r="CJ28">
        <v>0</v>
      </c>
      <c r="CK28">
        <v>1690062878.3</v>
      </c>
      <c r="CL28">
        <v>0</v>
      </c>
      <c r="CM28">
        <v>1690062834.5</v>
      </c>
      <c r="CN28" t="s">
        <v>382</v>
      </c>
      <c r="CO28">
        <v>1690062827</v>
      </c>
      <c r="CP28">
        <v>1690062834.5</v>
      </c>
      <c r="CQ28">
        <v>36</v>
      </c>
      <c r="CR28">
        <v>-9.7000000000000003E-2</v>
      </c>
      <c r="CS28">
        <v>-6.0000000000000001E-3</v>
      </c>
      <c r="CT28">
        <v>-4.2949999999999999</v>
      </c>
      <c r="CU28">
        <v>-0.74199999999999999</v>
      </c>
      <c r="CV28">
        <v>400</v>
      </c>
      <c r="CW28">
        <v>15</v>
      </c>
      <c r="CX28">
        <v>0.33</v>
      </c>
      <c r="CY28">
        <v>0.04</v>
      </c>
      <c r="CZ28">
        <v>11.57803781834372</v>
      </c>
      <c r="DA28">
        <v>0.67419347407615138</v>
      </c>
      <c r="DB28">
        <v>7.4307428773628059E-2</v>
      </c>
      <c r="DC28">
        <v>1</v>
      </c>
      <c r="DD28">
        <v>400.00105000000002</v>
      </c>
      <c r="DE28">
        <v>2.870544090004102E-2</v>
      </c>
      <c r="DF28">
        <v>2.067601267168992E-2</v>
      </c>
      <c r="DG28">
        <v>1</v>
      </c>
      <c r="DH28">
        <v>1799.973</v>
      </c>
      <c r="DI28">
        <v>5.7489190650305971E-2</v>
      </c>
      <c r="DJ28">
        <v>9.1411159056212263E-2</v>
      </c>
      <c r="DK28">
        <v>-1</v>
      </c>
      <c r="DL28">
        <v>2</v>
      </c>
      <c r="DM28">
        <v>2</v>
      </c>
      <c r="DN28" t="s">
        <v>351</v>
      </c>
      <c r="DO28">
        <v>3.21618</v>
      </c>
      <c r="DP28">
        <v>2.7236699999999998</v>
      </c>
      <c r="DQ28">
        <v>9.2875700000000005E-2</v>
      </c>
      <c r="DR28">
        <v>9.3901200000000004E-2</v>
      </c>
      <c r="DS28">
        <v>9.3933199999999994E-2</v>
      </c>
      <c r="DT28">
        <v>8.3165500000000003E-2</v>
      </c>
      <c r="DU28">
        <v>27575.200000000001</v>
      </c>
      <c r="DV28">
        <v>31049.4</v>
      </c>
      <c r="DW28">
        <v>28591.599999999999</v>
      </c>
      <c r="DX28">
        <v>32840.400000000001</v>
      </c>
      <c r="DY28">
        <v>36002.699999999997</v>
      </c>
      <c r="DZ28">
        <v>40555.800000000003</v>
      </c>
      <c r="EA28">
        <v>41967.4</v>
      </c>
      <c r="EB28">
        <v>47086.1</v>
      </c>
      <c r="EC28">
        <v>2.1501999999999999</v>
      </c>
      <c r="ED28">
        <v>1.90202</v>
      </c>
      <c r="EE28">
        <v>0.173487</v>
      </c>
      <c r="EF28">
        <v>0</v>
      </c>
      <c r="EG28">
        <v>18.143999999999998</v>
      </c>
      <c r="EH28">
        <v>999.9</v>
      </c>
      <c r="EI28">
        <v>64.099999999999994</v>
      </c>
      <c r="EJ28">
        <v>22.4</v>
      </c>
      <c r="EK28">
        <v>17.500900000000001</v>
      </c>
      <c r="EL28">
        <v>63.334699999999998</v>
      </c>
      <c r="EM28">
        <v>20.8934</v>
      </c>
      <c r="EN28">
        <v>1</v>
      </c>
      <c r="EO28">
        <v>-0.60403700000000005</v>
      </c>
      <c r="EP28">
        <v>0.62855899999999998</v>
      </c>
      <c r="EQ28">
        <v>20.232600000000001</v>
      </c>
      <c r="ER28">
        <v>5.2288199999999998</v>
      </c>
      <c r="ES28">
        <v>12.004300000000001</v>
      </c>
      <c r="ET28">
        <v>4.9908000000000001</v>
      </c>
      <c r="EU28">
        <v>3.3050000000000002</v>
      </c>
      <c r="EV28">
        <v>8217.4</v>
      </c>
      <c r="EW28">
        <v>9999</v>
      </c>
      <c r="EX28">
        <v>543.9</v>
      </c>
      <c r="EY28">
        <v>86.8</v>
      </c>
      <c r="EZ28">
        <v>1.85242</v>
      </c>
      <c r="FA28">
        <v>1.8614200000000001</v>
      </c>
      <c r="FB28">
        <v>1.86039</v>
      </c>
      <c r="FC28">
        <v>1.8563799999999999</v>
      </c>
      <c r="FD28">
        <v>1.8608</v>
      </c>
      <c r="FE28">
        <v>1.8570899999999999</v>
      </c>
      <c r="FF28">
        <v>1.8591899999999999</v>
      </c>
      <c r="FG28">
        <v>1.8620300000000001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-4.2549999999999999</v>
      </c>
      <c r="FV28">
        <v>-0.74170000000000003</v>
      </c>
      <c r="FW28">
        <v>-2.8447490623854841</v>
      </c>
      <c r="FX28">
        <v>-4.0117494158234393E-3</v>
      </c>
      <c r="FY28">
        <v>1.087516141204025E-6</v>
      </c>
      <c r="FZ28">
        <v>-8.657206703991749E-11</v>
      </c>
      <c r="GA28">
        <v>-0.7416749999999972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0.6</v>
      </c>
      <c r="GJ28">
        <v>0.5</v>
      </c>
      <c r="GK28">
        <v>0.99609400000000003</v>
      </c>
      <c r="GL28">
        <v>2.3754900000000001</v>
      </c>
      <c r="GM28">
        <v>1.5942400000000001</v>
      </c>
      <c r="GN28">
        <v>2.33521</v>
      </c>
      <c r="GO28">
        <v>1.40015</v>
      </c>
      <c r="GP28">
        <v>2.2924799999999999</v>
      </c>
      <c r="GQ28">
        <v>25.655100000000001</v>
      </c>
      <c r="GR28">
        <v>14.079499999999999</v>
      </c>
      <c r="GS28">
        <v>18</v>
      </c>
      <c r="GT28">
        <v>543.29100000000005</v>
      </c>
      <c r="GU28">
        <v>416.90600000000001</v>
      </c>
      <c r="GV28">
        <v>18.566400000000002</v>
      </c>
      <c r="GW28">
        <v>19.193300000000001</v>
      </c>
      <c r="GX28">
        <v>30.0001</v>
      </c>
      <c r="GY28">
        <v>19.014900000000001</v>
      </c>
      <c r="GZ28">
        <v>18.9465</v>
      </c>
      <c r="HA28">
        <v>19.991700000000002</v>
      </c>
      <c r="HB28">
        <v>0</v>
      </c>
      <c r="HC28">
        <v>-30</v>
      </c>
      <c r="HD28">
        <v>18.5625</v>
      </c>
      <c r="HE28">
        <v>400</v>
      </c>
      <c r="HF28">
        <v>0</v>
      </c>
      <c r="HG28">
        <v>104.97799999999999</v>
      </c>
      <c r="HH28">
        <v>103.968</v>
      </c>
    </row>
    <row r="29" spans="1:216" x14ac:dyDescent="0.2">
      <c r="A29">
        <v>11</v>
      </c>
      <c r="B29">
        <v>1690062955</v>
      </c>
      <c r="C29">
        <v>893</v>
      </c>
      <c r="D29" t="s">
        <v>383</v>
      </c>
      <c r="E29" t="s">
        <v>384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1690062955</v>
      </c>
      <c r="M29">
        <f t="shared" si="0"/>
        <v>1.8595055590789015E-3</v>
      </c>
      <c r="N29">
        <f t="shared" si="1"/>
        <v>1.8595055590789014</v>
      </c>
      <c r="O29">
        <f t="shared" si="2"/>
        <v>13.47053754543807</v>
      </c>
      <c r="P29">
        <f t="shared" si="3"/>
        <v>460.63900000000001</v>
      </c>
      <c r="Q29">
        <f t="shared" si="4"/>
        <v>363.24864053191544</v>
      </c>
      <c r="R29">
        <f t="shared" si="5"/>
        <v>36.212811292052102</v>
      </c>
      <c r="S29">
        <f t="shared" si="6"/>
        <v>45.921804845113996</v>
      </c>
      <c r="T29">
        <f t="shared" si="7"/>
        <v>0.24313309350051729</v>
      </c>
      <c r="U29">
        <f t="shared" si="8"/>
        <v>2.917110847551073</v>
      </c>
      <c r="V29">
        <f t="shared" si="9"/>
        <v>0.23241001703880479</v>
      </c>
      <c r="W29">
        <f t="shared" si="10"/>
        <v>0.14618027335566228</v>
      </c>
      <c r="X29">
        <f t="shared" si="11"/>
        <v>297.70417500000002</v>
      </c>
      <c r="Y29">
        <f t="shared" si="12"/>
        <v>22.142284621534337</v>
      </c>
      <c r="Z29">
        <f t="shared" si="13"/>
        <v>20.9908</v>
      </c>
      <c r="AA29">
        <f t="shared" si="14"/>
        <v>2.4945211075133358</v>
      </c>
      <c r="AB29">
        <f t="shared" si="15"/>
        <v>69.254834424048269</v>
      </c>
      <c r="AC29">
        <f t="shared" si="16"/>
        <v>1.7137272393978</v>
      </c>
      <c r="AD29">
        <f t="shared" si="17"/>
        <v>2.4745236251734073</v>
      </c>
      <c r="AE29">
        <f t="shared" si="18"/>
        <v>0.78079386811553575</v>
      </c>
      <c r="AF29">
        <f t="shared" si="19"/>
        <v>-82.004195155379549</v>
      </c>
      <c r="AG29">
        <f t="shared" si="20"/>
        <v>-20.586286953724478</v>
      </c>
      <c r="AH29">
        <f t="shared" si="21"/>
        <v>-1.4323443896604366</v>
      </c>
      <c r="AI29">
        <f t="shared" si="22"/>
        <v>193.68134850123556</v>
      </c>
      <c r="AJ29">
        <v>62</v>
      </c>
      <c r="AK29">
        <v>10</v>
      </c>
      <c r="AL29">
        <f t="shared" si="23"/>
        <v>1</v>
      </c>
      <c r="AM29">
        <f t="shared" si="24"/>
        <v>0</v>
      </c>
      <c r="AN29">
        <f t="shared" si="25"/>
        <v>53606.690912575461</v>
      </c>
      <c r="AO29">
        <f t="shared" si="26"/>
        <v>1800.01</v>
      </c>
      <c r="AP29">
        <f t="shared" si="27"/>
        <v>1517.4087000000002</v>
      </c>
      <c r="AQ29">
        <f t="shared" si="28"/>
        <v>0.84300014999916673</v>
      </c>
      <c r="AR29">
        <f t="shared" si="29"/>
        <v>0.16539028949839168</v>
      </c>
      <c r="AS29">
        <v>1690062955</v>
      </c>
      <c r="AT29">
        <v>460.63900000000001</v>
      </c>
      <c r="AU29">
        <v>474.96499999999997</v>
      </c>
      <c r="AV29">
        <v>17.190300000000001</v>
      </c>
      <c r="AW29">
        <v>15.3629</v>
      </c>
      <c r="AX29">
        <v>465.26600000000002</v>
      </c>
      <c r="AY29">
        <v>17.931999999999999</v>
      </c>
      <c r="AZ29">
        <v>600.04600000000005</v>
      </c>
      <c r="BA29">
        <v>99.591399999999993</v>
      </c>
      <c r="BB29">
        <v>0.10012600000000001</v>
      </c>
      <c r="BC29">
        <v>20.8599</v>
      </c>
      <c r="BD29">
        <v>20.9908</v>
      </c>
      <c r="BE29">
        <v>999.9</v>
      </c>
      <c r="BF29">
        <v>0</v>
      </c>
      <c r="BG29">
        <v>0</v>
      </c>
      <c r="BH29">
        <v>9970</v>
      </c>
      <c r="BI29">
        <v>0</v>
      </c>
      <c r="BJ29">
        <v>13.478999999999999</v>
      </c>
      <c r="BK29">
        <v>-14.3264</v>
      </c>
      <c r="BL29">
        <v>468.69600000000003</v>
      </c>
      <c r="BM29">
        <v>482.37599999999998</v>
      </c>
      <c r="BN29">
        <v>1.8273699999999999</v>
      </c>
      <c r="BO29">
        <v>474.96499999999997</v>
      </c>
      <c r="BP29">
        <v>15.3629</v>
      </c>
      <c r="BQ29">
        <v>1.71201</v>
      </c>
      <c r="BR29">
        <v>1.5300100000000001</v>
      </c>
      <c r="BS29">
        <v>15.005699999999999</v>
      </c>
      <c r="BT29">
        <v>13.2715</v>
      </c>
      <c r="BU29">
        <v>1800.01</v>
      </c>
      <c r="BV29">
        <v>0.89999600000000002</v>
      </c>
      <c r="BW29">
        <v>0.100004</v>
      </c>
      <c r="BX29">
        <v>0</v>
      </c>
      <c r="BY29">
        <v>2.5819999999999999</v>
      </c>
      <c r="BZ29">
        <v>0</v>
      </c>
      <c r="CA29">
        <v>11329.1</v>
      </c>
      <c r="CB29">
        <v>14600.4</v>
      </c>
      <c r="CC29">
        <v>40.436999999999998</v>
      </c>
      <c r="CD29">
        <v>40.686999999999998</v>
      </c>
      <c r="CE29">
        <v>40.5</v>
      </c>
      <c r="CF29">
        <v>39.186999999999998</v>
      </c>
      <c r="CG29">
        <v>39.186999999999998</v>
      </c>
      <c r="CH29">
        <v>1620</v>
      </c>
      <c r="CI29">
        <v>180.01</v>
      </c>
      <c r="CJ29">
        <v>0</v>
      </c>
      <c r="CK29">
        <v>1690062971.3</v>
      </c>
      <c r="CL29">
        <v>0</v>
      </c>
      <c r="CM29">
        <v>1690062927.5</v>
      </c>
      <c r="CN29" t="s">
        <v>385</v>
      </c>
      <c r="CO29">
        <v>1690062917.5</v>
      </c>
      <c r="CP29">
        <v>1690062927.5</v>
      </c>
      <c r="CQ29">
        <v>37</v>
      </c>
      <c r="CR29">
        <v>-0.14299999999999999</v>
      </c>
      <c r="CS29">
        <v>0</v>
      </c>
      <c r="CT29">
        <v>-4.6710000000000003</v>
      </c>
      <c r="CU29">
        <v>-0.74199999999999999</v>
      </c>
      <c r="CV29">
        <v>475</v>
      </c>
      <c r="CW29">
        <v>15</v>
      </c>
      <c r="CX29">
        <v>0.26</v>
      </c>
      <c r="CY29">
        <v>0.05</v>
      </c>
      <c r="CZ29">
        <v>13.481397716818631</v>
      </c>
      <c r="DA29">
        <v>0.29239123429120722</v>
      </c>
      <c r="DB29">
        <v>3.9717584969784683E-2</v>
      </c>
      <c r="DC29">
        <v>1</v>
      </c>
      <c r="DD29">
        <v>475.005225</v>
      </c>
      <c r="DE29">
        <v>-1.1718574110413139E-2</v>
      </c>
      <c r="DF29">
        <v>1.3176660236951221E-2</v>
      </c>
      <c r="DG29">
        <v>1</v>
      </c>
      <c r="DH29">
        <v>1800.0468292682931</v>
      </c>
      <c r="DI29">
        <v>-8.7800246965753656E-2</v>
      </c>
      <c r="DJ29">
        <v>0.11123341804381789</v>
      </c>
      <c r="DK29">
        <v>-1</v>
      </c>
      <c r="DL29">
        <v>2</v>
      </c>
      <c r="DM29">
        <v>2</v>
      </c>
      <c r="DN29" t="s">
        <v>351</v>
      </c>
      <c r="DO29">
        <v>3.2161200000000001</v>
      </c>
      <c r="DP29">
        <v>2.72356</v>
      </c>
      <c r="DQ29">
        <v>0.105613</v>
      </c>
      <c r="DR29">
        <v>0.10671700000000001</v>
      </c>
      <c r="DS29">
        <v>9.3976000000000004E-2</v>
      </c>
      <c r="DT29">
        <v>8.3112900000000003E-2</v>
      </c>
      <c r="DU29">
        <v>27187</v>
      </c>
      <c r="DV29">
        <v>30610.7</v>
      </c>
      <c r="DW29">
        <v>28590.6</v>
      </c>
      <c r="DX29">
        <v>32841</v>
      </c>
      <c r="DY29">
        <v>35999.800000000003</v>
      </c>
      <c r="DZ29">
        <v>40558.199999999997</v>
      </c>
      <c r="EA29">
        <v>41965.9</v>
      </c>
      <c r="EB29">
        <v>47086.1</v>
      </c>
      <c r="EC29">
        <v>2.1498499999999998</v>
      </c>
      <c r="ED29">
        <v>1.9018200000000001</v>
      </c>
      <c r="EE29">
        <v>0.1706</v>
      </c>
      <c r="EF29">
        <v>0</v>
      </c>
      <c r="EG29">
        <v>18.166399999999999</v>
      </c>
      <c r="EH29">
        <v>999.9</v>
      </c>
      <c r="EI29">
        <v>64.099999999999994</v>
      </c>
      <c r="EJ29">
        <v>22.4</v>
      </c>
      <c r="EK29">
        <v>17.497399999999999</v>
      </c>
      <c r="EL29">
        <v>62.704700000000003</v>
      </c>
      <c r="EM29">
        <v>21.137799999999999</v>
      </c>
      <c r="EN29">
        <v>1</v>
      </c>
      <c r="EO29">
        <v>-0.60327699999999995</v>
      </c>
      <c r="EP29">
        <v>0.52361899999999995</v>
      </c>
      <c r="EQ29">
        <v>20.2317</v>
      </c>
      <c r="ER29">
        <v>5.2289700000000003</v>
      </c>
      <c r="ES29">
        <v>12.0053</v>
      </c>
      <c r="ET29">
        <v>4.9910500000000004</v>
      </c>
      <c r="EU29">
        <v>3.3050000000000002</v>
      </c>
      <c r="EV29">
        <v>8219.2000000000007</v>
      </c>
      <c r="EW29">
        <v>9999</v>
      </c>
      <c r="EX29">
        <v>543.9</v>
      </c>
      <c r="EY29">
        <v>86.8</v>
      </c>
      <c r="EZ29">
        <v>1.85242</v>
      </c>
      <c r="FA29">
        <v>1.8614200000000001</v>
      </c>
      <c r="FB29">
        <v>1.8603700000000001</v>
      </c>
      <c r="FC29">
        <v>1.8563799999999999</v>
      </c>
      <c r="FD29">
        <v>1.8608100000000001</v>
      </c>
      <c r="FE29">
        <v>1.8571500000000001</v>
      </c>
      <c r="FF29">
        <v>1.8591899999999999</v>
      </c>
      <c r="FG29">
        <v>1.8620300000000001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-4.6269999999999998</v>
      </c>
      <c r="FV29">
        <v>-0.74170000000000003</v>
      </c>
      <c r="FW29">
        <v>-2.98726021905637</v>
      </c>
      <c r="FX29">
        <v>-4.0117494158234393E-3</v>
      </c>
      <c r="FY29">
        <v>1.087516141204025E-6</v>
      </c>
      <c r="FZ29">
        <v>-8.657206703991749E-11</v>
      </c>
      <c r="GA29">
        <v>-0.74166999999999916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0.6</v>
      </c>
      <c r="GJ29">
        <v>0.5</v>
      </c>
      <c r="GK29">
        <v>1.1413599999999999</v>
      </c>
      <c r="GL29">
        <v>2.36816</v>
      </c>
      <c r="GM29">
        <v>1.5942400000000001</v>
      </c>
      <c r="GN29">
        <v>2.33521</v>
      </c>
      <c r="GO29">
        <v>1.40015</v>
      </c>
      <c r="GP29">
        <v>2.2790499999999998</v>
      </c>
      <c r="GQ29">
        <v>25.675599999999999</v>
      </c>
      <c r="GR29">
        <v>14.0707</v>
      </c>
      <c r="GS29">
        <v>18</v>
      </c>
      <c r="GT29">
        <v>543.26900000000001</v>
      </c>
      <c r="GU29">
        <v>416.95299999999997</v>
      </c>
      <c r="GV29">
        <v>18.4467</v>
      </c>
      <c r="GW29">
        <v>19.209900000000001</v>
      </c>
      <c r="GX29">
        <v>30.0002</v>
      </c>
      <c r="GY29">
        <v>19.033200000000001</v>
      </c>
      <c r="GZ29">
        <v>18.964400000000001</v>
      </c>
      <c r="HA29">
        <v>22.907800000000002</v>
      </c>
      <c r="HB29">
        <v>0</v>
      </c>
      <c r="HC29">
        <v>-30</v>
      </c>
      <c r="HD29">
        <v>18.434100000000001</v>
      </c>
      <c r="HE29">
        <v>475</v>
      </c>
      <c r="HF29">
        <v>0</v>
      </c>
      <c r="HG29">
        <v>104.974</v>
      </c>
      <c r="HH29">
        <v>103.968</v>
      </c>
    </row>
    <row r="30" spans="1:216" x14ac:dyDescent="0.2">
      <c r="A30">
        <v>12</v>
      </c>
      <c r="B30">
        <v>1690063053.5</v>
      </c>
      <c r="C30">
        <v>991.5</v>
      </c>
      <c r="D30" t="s">
        <v>386</v>
      </c>
      <c r="E30" t="s">
        <v>387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1690063053.5</v>
      </c>
      <c r="M30">
        <f t="shared" si="0"/>
        <v>1.737537241102985E-3</v>
      </c>
      <c r="N30">
        <f t="shared" si="1"/>
        <v>1.737537241102985</v>
      </c>
      <c r="O30">
        <f t="shared" si="2"/>
        <v>15.257588455858484</v>
      </c>
      <c r="P30">
        <f t="shared" si="3"/>
        <v>558.70100000000002</v>
      </c>
      <c r="Q30">
        <f t="shared" si="4"/>
        <v>439.80924310409125</v>
      </c>
      <c r="R30">
        <f t="shared" si="5"/>
        <v>43.845220728640108</v>
      </c>
      <c r="S30">
        <f t="shared" si="6"/>
        <v>55.697712247748996</v>
      </c>
      <c r="T30">
        <f t="shared" si="7"/>
        <v>0.22494046573152823</v>
      </c>
      <c r="U30">
        <f t="shared" si="8"/>
        <v>2.9177690691019937</v>
      </c>
      <c r="V30">
        <f t="shared" si="9"/>
        <v>0.21573138346179399</v>
      </c>
      <c r="W30">
        <f t="shared" si="10"/>
        <v>0.13562809771988019</v>
      </c>
      <c r="X30">
        <f t="shared" si="11"/>
        <v>297.73551600000002</v>
      </c>
      <c r="Y30">
        <f t="shared" si="12"/>
        <v>22.13070979270249</v>
      </c>
      <c r="Z30">
        <f t="shared" si="13"/>
        <v>20.9971</v>
      </c>
      <c r="AA30">
        <f t="shared" si="14"/>
        <v>2.4954871125839939</v>
      </c>
      <c r="AB30">
        <f t="shared" si="15"/>
        <v>69.268713165793116</v>
      </c>
      <c r="AC30">
        <f t="shared" si="16"/>
        <v>1.7094890291621998</v>
      </c>
      <c r="AD30">
        <f t="shared" si="17"/>
        <v>2.467909321587332</v>
      </c>
      <c r="AE30">
        <f t="shared" si="18"/>
        <v>0.78599808342179411</v>
      </c>
      <c r="AF30">
        <f t="shared" si="19"/>
        <v>-76.625392332641638</v>
      </c>
      <c r="AG30">
        <f t="shared" si="20"/>
        <v>-28.424609825853903</v>
      </c>
      <c r="AH30">
        <f t="shared" si="21"/>
        <v>-1.9768946494228856</v>
      </c>
      <c r="AI30">
        <f t="shared" si="22"/>
        <v>190.70861919208158</v>
      </c>
      <c r="AJ30">
        <v>62</v>
      </c>
      <c r="AK30">
        <v>10</v>
      </c>
      <c r="AL30">
        <f t="shared" si="23"/>
        <v>1</v>
      </c>
      <c r="AM30">
        <f t="shared" si="24"/>
        <v>0</v>
      </c>
      <c r="AN30">
        <f t="shared" si="25"/>
        <v>53633.982749245115</v>
      </c>
      <c r="AO30">
        <f t="shared" si="26"/>
        <v>1800.21</v>
      </c>
      <c r="AP30">
        <f t="shared" si="27"/>
        <v>1517.5763999999999</v>
      </c>
      <c r="AQ30">
        <f t="shared" si="28"/>
        <v>0.84299965004082855</v>
      </c>
      <c r="AR30">
        <f t="shared" si="29"/>
        <v>0.16538932457879915</v>
      </c>
      <c r="AS30">
        <v>1690063053.5</v>
      </c>
      <c r="AT30">
        <v>558.70100000000002</v>
      </c>
      <c r="AU30">
        <v>574.928</v>
      </c>
      <c r="AV30">
        <v>17.1478</v>
      </c>
      <c r="AW30">
        <v>15.440200000000001</v>
      </c>
      <c r="AX30">
        <v>563.90899999999999</v>
      </c>
      <c r="AY30">
        <v>17.888200000000001</v>
      </c>
      <c r="AZ30">
        <v>600.04999999999995</v>
      </c>
      <c r="BA30">
        <v>99.591399999999993</v>
      </c>
      <c r="BB30">
        <v>0.100049</v>
      </c>
      <c r="BC30">
        <v>20.816400000000002</v>
      </c>
      <c r="BD30">
        <v>20.9971</v>
      </c>
      <c r="BE30">
        <v>999.9</v>
      </c>
      <c r="BF30">
        <v>0</v>
      </c>
      <c r="BG30">
        <v>0</v>
      </c>
      <c r="BH30">
        <v>9973.75</v>
      </c>
      <c r="BI30">
        <v>0</v>
      </c>
      <c r="BJ30">
        <v>15.6838</v>
      </c>
      <c r="BK30">
        <v>-16.2273</v>
      </c>
      <c r="BL30">
        <v>568.44799999999998</v>
      </c>
      <c r="BM30">
        <v>583.94399999999996</v>
      </c>
      <c r="BN30">
        <v>1.7076100000000001</v>
      </c>
      <c r="BO30">
        <v>574.928</v>
      </c>
      <c r="BP30">
        <v>15.440200000000001</v>
      </c>
      <c r="BQ30">
        <v>1.70777</v>
      </c>
      <c r="BR30">
        <v>1.5377099999999999</v>
      </c>
      <c r="BS30">
        <v>14.9672</v>
      </c>
      <c r="BT30">
        <v>13.3483</v>
      </c>
      <c r="BU30">
        <v>1800.21</v>
      </c>
      <c r="BV30">
        <v>0.90001100000000001</v>
      </c>
      <c r="BW30">
        <v>9.9989099999999997E-2</v>
      </c>
      <c r="BX30">
        <v>0</v>
      </c>
      <c r="BY30">
        <v>2.6608000000000001</v>
      </c>
      <c r="BZ30">
        <v>0</v>
      </c>
      <c r="CA30">
        <v>11460.7</v>
      </c>
      <c r="CB30">
        <v>14602.1</v>
      </c>
      <c r="CC30">
        <v>38.5</v>
      </c>
      <c r="CD30">
        <v>39.125</v>
      </c>
      <c r="CE30">
        <v>38.686999999999998</v>
      </c>
      <c r="CF30">
        <v>37.25</v>
      </c>
      <c r="CG30">
        <v>37.436999999999998</v>
      </c>
      <c r="CH30">
        <v>1620.21</v>
      </c>
      <c r="CI30">
        <v>180</v>
      </c>
      <c r="CJ30">
        <v>0</v>
      </c>
      <c r="CK30">
        <v>1690063069.7</v>
      </c>
      <c r="CL30">
        <v>0</v>
      </c>
      <c r="CM30">
        <v>1690063025.5</v>
      </c>
      <c r="CN30" t="s">
        <v>388</v>
      </c>
      <c r="CO30">
        <v>1690063019</v>
      </c>
      <c r="CP30">
        <v>1690063025.5</v>
      </c>
      <c r="CQ30">
        <v>38</v>
      </c>
      <c r="CR30">
        <v>-0.28899999999999998</v>
      </c>
      <c r="CS30">
        <v>1E-3</v>
      </c>
      <c r="CT30">
        <v>-5.2549999999999999</v>
      </c>
      <c r="CU30">
        <v>-0.74</v>
      </c>
      <c r="CV30">
        <v>575</v>
      </c>
      <c r="CW30">
        <v>15</v>
      </c>
      <c r="CX30">
        <v>0.12</v>
      </c>
      <c r="CY30">
        <v>0.05</v>
      </c>
      <c r="CZ30">
        <v>15.230232931477779</v>
      </c>
      <c r="DA30">
        <v>0.51181122532633716</v>
      </c>
      <c r="DB30">
        <v>5.9893520686399138E-2</v>
      </c>
      <c r="DC30">
        <v>1</v>
      </c>
      <c r="DD30">
        <v>574.99299999999994</v>
      </c>
      <c r="DE30">
        <v>-6.9324041811575393E-2</v>
      </c>
      <c r="DF30">
        <v>3.145186023425605E-2</v>
      </c>
      <c r="DG30">
        <v>1</v>
      </c>
      <c r="DH30">
        <v>1800.0284999999999</v>
      </c>
      <c r="DI30">
        <v>-7.4387424100316624E-2</v>
      </c>
      <c r="DJ30">
        <v>0.1021163552032589</v>
      </c>
      <c r="DK30">
        <v>-1</v>
      </c>
      <c r="DL30">
        <v>2</v>
      </c>
      <c r="DM30">
        <v>2</v>
      </c>
      <c r="DN30" t="s">
        <v>351</v>
      </c>
      <c r="DO30">
        <v>3.21611</v>
      </c>
      <c r="DP30">
        <v>2.7235100000000001</v>
      </c>
      <c r="DQ30">
        <v>0.121284</v>
      </c>
      <c r="DR30">
        <v>0.12235500000000001</v>
      </c>
      <c r="DS30">
        <v>9.3806399999999998E-2</v>
      </c>
      <c r="DT30">
        <v>8.3412500000000001E-2</v>
      </c>
      <c r="DU30">
        <v>26709.7</v>
      </c>
      <c r="DV30">
        <v>30073.4</v>
      </c>
      <c r="DW30">
        <v>28589.4</v>
      </c>
      <c r="DX30">
        <v>32839.300000000003</v>
      </c>
      <c r="DY30">
        <v>36005.699999999997</v>
      </c>
      <c r="DZ30">
        <v>40542.800000000003</v>
      </c>
      <c r="EA30">
        <v>41964.6</v>
      </c>
      <c r="EB30">
        <v>47083.6</v>
      </c>
      <c r="EC30">
        <v>2.1496300000000002</v>
      </c>
      <c r="ED30">
        <v>1.90222</v>
      </c>
      <c r="EE30">
        <v>0.16722799999999999</v>
      </c>
      <c r="EF30">
        <v>0</v>
      </c>
      <c r="EG30">
        <v>18.2287</v>
      </c>
      <c r="EH30">
        <v>999.9</v>
      </c>
      <c r="EI30">
        <v>64</v>
      </c>
      <c r="EJ30">
        <v>22.4</v>
      </c>
      <c r="EK30">
        <v>17.4727</v>
      </c>
      <c r="EL30">
        <v>62.8947</v>
      </c>
      <c r="EM30">
        <v>21.105799999999999</v>
      </c>
      <c r="EN30">
        <v>1</v>
      </c>
      <c r="EO30">
        <v>-0.60172499999999995</v>
      </c>
      <c r="EP30">
        <v>0.91711900000000002</v>
      </c>
      <c r="EQ30">
        <v>20.229299999999999</v>
      </c>
      <c r="ER30">
        <v>5.2286700000000002</v>
      </c>
      <c r="ES30">
        <v>12.005599999999999</v>
      </c>
      <c r="ET30">
        <v>4.9911000000000003</v>
      </c>
      <c r="EU30">
        <v>3.3050000000000002</v>
      </c>
      <c r="EV30">
        <v>8221.2999999999993</v>
      </c>
      <c r="EW30">
        <v>9999</v>
      </c>
      <c r="EX30">
        <v>543.9</v>
      </c>
      <c r="EY30">
        <v>86.8</v>
      </c>
      <c r="EZ30">
        <v>1.85242</v>
      </c>
      <c r="FA30">
        <v>1.8614200000000001</v>
      </c>
      <c r="FB30">
        <v>1.8603499999999999</v>
      </c>
      <c r="FC30">
        <v>1.8563799999999999</v>
      </c>
      <c r="FD30">
        <v>1.8608100000000001</v>
      </c>
      <c r="FE30">
        <v>1.8571</v>
      </c>
      <c r="FF30">
        <v>1.8591599999999999</v>
      </c>
      <c r="FG30">
        <v>1.8620300000000001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-5.2080000000000002</v>
      </c>
      <c r="FV30">
        <v>-0.74039999999999995</v>
      </c>
      <c r="FW30">
        <v>-3.276515741185043</v>
      </c>
      <c r="FX30">
        <v>-4.0117494158234393E-3</v>
      </c>
      <c r="FY30">
        <v>1.087516141204025E-6</v>
      </c>
      <c r="FZ30">
        <v>-8.657206703991749E-11</v>
      </c>
      <c r="GA30">
        <v>-0.74046000000000234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0.6</v>
      </c>
      <c r="GJ30">
        <v>0.5</v>
      </c>
      <c r="GK30">
        <v>1.33179</v>
      </c>
      <c r="GL30">
        <v>2.36816</v>
      </c>
      <c r="GM30">
        <v>1.5942400000000001</v>
      </c>
      <c r="GN30">
        <v>2.33521</v>
      </c>
      <c r="GO30">
        <v>1.40015</v>
      </c>
      <c r="GP30">
        <v>2.33765</v>
      </c>
      <c r="GQ30">
        <v>25.675599999999999</v>
      </c>
      <c r="GR30">
        <v>14.0532</v>
      </c>
      <c r="GS30">
        <v>18</v>
      </c>
      <c r="GT30">
        <v>543.30399999999997</v>
      </c>
      <c r="GU30">
        <v>417.35</v>
      </c>
      <c r="GV30">
        <v>18.212299999999999</v>
      </c>
      <c r="GW30">
        <v>19.224799999999998</v>
      </c>
      <c r="GX30">
        <v>30.0002</v>
      </c>
      <c r="GY30">
        <v>19.049399999999999</v>
      </c>
      <c r="GZ30">
        <v>18.9819</v>
      </c>
      <c r="HA30">
        <v>26.7041</v>
      </c>
      <c r="HB30">
        <v>0</v>
      </c>
      <c r="HC30">
        <v>-30</v>
      </c>
      <c r="HD30">
        <v>18.214500000000001</v>
      </c>
      <c r="HE30">
        <v>575</v>
      </c>
      <c r="HF30">
        <v>0</v>
      </c>
      <c r="HG30">
        <v>104.971</v>
      </c>
      <c r="HH30">
        <v>103.96299999999999</v>
      </c>
    </row>
    <row r="31" spans="1:216" x14ac:dyDescent="0.2">
      <c r="A31">
        <v>13</v>
      </c>
      <c r="B31">
        <v>1690063145.5999999</v>
      </c>
      <c r="C31">
        <v>1083.599999904633</v>
      </c>
      <c r="D31" t="s">
        <v>389</v>
      </c>
      <c r="E31" t="s">
        <v>390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1690063145.5999999</v>
      </c>
      <c r="M31">
        <f t="shared" si="0"/>
        <v>1.7023931783387155E-3</v>
      </c>
      <c r="N31">
        <f t="shared" si="1"/>
        <v>1.7023931783387154</v>
      </c>
      <c r="O31">
        <f t="shared" si="2"/>
        <v>15.947657793098376</v>
      </c>
      <c r="P31">
        <f t="shared" si="3"/>
        <v>657.94799999999998</v>
      </c>
      <c r="Q31">
        <f t="shared" si="4"/>
        <v>531.80705996997358</v>
      </c>
      <c r="R31">
        <f t="shared" si="5"/>
        <v>53.016582148461893</v>
      </c>
      <c r="S31">
        <f t="shared" si="6"/>
        <v>65.591747114800796</v>
      </c>
      <c r="T31">
        <f t="shared" si="7"/>
        <v>0.22292280570180709</v>
      </c>
      <c r="U31">
        <f t="shared" si="8"/>
        <v>2.9188657347408187</v>
      </c>
      <c r="V31">
        <f t="shared" si="9"/>
        <v>0.21387786717026128</v>
      </c>
      <c r="W31">
        <f t="shared" si="10"/>
        <v>0.13445573846250528</v>
      </c>
      <c r="X31">
        <f t="shared" si="11"/>
        <v>297.71418899999998</v>
      </c>
      <c r="Y31">
        <f t="shared" si="12"/>
        <v>22.06279782623729</v>
      </c>
      <c r="Z31">
        <f t="shared" si="13"/>
        <v>20.9849</v>
      </c>
      <c r="AA31">
        <f t="shared" si="14"/>
        <v>2.4936167330725922</v>
      </c>
      <c r="AB31">
        <f t="shared" si="15"/>
        <v>69.896400949872728</v>
      </c>
      <c r="AC31">
        <f t="shared" si="16"/>
        <v>1.7168650873042799</v>
      </c>
      <c r="AD31">
        <f t="shared" si="17"/>
        <v>2.4562997006606335</v>
      </c>
      <c r="AE31">
        <f t="shared" si="18"/>
        <v>0.77675164576831235</v>
      </c>
      <c r="AF31">
        <f t="shared" si="19"/>
        <v>-75.07553916473735</v>
      </c>
      <c r="AG31">
        <f t="shared" si="20"/>
        <v>-38.569399114329279</v>
      </c>
      <c r="AH31">
        <f t="shared" si="21"/>
        <v>-2.6802288637832858</v>
      </c>
      <c r="AI31">
        <f t="shared" si="22"/>
        <v>181.38902185715008</v>
      </c>
      <c r="AJ31">
        <v>61</v>
      </c>
      <c r="AK31">
        <v>10</v>
      </c>
      <c r="AL31">
        <f t="shared" si="23"/>
        <v>1</v>
      </c>
      <c r="AM31">
        <f t="shared" si="24"/>
        <v>0</v>
      </c>
      <c r="AN31">
        <f t="shared" si="25"/>
        <v>53680.231649985777</v>
      </c>
      <c r="AO31">
        <f t="shared" si="26"/>
        <v>1800.08</v>
      </c>
      <c r="AP31">
        <f t="shared" si="27"/>
        <v>1517.4668999999999</v>
      </c>
      <c r="AQ31">
        <f t="shared" si="28"/>
        <v>0.84299970001333269</v>
      </c>
      <c r="AR31">
        <f t="shared" si="29"/>
        <v>0.16538942102573218</v>
      </c>
      <c r="AS31">
        <v>1690063145.5999999</v>
      </c>
      <c r="AT31">
        <v>657.94799999999998</v>
      </c>
      <c r="AU31">
        <v>675.01599999999996</v>
      </c>
      <c r="AV31">
        <v>17.221800000000002</v>
      </c>
      <c r="AW31">
        <v>15.5487</v>
      </c>
      <c r="AX31">
        <v>663.50099999999998</v>
      </c>
      <c r="AY31">
        <v>17.9621</v>
      </c>
      <c r="AZ31">
        <v>599.99099999999999</v>
      </c>
      <c r="BA31">
        <v>99.591399999999993</v>
      </c>
      <c r="BB31">
        <v>9.9984600000000007E-2</v>
      </c>
      <c r="BC31">
        <v>20.739799999999999</v>
      </c>
      <c r="BD31">
        <v>20.9849</v>
      </c>
      <c r="BE31">
        <v>999.9</v>
      </c>
      <c r="BF31">
        <v>0</v>
      </c>
      <c r="BG31">
        <v>0</v>
      </c>
      <c r="BH31">
        <v>9980</v>
      </c>
      <c r="BI31">
        <v>0</v>
      </c>
      <c r="BJ31">
        <v>17.828700000000001</v>
      </c>
      <c r="BK31">
        <v>-17.068200000000001</v>
      </c>
      <c r="BL31">
        <v>669.47699999999998</v>
      </c>
      <c r="BM31">
        <v>685.67700000000002</v>
      </c>
      <c r="BN31">
        <v>1.6731100000000001</v>
      </c>
      <c r="BO31">
        <v>675.01599999999996</v>
      </c>
      <c r="BP31">
        <v>15.5487</v>
      </c>
      <c r="BQ31">
        <v>1.71515</v>
      </c>
      <c r="BR31">
        <v>1.5485199999999999</v>
      </c>
      <c r="BS31">
        <v>15.0342</v>
      </c>
      <c r="BT31">
        <v>13.4558</v>
      </c>
      <c r="BU31">
        <v>1800.08</v>
      </c>
      <c r="BV31">
        <v>0.90000999999999998</v>
      </c>
      <c r="BW31">
        <v>9.9989999999999996E-2</v>
      </c>
      <c r="BX31">
        <v>0</v>
      </c>
      <c r="BY31">
        <v>2.5743</v>
      </c>
      <c r="BZ31">
        <v>0</v>
      </c>
      <c r="CA31">
        <v>11600.4</v>
      </c>
      <c r="CB31">
        <v>14601</v>
      </c>
      <c r="CC31">
        <v>37.311999999999998</v>
      </c>
      <c r="CD31">
        <v>38.25</v>
      </c>
      <c r="CE31">
        <v>37.561999999999998</v>
      </c>
      <c r="CF31">
        <v>36.436999999999998</v>
      </c>
      <c r="CG31">
        <v>36.436999999999998</v>
      </c>
      <c r="CH31">
        <v>1620.09</v>
      </c>
      <c r="CI31">
        <v>179.99</v>
      </c>
      <c r="CJ31">
        <v>0</v>
      </c>
      <c r="CK31">
        <v>1690063162.0999999</v>
      </c>
      <c r="CL31">
        <v>0</v>
      </c>
      <c r="CM31">
        <v>1690063117.5999999</v>
      </c>
      <c r="CN31" t="s">
        <v>391</v>
      </c>
      <c r="CO31">
        <v>1690063107.5999999</v>
      </c>
      <c r="CP31">
        <v>1690063117.5999999</v>
      </c>
      <c r="CQ31">
        <v>39</v>
      </c>
      <c r="CR31">
        <v>-6.8000000000000005E-2</v>
      </c>
      <c r="CS31">
        <v>0</v>
      </c>
      <c r="CT31">
        <v>-5.5990000000000002</v>
      </c>
      <c r="CU31">
        <v>-0.74</v>
      </c>
      <c r="CV31">
        <v>675</v>
      </c>
      <c r="CW31">
        <v>16</v>
      </c>
      <c r="CX31">
        <v>0.12</v>
      </c>
      <c r="CY31">
        <v>0.06</v>
      </c>
      <c r="CZ31">
        <v>15.989227717654121</v>
      </c>
      <c r="DA31">
        <v>0.53830365139581937</v>
      </c>
      <c r="DB31">
        <v>6.8350926469484111E-2</v>
      </c>
      <c r="DC31">
        <v>1</v>
      </c>
      <c r="DD31">
        <v>674.98992682926826</v>
      </c>
      <c r="DE31">
        <v>0.12631358884889771</v>
      </c>
      <c r="DF31">
        <v>5.2718483935742397E-2</v>
      </c>
      <c r="DG31">
        <v>1</v>
      </c>
      <c r="DH31">
        <v>1800.0365853658541</v>
      </c>
      <c r="DI31">
        <v>-4.2437622502536479E-2</v>
      </c>
      <c r="DJ31">
        <v>9.3485612721113345E-2</v>
      </c>
      <c r="DK31">
        <v>-1</v>
      </c>
      <c r="DL31">
        <v>2</v>
      </c>
      <c r="DM31">
        <v>2</v>
      </c>
      <c r="DN31" t="s">
        <v>351</v>
      </c>
      <c r="DO31">
        <v>3.2159300000000002</v>
      </c>
      <c r="DP31">
        <v>2.7235100000000001</v>
      </c>
      <c r="DQ31">
        <v>0.135764</v>
      </c>
      <c r="DR31">
        <v>0.13669100000000001</v>
      </c>
      <c r="DS31">
        <v>9.4080200000000003E-2</v>
      </c>
      <c r="DT31">
        <v>8.3831600000000006E-2</v>
      </c>
      <c r="DU31">
        <v>26269.4</v>
      </c>
      <c r="DV31">
        <v>29581</v>
      </c>
      <c r="DW31">
        <v>28589.1</v>
      </c>
      <c r="DX31">
        <v>32837.599999999999</v>
      </c>
      <c r="DY31">
        <v>35993.199999999997</v>
      </c>
      <c r="DZ31">
        <v>40521.9</v>
      </c>
      <c r="EA31">
        <v>41962.9</v>
      </c>
      <c r="EB31">
        <v>47080.9</v>
      </c>
      <c r="EC31">
        <v>2.1495700000000002</v>
      </c>
      <c r="ED31">
        <v>1.9021999999999999</v>
      </c>
      <c r="EE31">
        <v>0.16662099999999999</v>
      </c>
      <c r="EF31">
        <v>0</v>
      </c>
      <c r="EG31">
        <v>18.226600000000001</v>
      </c>
      <c r="EH31">
        <v>999.9</v>
      </c>
      <c r="EI31">
        <v>64</v>
      </c>
      <c r="EJ31">
        <v>22.4</v>
      </c>
      <c r="EK31">
        <v>17.4725</v>
      </c>
      <c r="EL31">
        <v>62.978299999999997</v>
      </c>
      <c r="EM31">
        <v>21.177900000000001</v>
      </c>
      <c r="EN31">
        <v>1</v>
      </c>
      <c r="EO31">
        <v>-0.60017500000000001</v>
      </c>
      <c r="EP31">
        <v>0.60922100000000001</v>
      </c>
      <c r="EQ31">
        <v>20.231000000000002</v>
      </c>
      <c r="ER31">
        <v>5.2288199999999998</v>
      </c>
      <c r="ES31">
        <v>12.0044</v>
      </c>
      <c r="ET31">
        <v>4.9912000000000001</v>
      </c>
      <c r="EU31">
        <v>3.3050000000000002</v>
      </c>
      <c r="EV31">
        <v>8223.2999999999993</v>
      </c>
      <c r="EW31">
        <v>9999</v>
      </c>
      <c r="EX31">
        <v>543.9</v>
      </c>
      <c r="EY31">
        <v>86.9</v>
      </c>
      <c r="EZ31">
        <v>1.85242</v>
      </c>
      <c r="FA31">
        <v>1.8613999999999999</v>
      </c>
      <c r="FB31">
        <v>1.8603499999999999</v>
      </c>
      <c r="FC31">
        <v>1.8563799999999999</v>
      </c>
      <c r="FD31">
        <v>1.8608</v>
      </c>
      <c r="FE31">
        <v>1.85703</v>
      </c>
      <c r="FF31">
        <v>1.8591299999999999</v>
      </c>
      <c r="FG31">
        <v>1.8620300000000001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-5.5529999999999999</v>
      </c>
      <c r="FV31">
        <v>-0.74029999999999996</v>
      </c>
      <c r="FW31">
        <v>-3.3445693896021669</v>
      </c>
      <c r="FX31">
        <v>-4.0117494158234393E-3</v>
      </c>
      <c r="FY31">
        <v>1.087516141204025E-6</v>
      </c>
      <c r="FZ31">
        <v>-8.657206703991749E-11</v>
      </c>
      <c r="GA31">
        <v>-0.74029523809523745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0.6</v>
      </c>
      <c r="GJ31">
        <v>0.5</v>
      </c>
      <c r="GK31">
        <v>1.5148900000000001</v>
      </c>
      <c r="GL31">
        <v>2.3718300000000001</v>
      </c>
      <c r="GM31">
        <v>1.5942400000000001</v>
      </c>
      <c r="GN31">
        <v>2.33521</v>
      </c>
      <c r="GO31">
        <v>1.40015</v>
      </c>
      <c r="GP31">
        <v>2.2497600000000002</v>
      </c>
      <c r="GQ31">
        <v>25.696200000000001</v>
      </c>
      <c r="GR31">
        <v>14.0357</v>
      </c>
      <c r="GS31">
        <v>18</v>
      </c>
      <c r="GT31">
        <v>543.57100000000003</v>
      </c>
      <c r="GU31">
        <v>417.59199999999998</v>
      </c>
      <c r="GV31">
        <v>18.495100000000001</v>
      </c>
      <c r="GW31">
        <v>19.2562</v>
      </c>
      <c r="GX31">
        <v>30.0002</v>
      </c>
      <c r="GY31">
        <v>19.075700000000001</v>
      </c>
      <c r="GZ31">
        <v>19.009699999999999</v>
      </c>
      <c r="HA31">
        <v>30.387799999999999</v>
      </c>
      <c r="HB31">
        <v>0</v>
      </c>
      <c r="HC31">
        <v>-30</v>
      </c>
      <c r="HD31">
        <v>18.495000000000001</v>
      </c>
      <c r="HE31">
        <v>675</v>
      </c>
      <c r="HF31">
        <v>0</v>
      </c>
      <c r="HG31">
        <v>104.968</v>
      </c>
      <c r="HH31">
        <v>103.95699999999999</v>
      </c>
    </row>
    <row r="32" spans="1:216" x14ac:dyDescent="0.2">
      <c r="A32">
        <v>14</v>
      </c>
      <c r="B32">
        <v>1690063231.5999999</v>
      </c>
      <c r="C32">
        <v>1169.599999904633</v>
      </c>
      <c r="D32" t="s">
        <v>392</v>
      </c>
      <c r="E32" t="s">
        <v>393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1690063231.5999999</v>
      </c>
      <c r="M32">
        <f t="shared" si="0"/>
        <v>1.6009621457437817E-3</v>
      </c>
      <c r="N32">
        <f t="shared" si="1"/>
        <v>1.6009621457437817</v>
      </c>
      <c r="O32">
        <f t="shared" si="2"/>
        <v>16.540788617606669</v>
      </c>
      <c r="P32">
        <f t="shared" si="3"/>
        <v>782.20899999999995</v>
      </c>
      <c r="Q32">
        <f t="shared" si="4"/>
        <v>641.29176594613341</v>
      </c>
      <c r="R32">
        <f t="shared" si="5"/>
        <v>63.930648888558089</v>
      </c>
      <c r="S32">
        <f t="shared" si="6"/>
        <v>77.978747883487685</v>
      </c>
      <c r="T32">
        <f t="shared" si="7"/>
        <v>0.20748089628551242</v>
      </c>
      <c r="U32">
        <f t="shared" si="8"/>
        <v>2.9337273846957688</v>
      </c>
      <c r="V32">
        <f t="shared" si="9"/>
        <v>0.1996600885760012</v>
      </c>
      <c r="W32">
        <f t="shared" si="10"/>
        <v>0.12546566185940605</v>
      </c>
      <c r="X32">
        <f t="shared" si="11"/>
        <v>297.70722599999999</v>
      </c>
      <c r="Y32">
        <f t="shared" si="12"/>
        <v>22.033785945090319</v>
      </c>
      <c r="Z32">
        <f t="shared" si="13"/>
        <v>20.9846</v>
      </c>
      <c r="AA32">
        <f t="shared" si="14"/>
        <v>2.4935707556040541</v>
      </c>
      <c r="AB32">
        <f t="shared" si="15"/>
        <v>69.871729933525415</v>
      </c>
      <c r="AC32">
        <f t="shared" si="16"/>
        <v>1.7110665217641396</v>
      </c>
      <c r="AD32">
        <f t="shared" si="17"/>
        <v>2.4488681236202603</v>
      </c>
      <c r="AE32">
        <f t="shared" si="18"/>
        <v>0.78250423383991441</v>
      </c>
      <c r="AF32">
        <f t="shared" si="19"/>
        <v>-70.602430627300777</v>
      </c>
      <c r="AG32">
        <f t="shared" si="20"/>
        <v>-46.499954564533255</v>
      </c>
      <c r="AH32">
        <f t="shared" si="21"/>
        <v>-3.2141503984717033</v>
      </c>
      <c r="AI32">
        <f t="shared" si="22"/>
        <v>177.39069040969426</v>
      </c>
      <c r="AJ32">
        <v>61</v>
      </c>
      <c r="AK32">
        <v>10</v>
      </c>
      <c r="AL32">
        <f t="shared" si="23"/>
        <v>1</v>
      </c>
      <c r="AM32">
        <f t="shared" si="24"/>
        <v>0</v>
      </c>
      <c r="AN32">
        <f t="shared" si="25"/>
        <v>54127.266498449368</v>
      </c>
      <c r="AO32">
        <f t="shared" si="26"/>
        <v>1800.04</v>
      </c>
      <c r="AP32">
        <f t="shared" si="27"/>
        <v>1517.4329999999998</v>
      </c>
      <c r="AQ32">
        <f t="shared" si="28"/>
        <v>0.84299960000888863</v>
      </c>
      <c r="AR32">
        <f t="shared" si="29"/>
        <v>0.16538922801715517</v>
      </c>
      <c r="AS32">
        <v>1690063231.5999999</v>
      </c>
      <c r="AT32">
        <v>782.20899999999995</v>
      </c>
      <c r="AU32">
        <v>800</v>
      </c>
      <c r="AV32">
        <v>17.163799999999998</v>
      </c>
      <c r="AW32">
        <v>15.5905</v>
      </c>
      <c r="AX32">
        <v>788.18399999999997</v>
      </c>
      <c r="AY32">
        <v>17.903700000000001</v>
      </c>
      <c r="AZ32">
        <v>600.07000000000005</v>
      </c>
      <c r="BA32">
        <v>99.590999999999994</v>
      </c>
      <c r="BB32">
        <v>9.9425299999999994E-2</v>
      </c>
      <c r="BC32">
        <v>20.6906</v>
      </c>
      <c r="BD32">
        <v>20.9846</v>
      </c>
      <c r="BE32">
        <v>999.9</v>
      </c>
      <c r="BF32">
        <v>0</v>
      </c>
      <c r="BG32">
        <v>0</v>
      </c>
      <c r="BH32">
        <v>10065</v>
      </c>
      <c r="BI32">
        <v>0</v>
      </c>
      <c r="BJ32">
        <v>19.6752</v>
      </c>
      <c r="BK32">
        <v>-17.791</v>
      </c>
      <c r="BL32">
        <v>795.86900000000003</v>
      </c>
      <c r="BM32">
        <v>812.67</v>
      </c>
      <c r="BN32">
        <v>1.5732900000000001</v>
      </c>
      <c r="BO32">
        <v>800</v>
      </c>
      <c r="BP32">
        <v>15.5905</v>
      </c>
      <c r="BQ32">
        <v>1.70936</v>
      </c>
      <c r="BR32">
        <v>1.55267</v>
      </c>
      <c r="BS32">
        <v>14.9817</v>
      </c>
      <c r="BT32">
        <v>13.4969</v>
      </c>
      <c r="BU32">
        <v>1800.04</v>
      </c>
      <c r="BV32">
        <v>0.90001100000000001</v>
      </c>
      <c r="BW32">
        <v>9.9989400000000006E-2</v>
      </c>
      <c r="BX32">
        <v>0</v>
      </c>
      <c r="BY32">
        <v>2.7627000000000002</v>
      </c>
      <c r="BZ32">
        <v>0</v>
      </c>
      <c r="CA32">
        <v>11708.2</v>
      </c>
      <c r="CB32">
        <v>14600.7</v>
      </c>
      <c r="CC32">
        <v>37.75</v>
      </c>
      <c r="CD32">
        <v>39</v>
      </c>
      <c r="CE32">
        <v>38.125</v>
      </c>
      <c r="CF32">
        <v>37.311999999999998</v>
      </c>
      <c r="CG32">
        <v>37</v>
      </c>
      <c r="CH32">
        <v>1620.06</v>
      </c>
      <c r="CI32">
        <v>179.98</v>
      </c>
      <c r="CJ32">
        <v>0</v>
      </c>
      <c r="CK32">
        <v>1690063247.9000001</v>
      </c>
      <c r="CL32">
        <v>0</v>
      </c>
      <c r="CM32">
        <v>1690063205.0999999</v>
      </c>
      <c r="CN32" t="s">
        <v>394</v>
      </c>
      <c r="CO32">
        <v>1690063201.0999999</v>
      </c>
      <c r="CP32">
        <v>1690063205.0999999</v>
      </c>
      <c r="CQ32">
        <v>40</v>
      </c>
      <c r="CR32">
        <v>-0.10199999999999999</v>
      </c>
      <c r="CS32">
        <v>0</v>
      </c>
      <c r="CT32">
        <v>-6.0190000000000001</v>
      </c>
      <c r="CU32">
        <v>-0.74</v>
      </c>
      <c r="CV32">
        <v>800</v>
      </c>
      <c r="CW32">
        <v>16</v>
      </c>
      <c r="CX32">
        <v>0.08</v>
      </c>
      <c r="CY32">
        <v>7.0000000000000007E-2</v>
      </c>
      <c r="CZ32">
        <v>16.513240369238719</v>
      </c>
      <c r="DA32">
        <v>0.46652032580065089</v>
      </c>
      <c r="DB32">
        <v>0.1479784672109381</v>
      </c>
      <c r="DC32">
        <v>1</v>
      </c>
      <c r="DD32">
        <v>800.0100000000001</v>
      </c>
      <c r="DE32">
        <v>-0.2385993031364963</v>
      </c>
      <c r="DF32">
        <v>6.2628988846234593E-2</v>
      </c>
      <c r="DG32">
        <v>1</v>
      </c>
      <c r="DH32">
        <v>1799.963</v>
      </c>
      <c r="DI32">
        <v>-7.7853473259185499E-2</v>
      </c>
      <c r="DJ32">
        <v>0.1090229333672588</v>
      </c>
      <c r="DK32">
        <v>-1</v>
      </c>
      <c r="DL32">
        <v>2</v>
      </c>
      <c r="DM32">
        <v>2</v>
      </c>
      <c r="DN32" t="s">
        <v>351</v>
      </c>
      <c r="DO32">
        <v>3.2160500000000001</v>
      </c>
      <c r="DP32">
        <v>2.7236899999999999</v>
      </c>
      <c r="DQ32">
        <v>0.152396</v>
      </c>
      <c r="DR32">
        <v>0.153137</v>
      </c>
      <c r="DS32">
        <v>9.3850900000000001E-2</v>
      </c>
      <c r="DT32">
        <v>8.3987999999999993E-2</v>
      </c>
      <c r="DU32">
        <v>25763.1</v>
      </c>
      <c r="DV32">
        <v>29017.3</v>
      </c>
      <c r="DW32">
        <v>28587.599999999999</v>
      </c>
      <c r="DX32">
        <v>32836.6</v>
      </c>
      <c r="DY32">
        <v>36001</v>
      </c>
      <c r="DZ32">
        <v>40513.699999999997</v>
      </c>
      <c r="EA32">
        <v>41960.9</v>
      </c>
      <c r="EB32">
        <v>47079.3</v>
      </c>
      <c r="EC32">
        <v>2.1499199999999998</v>
      </c>
      <c r="ED32">
        <v>1.90235</v>
      </c>
      <c r="EE32">
        <v>0.16515299999999999</v>
      </c>
      <c r="EF32">
        <v>0</v>
      </c>
      <c r="EG32">
        <v>18.250499999999999</v>
      </c>
      <c r="EH32">
        <v>999.9</v>
      </c>
      <c r="EI32">
        <v>63.9</v>
      </c>
      <c r="EJ32">
        <v>22.5</v>
      </c>
      <c r="EK32">
        <v>17.553000000000001</v>
      </c>
      <c r="EL32">
        <v>62.598300000000002</v>
      </c>
      <c r="EM32">
        <v>20.869399999999999</v>
      </c>
      <c r="EN32">
        <v>1</v>
      </c>
      <c r="EO32">
        <v>-0.59731699999999999</v>
      </c>
      <c r="EP32">
        <v>0.70384800000000003</v>
      </c>
      <c r="EQ32">
        <v>20.232600000000001</v>
      </c>
      <c r="ER32">
        <v>5.2292699999999996</v>
      </c>
      <c r="ES32">
        <v>12.0068</v>
      </c>
      <c r="ET32">
        <v>4.9898999999999996</v>
      </c>
      <c r="EU32">
        <v>3.3050000000000002</v>
      </c>
      <c r="EV32">
        <v>8225</v>
      </c>
      <c r="EW32">
        <v>9999</v>
      </c>
      <c r="EX32">
        <v>543.9</v>
      </c>
      <c r="EY32">
        <v>86.9</v>
      </c>
      <c r="EZ32">
        <v>1.85242</v>
      </c>
      <c r="FA32">
        <v>1.8614200000000001</v>
      </c>
      <c r="FB32">
        <v>1.86036</v>
      </c>
      <c r="FC32">
        <v>1.8563799999999999</v>
      </c>
      <c r="FD32">
        <v>1.8608100000000001</v>
      </c>
      <c r="FE32">
        <v>1.8571299999999999</v>
      </c>
      <c r="FF32">
        <v>1.8591800000000001</v>
      </c>
      <c r="FG32">
        <v>1.8620300000000001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-5.9749999999999996</v>
      </c>
      <c r="FV32">
        <v>-0.7399</v>
      </c>
      <c r="FW32">
        <v>-3.4464596716247491</v>
      </c>
      <c r="FX32">
        <v>-4.0117494158234393E-3</v>
      </c>
      <c r="FY32">
        <v>1.087516141204025E-6</v>
      </c>
      <c r="FZ32">
        <v>-8.657206703991749E-11</v>
      </c>
      <c r="GA32">
        <v>-0.73991999999999791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0.5</v>
      </c>
      <c r="GJ32">
        <v>0.4</v>
      </c>
      <c r="GK32">
        <v>1.7395</v>
      </c>
      <c r="GL32">
        <v>2.3559600000000001</v>
      </c>
      <c r="GM32">
        <v>1.5942400000000001</v>
      </c>
      <c r="GN32">
        <v>2.33643</v>
      </c>
      <c r="GO32">
        <v>1.40015</v>
      </c>
      <c r="GP32">
        <v>2.2766099999999998</v>
      </c>
      <c r="GQ32">
        <v>25.716699999999999</v>
      </c>
      <c r="GR32">
        <v>14.026999999999999</v>
      </c>
      <c r="GS32">
        <v>18</v>
      </c>
      <c r="GT32">
        <v>544.17999999999995</v>
      </c>
      <c r="GU32">
        <v>417.97199999999998</v>
      </c>
      <c r="GV32">
        <v>18.423500000000001</v>
      </c>
      <c r="GW32">
        <v>19.291899999999998</v>
      </c>
      <c r="GX32">
        <v>30.0002</v>
      </c>
      <c r="GY32">
        <v>19.108599999999999</v>
      </c>
      <c r="GZ32">
        <v>19.0412</v>
      </c>
      <c r="HA32">
        <v>34.875700000000002</v>
      </c>
      <c r="HB32">
        <v>0</v>
      </c>
      <c r="HC32">
        <v>-30</v>
      </c>
      <c r="HD32">
        <v>18.428000000000001</v>
      </c>
      <c r="HE32">
        <v>800</v>
      </c>
      <c r="HF32">
        <v>0</v>
      </c>
      <c r="HG32">
        <v>104.96299999999999</v>
      </c>
      <c r="HH32">
        <v>103.95399999999999</v>
      </c>
    </row>
    <row r="33" spans="1:216" x14ac:dyDescent="0.2">
      <c r="A33">
        <v>15</v>
      </c>
      <c r="B33">
        <v>1690063351.0999999</v>
      </c>
      <c r="C33">
        <v>1289.099999904633</v>
      </c>
      <c r="D33" t="s">
        <v>395</v>
      </c>
      <c r="E33" t="s">
        <v>396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1690063351.0999999</v>
      </c>
      <c r="M33">
        <f t="shared" si="0"/>
        <v>1.4151833874430947E-3</v>
      </c>
      <c r="N33">
        <f t="shared" si="1"/>
        <v>1.4151833874430948</v>
      </c>
      <c r="O33">
        <f t="shared" si="2"/>
        <v>17.012530851637646</v>
      </c>
      <c r="P33">
        <f t="shared" si="3"/>
        <v>981.56500000000005</v>
      </c>
      <c r="Q33">
        <f t="shared" si="4"/>
        <v>817.02988689710492</v>
      </c>
      <c r="R33">
        <f t="shared" si="5"/>
        <v>81.451747914340189</v>
      </c>
      <c r="S33">
        <f t="shared" si="6"/>
        <v>97.85466385467501</v>
      </c>
      <c r="T33">
        <f t="shared" si="7"/>
        <v>0.18310902256430756</v>
      </c>
      <c r="U33">
        <f t="shared" si="8"/>
        <v>2.9171266640481646</v>
      </c>
      <c r="V33">
        <f t="shared" si="9"/>
        <v>0.17695492610770269</v>
      </c>
      <c r="W33">
        <f t="shared" si="10"/>
        <v>0.11113251943091987</v>
      </c>
      <c r="X33">
        <f t="shared" si="11"/>
        <v>297.69561600000003</v>
      </c>
      <c r="Y33">
        <f t="shared" si="12"/>
        <v>22.134036793046285</v>
      </c>
      <c r="Z33">
        <f t="shared" si="13"/>
        <v>21.003799999999998</v>
      </c>
      <c r="AA33">
        <f t="shared" si="14"/>
        <v>2.4965148107699258</v>
      </c>
      <c r="AB33">
        <f t="shared" si="15"/>
        <v>69.884526939737611</v>
      </c>
      <c r="AC33">
        <f t="shared" si="16"/>
        <v>1.7160767011814999</v>
      </c>
      <c r="AD33">
        <f t="shared" si="17"/>
        <v>2.4555889212232866</v>
      </c>
      <c r="AE33">
        <f t="shared" si="18"/>
        <v>0.78043810958842585</v>
      </c>
      <c r="AF33">
        <f t="shared" si="19"/>
        <v>-62.409587386240474</v>
      </c>
      <c r="AG33">
        <f t="shared" si="20"/>
        <v>-42.257947259758495</v>
      </c>
      <c r="AH33">
        <f t="shared" si="21"/>
        <v>-2.9385137609160079</v>
      </c>
      <c r="AI33">
        <f t="shared" si="22"/>
        <v>190.08956759308506</v>
      </c>
      <c r="AJ33">
        <v>61</v>
      </c>
      <c r="AK33">
        <v>10</v>
      </c>
      <c r="AL33">
        <f t="shared" si="23"/>
        <v>1</v>
      </c>
      <c r="AM33">
        <f t="shared" si="24"/>
        <v>0</v>
      </c>
      <c r="AN33">
        <f t="shared" si="25"/>
        <v>53629.951572978789</v>
      </c>
      <c r="AO33">
        <f t="shared" si="26"/>
        <v>1799.96</v>
      </c>
      <c r="AP33">
        <f t="shared" si="27"/>
        <v>1517.3664000000001</v>
      </c>
      <c r="AQ33">
        <f t="shared" si="28"/>
        <v>0.8430000666681482</v>
      </c>
      <c r="AR33">
        <f t="shared" si="29"/>
        <v>0.16539012866952599</v>
      </c>
      <c r="AS33">
        <v>1690063351.0999999</v>
      </c>
      <c r="AT33">
        <v>981.56500000000005</v>
      </c>
      <c r="AU33">
        <v>999.96500000000003</v>
      </c>
      <c r="AV33">
        <v>17.213699999999999</v>
      </c>
      <c r="AW33">
        <v>15.823</v>
      </c>
      <c r="AX33">
        <v>988.14599999999996</v>
      </c>
      <c r="AY33">
        <v>17.9499</v>
      </c>
      <c r="AZ33">
        <v>600.053</v>
      </c>
      <c r="BA33">
        <v>99.592299999999994</v>
      </c>
      <c r="BB33">
        <v>0.10019500000000001</v>
      </c>
      <c r="BC33">
        <v>20.735099999999999</v>
      </c>
      <c r="BD33">
        <v>21.003799999999998</v>
      </c>
      <c r="BE33">
        <v>999.9</v>
      </c>
      <c r="BF33">
        <v>0</v>
      </c>
      <c r="BG33">
        <v>0</v>
      </c>
      <c r="BH33">
        <v>9970</v>
      </c>
      <c r="BI33">
        <v>0</v>
      </c>
      <c r="BJ33">
        <v>26.505400000000002</v>
      </c>
      <c r="BK33">
        <v>-18.4009</v>
      </c>
      <c r="BL33">
        <v>998.75699999999995</v>
      </c>
      <c r="BM33">
        <v>1016.04</v>
      </c>
      <c r="BN33">
        <v>1.3906799999999999</v>
      </c>
      <c r="BO33">
        <v>999.96500000000003</v>
      </c>
      <c r="BP33">
        <v>15.823</v>
      </c>
      <c r="BQ33">
        <v>1.71435</v>
      </c>
      <c r="BR33">
        <v>1.57585</v>
      </c>
      <c r="BS33">
        <v>15.026999999999999</v>
      </c>
      <c r="BT33">
        <v>13.7247</v>
      </c>
      <c r="BU33">
        <v>1799.96</v>
      </c>
      <c r="BV33">
        <v>0.89999600000000002</v>
      </c>
      <c r="BW33">
        <v>0.100004</v>
      </c>
      <c r="BX33">
        <v>0</v>
      </c>
      <c r="BY33">
        <v>2.3275999999999999</v>
      </c>
      <c r="BZ33">
        <v>0</v>
      </c>
      <c r="CA33">
        <v>12004.7</v>
      </c>
      <c r="CB33">
        <v>14600</v>
      </c>
      <c r="CC33">
        <v>39.75</v>
      </c>
      <c r="CD33">
        <v>40.686999999999998</v>
      </c>
      <c r="CE33">
        <v>39.936999999999998</v>
      </c>
      <c r="CF33">
        <v>39.561999999999998</v>
      </c>
      <c r="CG33">
        <v>38.75</v>
      </c>
      <c r="CH33">
        <v>1619.96</v>
      </c>
      <c r="CI33">
        <v>180</v>
      </c>
      <c r="CJ33">
        <v>0</v>
      </c>
      <c r="CK33">
        <v>1690063367.3</v>
      </c>
      <c r="CL33">
        <v>0</v>
      </c>
      <c r="CM33">
        <v>1690063324.0999999</v>
      </c>
      <c r="CN33" t="s">
        <v>397</v>
      </c>
      <c r="CO33">
        <v>1690063324.0999999</v>
      </c>
      <c r="CP33">
        <v>1690063319.0999999</v>
      </c>
      <c r="CQ33">
        <v>41</v>
      </c>
      <c r="CR33">
        <v>-0.15</v>
      </c>
      <c r="CS33">
        <v>4.0000000000000001E-3</v>
      </c>
      <c r="CT33">
        <v>-6.62</v>
      </c>
      <c r="CU33">
        <v>-0.73599999999999999</v>
      </c>
      <c r="CV33">
        <v>1000</v>
      </c>
      <c r="CW33">
        <v>16</v>
      </c>
      <c r="CX33">
        <v>0.15</v>
      </c>
      <c r="CY33">
        <v>0.05</v>
      </c>
      <c r="CZ33">
        <v>16.975910177922191</v>
      </c>
      <c r="DA33">
        <v>0.74989527684495383</v>
      </c>
      <c r="DB33">
        <v>0.1859117585736387</v>
      </c>
      <c r="DC33">
        <v>1</v>
      </c>
      <c r="DD33">
        <v>999.99965000000009</v>
      </c>
      <c r="DE33">
        <v>-7.6142589119694723E-2</v>
      </c>
      <c r="DF33">
        <v>2.3989112113620179E-2</v>
      </c>
      <c r="DG33">
        <v>1</v>
      </c>
      <c r="DH33">
        <v>1799.992</v>
      </c>
      <c r="DI33">
        <v>0.15740553841454119</v>
      </c>
      <c r="DJ33">
        <v>0.1082173738361748</v>
      </c>
      <c r="DK33">
        <v>-1</v>
      </c>
      <c r="DL33">
        <v>2</v>
      </c>
      <c r="DM33">
        <v>2</v>
      </c>
      <c r="DN33" t="s">
        <v>351</v>
      </c>
      <c r="DO33">
        <v>3.2159200000000001</v>
      </c>
      <c r="DP33">
        <v>2.72363</v>
      </c>
      <c r="DQ33">
        <v>0.176427</v>
      </c>
      <c r="DR33">
        <v>0.176874</v>
      </c>
      <c r="DS33">
        <v>9.4014700000000007E-2</v>
      </c>
      <c r="DT33">
        <v>8.4883100000000003E-2</v>
      </c>
      <c r="DU33">
        <v>25031.1</v>
      </c>
      <c r="DV33">
        <v>28201.9</v>
      </c>
      <c r="DW33">
        <v>28584.5</v>
      </c>
      <c r="DX33">
        <v>32832.6</v>
      </c>
      <c r="DY33">
        <v>35990.5</v>
      </c>
      <c r="DZ33">
        <v>40468.400000000001</v>
      </c>
      <c r="EA33">
        <v>41956.2</v>
      </c>
      <c r="EB33">
        <v>47072.800000000003</v>
      </c>
      <c r="EC33">
        <v>2.1492</v>
      </c>
      <c r="ED33">
        <v>1.9023699999999999</v>
      </c>
      <c r="EE33">
        <v>0.16397999999999999</v>
      </c>
      <c r="EF33">
        <v>0</v>
      </c>
      <c r="EG33">
        <v>18.289300000000001</v>
      </c>
      <c r="EH33">
        <v>999.9</v>
      </c>
      <c r="EI33">
        <v>63.9</v>
      </c>
      <c r="EJ33">
        <v>22.5</v>
      </c>
      <c r="EK33">
        <v>17.55</v>
      </c>
      <c r="EL33">
        <v>62.988300000000002</v>
      </c>
      <c r="EM33">
        <v>21.125800000000002</v>
      </c>
      <c r="EN33">
        <v>1</v>
      </c>
      <c r="EO33">
        <v>-0.59254600000000002</v>
      </c>
      <c r="EP33">
        <v>0.96976600000000002</v>
      </c>
      <c r="EQ33">
        <v>20.231400000000001</v>
      </c>
      <c r="ER33">
        <v>5.2289700000000003</v>
      </c>
      <c r="ES33">
        <v>12.005800000000001</v>
      </c>
      <c r="ET33">
        <v>4.9913999999999996</v>
      </c>
      <c r="EU33">
        <v>3.3050000000000002</v>
      </c>
      <c r="EV33">
        <v>8227.4</v>
      </c>
      <c r="EW33">
        <v>9999</v>
      </c>
      <c r="EX33">
        <v>543.9</v>
      </c>
      <c r="EY33">
        <v>86.9</v>
      </c>
      <c r="EZ33">
        <v>1.85242</v>
      </c>
      <c r="FA33">
        <v>1.8614200000000001</v>
      </c>
      <c r="FB33">
        <v>1.8603499999999999</v>
      </c>
      <c r="FC33">
        <v>1.8563799999999999</v>
      </c>
      <c r="FD33">
        <v>1.8608100000000001</v>
      </c>
      <c r="FE33">
        <v>1.8571299999999999</v>
      </c>
      <c r="FF33">
        <v>1.8591500000000001</v>
      </c>
      <c r="FG33">
        <v>1.8620300000000001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-6.5810000000000004</v>
      </c>
      <c r="FV33">
        <v>-0.73619999999999997</v>
      </c>
      <c r="FW33">
        <v>-3.5957013290907049</v>
      </c>
      <c r="FX33">
        <v>-4.0117494158234393E-3</v>
      </c>
      <c r="FY33">
        <v>1.087516141204025E-6</v>
      </c>
      <c r="FZ33">
        <v>-8.657206703991749E-11</v>
      </c>
      <c r="GA33">
        <v>-0.7361949999999986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0.5</v>
      </c>
      <c r="GJ33">
        <v>0.5</v>
      </c>
      <c r="GK33">
        <v>2.0874000000000001</v>
      </c>
      <c r="GL33">
        <v>2.3571800000000001</v>
      </c>
      <c r="GM33">
        <v>1.5942400000000001</v>
      </c>
      <c r="GN33">
        <v>2.33521</v>
      </c>
      <c r="GO33">
        <v>1.40015</v>
      </c>
      <c r="GP33">
        <v>2.3120099999999999</v>
      </c>
      <c r="GQ33">
        <v>25.7578</v>
      </c>
      <c r="GR33">
        <v>14.0182</v>
      </c>
      <c r="GS33">
        <v>18</v>
      </c>
      <c r="GT33">
        <v>544.33199999999999</v>
      </c>
      <c r="GU33">
        <v>418.50700000000001</v>
      </c>
      <c r="GV33">
        <v>18.2104</v>
      </c>
      <c r="GW33">
        <v>19.351500000000001</v>
      </c>
      <c r="GX33">
        <v>30.000299999999999</v>
      </c>
      <c r="GY33">
        <v>19.164100000000001</v>
      </c>
      <c r="GZ33">
        <v>19.0976</v>
      </c>
      <c r="HA33">
        <v>41.841999999999999</v>
      </c>
      <c r="HB33">
        <v>0</v>
      </c>
      <c r="HC33">
        <v>-30</v>
      </c>
      <c r="HD33">
        <v>18.204699999999999</v>
      </c>
      <c r="HE33">
        <v>1000</v>
      </c>
      <c r="HF33">
        <v>0</v>
      </c>
      <c r="HG33">
        <v>104.95099999999999</v>
      </c>
      <c r="HH33">
        <v>103.94</v>
      </c>
    </row>
    <row r="34" spans="1:216" x14ac:dyDescent="0.2">
      <c r="A34">
        <v>16</v>
      </c>
      <c r="B34">
        <v>1690063439.5999999</v>
      </c>
      <c r="C34">
        <v>1377.599999904633</v>
      </c>
      <c r="D34" t="s">
        <v>398</v>
      </c>
      <c r="E34" t="s">
        <v>399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1690063439.5999999</v>
      </c>
      <c r="M34">
        <f t="shared" si="0"/>
        <v>1.3430877869848423E-3</v>
      </c>
      <c r="N34">
        <f t="shared" si="1"/>
        <v>1.3430877869848423</v>
      </c>
      <c r="O34">
        <f t="shared" si="2"/>
        <v>17.196988430906469</v>
      </c>
      <c r="P34">
        <f t="shared" si="3"/>
        <v>1381.06</v>
      </c>
      <c r="Q34">
        <f t="shared" si="4"/>
        <v>1200.0393111447552</v>
      </c>
      <c r="R34">
        <f t="shared" si="5"/>
        <v>119.62919723886297</v>
      </c>
      <c r="S34">
        <f t="shared" si="6"/>
        <v>137.67473915591998</v>
      </c>
      <c r="T34">
        <f t="shared" si="7"/>
        <v>0.17199545310647116</v>
      </c>
      <c r="U34">
        <f t="shared" si="8"/>
        <v>2.9219774875824562</v>
      </c>
      <c r="V34">
        <f t="shared" si="9"/>
        <v>0.16656249690894193</v>
      </c>
      <c r="W34">
        <f t="shared" si="10"/>
        <v>0.10457539429065513</v>
      </c>
      <c r="X34">
        <f t="shared" si="11"/>
        <v>297.68603999999999</v>
      </c>
      <c r="Y34">
        <f t="shared" si="12"/>
        <v>22.183851451951867</v>
      </c>
      <c r="Z34">
        <f t="shared" si="13"/>
        <v>21.0154</v>
      </c>
      <c r="AA34">
        <f t="shared" si="14"/>
        <v>2.4982949855250411</v>
      </c>
      <c r="AB34">
        <f t="shared" si="15"/>
        <v>69.552936284964701</v>
      </c>
      <c r="AC34">
        <f t="shared" si="16"/>
        <v>1.7114290142027999</v>
      </c>
      <c r="AD34">
        <f t="shared" si="17"/>
        <v>2.4606136068661715</v>
      </c>
      <c r="AE34">
        <f t="shared" si="18"/>
        <v>0.78686597132224123</v>
      </c>
      <c r="AF34">
        <f t="shared" si="19"/>
        <v>-59.230171406031545</v>
      </c>
      <c r="AG34">
        <f t="shared" si="20"/>
        <v>-38.925576591735705</v>
      </c>
      <c r="AH34">
        <f t="shared" si="21"/>
        <v>-2.7029132137046106</v>
      </c>
      <c r="AI34">
        <f t="shared" si="22"/>
        <v>196.82737878852811</v>
      </c>
      <c r="AJ34">
        <v>61</v>
      </c>
      <c r="AK34">
        <v>10</v>
      </c>
      <c r="AL34">
        <f t="shared" si="23"/>
        <v>1</v>
      </c>
      <c r="AM34">
        <f t="shared" si="24"/>
        <v>0</v>
      </c>
      <c r="AN34">
        <f t="shared" si="25"/>
        <v>53766.519345217748</v>
      </c>
      <c r="AO34">
        <f t="shared" si="26"/>
        <v>1799.9</v>
      </c>
      <c r="AP34">
        <f t="shared" si="27"/>
        <v>1517.316</v>
      </c>
      <c r="AQ34">
        <f t="shared" si="28"/>
        <v>0.84300016667592637</v>
      </c>
      <c r="AR34">
        <f t="shared" si="29"/>
        <v>0.16539032168453802</v>
      </c>
      <c r="AS34">
        <v>1690063439.5999999</v>
      </c>
      <c r="AT34">
        <v>1381.06</v>
      </c>
      <c r="AU34">
        <v>1400.11</v>
      </c>
      <c r="AV34">
        <v>17.167899999999999</v>
      </c>
      <c r="AW34">
        <v>15.848000000000001</v>
      </c>
      <c r="AX34">
        <v>1388.5</v>
      </c>
      <c r="AY34">
        <v>17.907800000000002</v>
      </c>
      <c r="AZ34">
        <v>600.05899999999997</v>
      </c>
      <c r="BA34">
        <v>99.587699999999998</v>
      </c>
      <c r="BB34">
        <v>0.100032</v>
      </c>
      <c r="BC34">
        <v>20.7683</v>
      </c>
      <c r="BD34">
        <v>21.0154</v>
      </c>
      <c r="BE34">
        <v>999.9</v>
      </c>
      <c r="BF34">
        <v>0</v>
      </c>
      <c r="BG34">
        <v>0</v>
      </c>
      <c r="BH34">
        <v>9998.1200000000008</v>
      </c>
      <c r="BI34">
        <v>0</v>
      </c>
      <c r="BJ34">
        <v>27.602599999999999</v>
      </c>
      <c r="BK34">
        <v>-19.046600000000002</v>
      </c>
      <c r="BL34">
        <v>1405.18</v>
      </c>
      <c r="BM34">
        <v>1422.65</v>
      </c>
      <c r="BN34">
        <v>1.3199000000000001</v>
      </c>
      <c r="BO34">
        <v>1400.11</v>
      </c>
      <c r="BP34">
        <v>15.848000000000001</v>
      </c>
      <c r="BQ34">
        <v>1.7097100000000001</v>
      </c>
      <c r="BR34">
        <v>1.5782700000000001</v>
      </c>
      <c r="BS34">
        <v>14.9849</v>
      </c>
      <c r="BT34">
        <v>13.748200000000001</v>
      </c>
      <c r="BU34">
        <v>1799.9</v>
      </c>
      <c r="BV34">
        <v>0.89999700000000005</v>
      </c>
      <c r="BW34">
        <v>0.10000299999999999</v>
      </c>
      <c r="BX34">
        <v>0</v>
      </c>
      <c r="BY34">
        <v>2.7456999999999998</v>
      </c>
      <c r="BZ34">
        <v>0</v>
      </c>
      <c r="CA34">
        <v>12028.9</v>
      </c>
      <c r="CB34">
        <v>14599.5</v>
      </c>
      <c r="CC34">
        <v>41</v>
      </c>
      <c r="CD34">
        <v>41.561999999999998</v>
      </c>
      <c r="CE34">
        <v>41.061999999999998</v>
      </c>
      <c r="CF34">
        <v>40.811999999999998</v>
      </c>
      <c r="CG34">
        <v>39.936999999999998</v>
      </c>
      <c r="CH34">
        <v>1619.9</v>
      </c>
      <c r="CI34">
        <v>180</v>
      </c>
      <c r="CJ34">
        <v>0</v>
      </c>
      <c r="CK34">
        <v>1690063456.0999999</v>
      </c>
      <c r="CL34">
        <v>0</v>
      </c>
      <c r="CM34">
        <v>1690063412.5999999</v>
      </c>
      <c r="CN34" t="s">
        <v>400</v>
      </c>
      <c r="CO34">
        <v>1690063404.5999999</v>
      </c>
      <c r="CP34">
        <v>1690063412.5999999</v>
      </c>
      <c r="CQ34">
        <v>42</v>
      </c>
      <c r="CR34">
        <v>-0.13900000000000001</v>
      </c>
      <c r="CS34">
        <v>-4.0000000000000001E-3</v>
      </c>
      <c r="CT34">
        <v>-7.47</v>
      </c>
      <c r="CU34">
        <v>-0.74</v>
      </c>
      <c r="CV34">
        <v>1400</v>
      </c>
      <c r="CW34">
        <v>16</v>
      </c>
      <c r="CX34">
        <v>0.16</v>
      </c>
      <c r="CY34">
        <v>7.0000000000000007E-2</v>
      </c>
      <c r="CZ34">
        <v>17.085379673751</v>
      </c>
      <c r="DA34">
        <v>5.1211445886320407E-2</v>
      </c>
      <c r="DB34">
        <v>0.1114673019890542</v>
      </c>
      <c r="DC34">
        <v>1</v>
      </c>
      <c r="DD34">
        <v>1400.0363414634151</v>
      </c>
      <c r="DE34">
        <v>-0.22745644598728471</v>
      </c>
      <c r="DF34">
        <v>0.1107129026688769</v>
      </c>
      <c r="DG34">
        <v>1</v>
      </c>
      <c r="DH34">
        <v>1799.9560975609761</v>
      </c>
      <c r="DI34">
        <v>3.2119420215334239E-2</v>
      </c>
      <c r="DJ34">
        <v>0.11042883259015721</v>
      </c>
      <c r="DK34">
        <v>-1</v>
      </c>
      <c r="DL34">
        <v>2</v>
      </c>
      <c r="DM34">
        <v>2</v>
      </c>
      <c r="DN34" t="s">
        <v>351</v>
      </c>
      <c r="DO34">
        <v>3.2158600000000002</v>
      </c>
      <c r="DP34">
        <v>2.7237100000000001</v>
      </c>
      <c r="DQ34">
        <v>0.217644</v>
      </c>
      <c r="DR34">
        <v>0.21762899999999999</v>
      </c>
      <c r="DS34">
        <v>9.3839699999999998E-2</v>
      </c>
      <c r="DT34">
        <v>8.4966100000000003E-2</v>
      </c>
      <c r="DU34">
        <v>23780.5</v>
      </c>
      <c r="DV34">
        <v>26808.2</v>
      </c>
      <c r="DW34">
        <v>28583.1</v>
      </c>
      <c r="DX34">
        <v>32830.9</v>
      </c>
      <c r="DY34">
        <v>35996.5</v>
      </c>
      <c r="DZ34">
        <v>40461.699999999997</v>
      </c>
      <c r="EA34">
        <v>41954.6</v>
      </c>
      <c r="EB34">
        <v>47069.2</v>
      </c>
      <c r="EC34">
        <v>2.14852</v>
      </c>
      <c r="ED34">
        <v>1.9032</v>
      </c>
      <c r="EE34">
        <v>0.16728000000000001</v>
      </c>
      <c r="EF34">
        <v>0</v>
      </c>
      <c r="EG34">
        <v>18.246300000000002</v>
      </c>
      <c r="EH34">
        <v>999.9</v>
      </c>
      <c r="EI34">
        <v>63.9</v>
      </c>
      <c r="EJ34">
        <v>22.5</v>
      </c>
      <c r="EK34">
        <v>17.553100000000001</v>
      </c>
      <c r="EL34">
        <v>62.798299999999998</v>
      </c>
      <c r="EM34">
        <v>21.005600000000001</v>
      </c>
      <c r="EN34">
        <v>1</v>
      </c>
      <c r="EO34">
        <v>-0.58921199999999996</v>
      </c>
      <c r="EP34">
        <v>1.0034700000000001</v>
      </c>
      <c r="EQ34">
        <v>20.230499999999999</v>
      </c>
      <c r="ER34">
        <v>5.2292699999999996</v>
      </c>
      <c r="ES34">
        <v>12.0076</v>
      </c>
      <c r="ET34">
        <v>4.9915000000000003</v>
      </c>
      <c r="EU34">
        <v>3.3050000000000002</v>
      </c>
      <c r="EV34">
        <v>8229.4</v>
      </c>
      <c r="EW34">
        <v>9999</v>
      </c>
      <c r="EX34">
        <v>543.9</v>
      </c>
      <c r="EY34">
        <v>86.9</v>
      </c>
      <c r="EZ34">
        <v>1.85242</v>
      </c>
      <c r="FA34">
        <v>1.86141</v>
      </c>
      <c r="FB34">
        <v>1.8603499999999999</v>
      </c>
      <c r="FC34">
        <v>1.8563799999999999</v>
      </c>
      <c r="FD34">
        <v>1.86077</v>
      </c>
      <c r="FE34">
        <v>1.8570500000000001</v>
      </c>
      <c r="FF34">
        <v>1.85914</v>
      </c>
      <c r="FG34">
        <v>1.86202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-7.44</v>
      </c>
      <c r="FV34">
        <v>-0.7399</v>
      </c>
      <c r="FW34">
        <v>-3.7359915773274119</v>
      </c>
      <c r="FX34">
        <v>-4.0117494158234393E-3</v>
      </c>
      <c r="FY34">
        <v>1.087516141204025E-6</v>
      </c>
      <c r="FZ34">
        <v>-8.657206703991749E-11</v>
      </c>
      <c r="GA34">
        <v>-0.73989999999999867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0.6</v>
      </c>
      <c r="GJ34">
        <v>0.5</v>
      </c>
      <c r="GK34">
        <v>2.7490199999999998</v>
      </c>
      <c r="GL34">
        <v>2.36084</v>
      </c>
      <c r="GM34">
        <v>1.5942400000000001</v>
      </c>
      <c r="GN34">
        <v>2.33521</v>
      </c>
      <c r="GO34">
        <v>1.40015</v>
      </c>
      <c r="GP34">
        <v>2.2412100000000001</v>
      </c>
      <c r="GQ34">
        <v>25.7988</v>
      </c>
      <c r="GR34">
        <v>14.0007</v>
      </c>
      <c r="GS34">
        <v>18</v>
      </c>
      <c r="GT34">
        <v>544.41899999999998</v>
      </c>
      <c r="GU34">
        <v>419.42700000000002</v>
      </c>
      <c r="GV34">
        <v>18.1952</v>
      </c>
      <c r="GW34">
        <v>19.401700000000002</v>
      </c>
      <c r="GX34">
        <v>30.000399999999999</v>
      </c>
      <c r="GY34">
        <v>19.210899999999999</v>
      </c>
      <c r="GZ34">
        <v>19.144200000000001</v>
      </c>
      <c r="HA34">
        <v>55.064599999999999</v>
      </c>
      <c r="HB34">
        <v>0</v>
      </c>
      <c r="HC34">
        <v>-30</v>
      </c>
      <c r="HD34">
        <v>18.184000000000001</v>
      </c>
      <c r="HE34">
        <v>1400</v>
      </c>
      <c r="HF34">
        <v>0</v>
      </c>
      <c r="HG34">
        <v>104.947</v>
      </c>
      <c r="HH34">
        <v>103.93300000000001</v>
      </c>
    </row>
    <row r="35" spans="1:216" x14ac:dyDescent="0.2">
      <c r="A35">
        <v>17</v>
      </c>
      <c r="B35">
        <v>1690063535.5999999</v>
      </c>
      <c r="C35">
        <v>1473.599999904633</v>
      </c>
      <c r="D35" t="s">
        <v>401</v>
      </c>
      <c r="E35" t="s">
        <v>402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1690063535.5999999</v>
      </c>
      <c r="M35">
        <f t="shared" si="0"/>
        <v>1.2596251146947291E-3</v>
      </c>
      <c r="N35">
        <f t="shared" si="1"/>
        <v>1.259625114694729</v>
      </c>
      <c r="O35">
        <f t="shared" si="2"/>
        <v>17.469634535815739</v>
      </c>
      <c r="P35">
        <f t="shared" si="3"/>
        <v>1780.24</v>
      </c>
      <c r="Q35">
        <f t="shared" si="4"/>
        <v>1577.4749040419761</v>
      </c>
      <c r="R35">
        <f t="shared" si="5"/>
        <v>157.25283024071786</v>
      </c>
      <c r="S35">
        <f t="shared" si="6"/>
        <v>177.46575732547203</v>
      </c>
      <c r="T35">
        <f t="shared" si="7"/>
        <v>0.15851904131242167</v>
      </c>
      <c r="U35">
        <f t="shared" si="8"/>
        <v>2.921518311926786</v>
      </c>
      <c r="V35">
        <f t="shared" si="9"/>
        <v>0.15389107799414581</v>
      </c>
      <c r="W35">
        <f t="shared" si="10"/>
        <v>9.6586473395934555E-2</v>
      </c>
      <c r="X35">
        <f t="shared" si="11"/>
        <v>297.70736699999998</v>
      </c>
      <c r="Y35">
        <f t="shared" si="12"/>
        <v>22.240406427349281</v>
      </c>
      <c r="Z35">
        <f t="shared" si="13"/>
        <v>21.025700000000001</v>
      </c>
      <c r="AA35">
        <f t="shared" si="14"/>
        <v>2.4998765896136486</v>
      </c>
      <c r="AB35">
        <f t="shared" si="15"/>
        <v>68.987696216935518</v>
      </c>
      <c r="AC35">
        <f t="shared" si="16"/>
        <v>1.7011188991551598</v>
      </c>
      <c r="AD35">
        <f t="shared" si="17"/>
        <v>2.4658294050085399</v>
      </c>
      <c r="AE35">
        <f t="shared" si="18"/>
        <v>0.79875769045848877</v>
      </c>
      <c r="AF35">
        <f t="shared" si="19"/>
        <v>-55.549467558037556</v>
      </c>
      <c r="AG35">
        <f t="shared" si="20"/>
        <v>-35.123591636868952</v>
      </c>
      <c r="AH35">
        <f t="shared" si="21"/>
        <v>-2.4398508771308611</v>
      </c>
      <c r="AI35">
        <f t="shared" si="22"/>
        <v>204.5944569279626</v>
      </c>
      <c r="AJ35">
        <v>60</v>
      </c>
      <c r="AK35">
        <v>10</v>
      </c>
      <c r="AL35">
        <f t="shared" si="23"/>
        <v>1</v>
      </c>
      <c r="AM35">
        <f t="shared" si="24"/>
        <v>0</v>
      </c>
      <c r="AN35">
        <f t="shared" si="25"/>
        <v>53746.682206459867</v>
      </c>
      <c r="AO35">
        <f t="shared" si="26"/>
        <v>1800.03</v>
      </c>
      <c r="AP35">
        <f t="shared" si="27"/>
        <v>1517.4254999999998</v>
      </c>
      <c r="AQ35">
        <f t="shared" si="28"/>
        <v>0.84300011666472219</v>
      </c>
      <c r="AR35">
        <f t="shared" si="29"/>
        <v>0.16539022516291393</v>
      </c>
      <c r="AS35">
        <v>1690063535.5999999</v>
      </c>
      <c r="AT35">
        <v>1780.24</v>
      </c>
      <c r="AU35">
        <v>1799.95</v>
      </c>
      <c r="AV35">
        <v>17.064699999999998</v>
      </c>
      <c r="AW35">
        <v>15.826700000000001</v>
      </c>
      <c r="AX35">
        <v>1788.34</v>
      </c>
      <c r="AY35">
        <v>17.8018</v>
      </c>
      <c r="AZ35">
        <v>600.06299999999999</v>
      </c>
      <c r="BA35">
        <v>99.586500000000001</v>
      </c>
      <c r="BB35">
        <v>9.9922800000000006E-2</v>
      </c>
      <c r="BC35">
        <v>20.802700000000002</v>
      </c>
      <c r="BD35">
        <v>21.025700000000001</v>
      </c>
      <c r="BE35">
        <v>999.9</v>
      </c>
      <c r="BF35">
        <v>0</v>
      </c>
      <c r="BG35">
        <v>0</v>
      </c>
      <c r="BH35">
        <v>9995.6200000000008</v>
      </c>
      <c r="BI35">
        <v>0</v>
      </c>
      <c r="BJ35">
        <v>24.3141</v>
      </c>
      <c r="BK35">
        <v>-19.702999999999999</v>
      </c>
      <c r="BL35">
        <v>1811.15</v>
      </c>
      <c r="BM35">
        <v>1828.89</v>
      </c>
      <c r="BN35">
        <v>1.2379800000000001</v>
      </c>
      <c r="BO35">
        <v>1799.95</v>
      </c>
      <c r="BP35">
        <v>15.826700000000001</v>
      </c>
      <c r="BQ35">
        <v>1.6994100000000001</v>
      </c>
      <c r="BR35">
        <v>1.57612</v>
      </c>
      <c r="BS35">
        <v>14.891</v>
      </c>
      <c r="BT35">
        <v>13.7273</v>
      </c>
      <c r="BU35">
        <v>1800.03</v>
      </c>
      <c r="BV35">
        <v>0.89999600000000002</v>
      </c>
      <c r="BW35">
        <v>0.100004</v>
      </c>
      <c r="BX35">
        <v>0</v>
      </c>
      <c r="BY35">
        <v>2.1440999999999999</v>
      </c>
      <c r="BZ35">
        <v>0</v>
      </c>
      <c r="CA35">
        <v>11921.6</v>
      </c>
      <c r="CB35">
        <v>14600.6</v>
      </c>
      <c r="CC35">
        <v>41</v>
      </c>
      <c r="CD35">
        <v>41.125</v>
      </c>
      <c r="CE35">
        <v>41</v>
      </c>
      <c r="CF35">
        <v>39.875</v>
      </c>
      <c r="CG35">
        <v>39.686999999999998</v>
      </c>
      <c r="CH35">
        <v>1620.02</v>
      </c>
      <c r="CI35">
        <v>180.01</v>
      </c>
      <c r="CJ35">
        <v>0</v>
      </c>
      <c r="CK35">
        <v>1690063552.0999999</v>
      </c>
      <c r="CL35">
        <v>0</v>
      </c>
      <c r="CM35">
        <v>1690063504.5999999</v>
      </c>
      <c r="CN35" t="s">
        <v>403</v>
      </c>
      <c r="CO35">
        <v>1690063501.0999999</v>
      </c>
      <c r="CP35">
        <v>1690063504.5999999</v>
      </c>
      <c r="CQ35">
        <v>43</v>
      </c>
      <c r="CR35">
        <v>-0.17100000000000001</v>
      </c>
      <c r="CS35">
        <v>3.0000000000000001E-3</v>
      </c>
      <c r="CT35">
        <v>-8.1170000000000009</v>
      </c>
      <c r="CU35">
        <v>-0.73699999999999999</v>
      </c>
      <c r="CV35">
        <v>1801</v>
      </c>
      <c r="CW35">
        <v>16</v>
      </c>
      <c r="CX35">
        <v>0.14000000000000001</v>
      </c>
      <c r="CY35">
        <v>0.12</v>
      </c>
      <c r="CZ35">
        <v>17.382183404770782</v>
      </c>
      <c r="DA35">
        <v>1.525323484159272</v>
      </c>
      <c r="DB35">
        <v>0.1923873714576097</v>
      </c>
      <c r="DC35">
        <v>1</v>
      </c>
      <c r="DD35">
        <v>1799.997804878049</v>
      </c>
      <c r="DE35">
        <v>0.31108013937619172</v>
      </c>
      <c r="DF35">
        <v>7.7977864123581944E-2</v>
      </c>
      <c r="DG35">
        <v>1</v>
      </c>
      <c r="DH35">
        <v>1800.0619999999999</v>
      </c>
      <c r="DI35">
        <v>5.2780538127848158E-2</v>
      </c>
      <c r="DJ35">
        <v>0.11249888888340009</v>
      </c>
      <c r="DK35">
        <v>-1</v>
      </c>
      <c r="DL35">
        <v>2</v>
      </c>
      <c r="DM35">
        <v>2</v>
      </c>
      <c r="DN35" t="s">
        <v>351</v>
      </c>
      <c r="DO35">
        <v>3.2157800000000001</v>
      </c>
      <c r="DP35">
        <v>2.7235800000000001</v>
      </c>
      <c r="DQ35">
        <v>0.25234299999999998</v>
      </c>
      <c r="DR35">
        <v>0.251996</v>
      </c>
      <c r="DS35">
        <v>9.3422900000000003E-2</v>
      </c>
      <c r="DT35">
        <v>8.4870299999999996E-2</v>
      </c>
      <c r="DU35">
        <v>22728</v>
      </c>
      <c r="DV35">
        <v>25633.4</v>
      </c>
      <c r="DW35">
        <v>28580.9</v>
      </c>
      <c r="DX35">
        <v>32828.5</v>
      </c>
      <c r="DY35">
        <v>36011.599999999999</v>
      </c>
      <c r="DZ35">
        <v>40463</v>
      </c>
      <c r="EA35">
        <v>41952</v>
      </c>
      <c r="EB35">
        <v>47065.5</v>
      </c>
      <c r="EC35">
        <v>2.1484999999999999</v>
      </c>
      <c r="ED35">
        <v>1.9036500000000001</v>
      </c>
      <c r="EE35">
        <v>0.16927700000000001</v>
      </c>
      <c r="EF35">
        <v>0</v>
      </c>
      <c r="EG35">
        <v>18.223500000000001</v>
      </c>
      <c r="EH35">
        <v>999.9</v>
      </c>
      <c r="EI35">
        <v>64</v>
      </c>
      <c r="EJ35">
        <v>22.5</v>
      </c>
      <c r="EK35">
        <v>17.579799999999999</v>
      </c>
      <c r="EL35">
        <v>62.8583</v>
      </c>
      <c r="EM35">
        <v>20.629000000000001</v>
      </c>
      <c r="EN35">
        <v>1</v>
      </c>
      <c r="EO35">
        <v>-0.58441600000000005</v>
      </c>
      <c r="EP35">
        <v>1.2266600000000001</v>
      </c>
      <c r="EQ35">
        <v>20.227</v>
      </c>
      <c r="ER35">
        <v>5.2282200000000003</v>
      </c>
      <c r="ES35">
        <v>12.0055</v>
      </c>
      <c r="ET35">
        <v>4.9909499999999998</v>
      </c>
      <c r="EU35">
        <v>3.3050000000000002</v>
      </c>
      <c r="EV35">
        <v>8231.4</v>
      </c>
      <c r="EW35">
        <v>9999</v>
      </c>
      <c r="EX35">
        <v>543.9</v>
      </c>
      <c r="EY35">
        <v>87</v>
      </c>
      <c r="EZ35">
        <v>1.85242</v>
      </c>
      <c r="FA35">
        <v>1.8613900000000001</v>
      </c>
      <c r="FB35">
        <v>1.86036</v>
      </c>
      <c r="FC35">
        <v>1.8563799999999999</v>
      </c>
      <c r="FD35">
        <v>1.8608</v>
      </c>
      <c r="FE35">
        <v>1.85704</v>
      </c>
      <c r="FF35">
        <v>1.85914</v>
      </c>
      <c r="FG35">
        <v>1.8620099999999999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-8.1</v>
      </c>
      <c r="FV35">
        <v>-0.73709999999999998</v>
      </c>
      <c r="FW35">
        <v>-3.9059281185897121</v>
      </c>
      <c r="FX35">
        <v>-4.0117494158234393E-3</v>
      </c>
      <c r="FY35">
        <v>1.087516141204025E-6</v>
      </c>
      <c r="FZ35">
        <v>-8.657206703991749E-11</v>
      </c>
      <c r="GA35">
        <v>-0.73709999999999631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0.6</v>
      </c>
      <c r="GJ35">
        <v>0.5</v>
      </c>
      <c r="GK35">
        <v>3.3654799999999998</v>
      </c>
      <c r="GL35">
        <v>2.34131</v>
      </c>
      <c r="GM35">
        <v>1.5942400000000001</v>
      </c>
      <c r="GN35">
        <v>2.33521</v>
      </c>
      <c r="GO35">
        <v>1.40015</v>
      </c>
      <c r="GP35">
        <v>2.32666</v>
      </c>
      <c r="GQ35">
        <v>25.8399</v>
      </c>
      <c r="GR35">
        <v>14.0007</v>
      </c>
      <c r="GS35">
        <v>18</v>
      </c>
      <c r="GT35">
        <v>545.05399999999997</v>
      </c>
      <c r="GU35">
        <v>420.22300000000001</v>
      </c>
      <c r="GV35">
        <v>18.047699999999999</v>
      </c>
      <c r="GW35">
        <v>19.464300000000001</v>
      </c>
      <c r="GX35">
        <v>30.000299999999999</v>
      </c>
      <c r="GY35">
        <v>19.268000000000001</v>
      </c>
      <c r="GZ35">
        <v>19.2014</v>
      </c>
      <c r="HA35">
        <v>67.407399999999996</v>
      </c>
      <c r="HB35">
        <v>0</v>
      </c>
      <c r="HC35">
        <v>-30</v>
      </c>
      <c r="HD35">
        <v>18.025600000000001</v>
      </c>
      <c r="HE35">
        <v>1800</v>
      </c>
      <c r="HF35">
        <v>0</v>
      </c>
      <c r="HG35">
        <v>104.93899999999999</v>
      </c>
      <c r="HH35">
        <v>103.925</v>
      </c>
    </row>
    <row r="36" spans="1:216" x14ac:dyDescent="0.2">
      <c r="A36">
        <v>18</v>
      </c>
      <c r="B36">
        <v>1690063638.5999999</v>
      </c>
      <c r="C36">
        <v>1576.599999904633</v>
      </c>
      <c r="D36" t="s">
        <v>404</v>
      </c>
      <c r="E36" t="s">
        <v>405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1690063638.5999999</v>
      </c>
      <c r="M36">
        <f t="shared" si="0"/>
        <v>1.2049385114216715E-3</v>
      </c>
      <c r="N36">
        <f t="shared" si="1"/>
        <v>1.2049385114216715</v>
      </c>
      <c r="O36">
        <f t="shared" si="2"/>
        <v>10.17080800736114</v>
      </c>
      <c r="P36">
        <f t="shared" si="3"/>
        <v>389.37900000000002</v>
      </c>
      <c r="Q36">
        <f t="shared" si="4"/>
        <v>274.16970615689763</v>
      </c>
      <c r="R36">
        <f t="shared" si="5"/>
        <v>27.33229357611291</v>
      </c>
      <c r="S36">
        <f t="shared" si="6"/>
        <v>38.817640685229001</v>
      </c>
      <c r="T36">
        <f t="shared" si="7"/>
        <v>0.15038931177073206</v>
      </c>
      <c r="U36">
        <f t="shared" si="8"/>
        <v>2.921706104757436</v>
      </c>
      <c r="V36">
        <f t="shared" si="9"/>
        <v>0.14621740485045448</v>
      </c>
      <c r="W36">
        <f t="shared" si="10"/>
        <v>9.1751067556085308E-2</v>
      </c>
      <c r="X36">
        <f t="shared" si="11"/>
        <v>297.70577099999997</v>
      </c>
      <c r="Y36">
        <f t="shared" si="12"/>
        <v>22.126151621077653</v>
      </c>
      <c r="Z36">
        <f t="shared" si="13"/>
        <v>20.984400000000001</v>
      </c>
      <c r="AA36">
        <f t="shared" si="14"/>
        <v>2.4935401043708239</v>
      </c>
      <c r="AB36">
        <f t="shared" si="15"/>
        <v>69.050860846752855</v>
      </c>
      <c r="AC36">
        <f t="shared" si="16"/>
        <v>1.6892466154648003</v>
      </c>
      <c r="AD36">
        <f t="shared" si="17"/>
        <v>2.4463802402316288</v>
      </c>
      <c r="AE36">
        <f t="shared" si="18"/>
        <v>0.80429348890602359</v>
      </c>
      <c r="AF36">
        <f t="shared" si="19"/>
        <v>-53.137788353695711</v>
      </c>
      <c r="AG36">
        <f t="shared" si="20"/>
        <v>-48.876910556957853</v>
      </c>
      <c r="AH36">
        <f t="shared" si="21"/>
        <v>-3.3920607965634013</v>
      </c>
      <c r="AI36">
        <f t="shared" si="22"/>
        <v>192.29901129278301</v>
      </c>
      <c r="AJ36">
        <v>61</v>
      </c>
      <c r="AK36">
        <v>10</v>
      </c>
      <c r="AL36">
        <f t="shared" si="23"/>
        <v>1</v>
      </c>
      <c r="AM36">
        <f t="shared" si="24"/>
        <v>0</v>
      </c>
      <c r="AN36">
        <f t="shared" si="25"/>
        <v>53775.844573564013</v>
      </c>
      <c r="AO36">
        <f t="shared" si="26"/>
        <v>1800.02</v>
      </c>
      <c r="AP36">
        <f t="shared" si="27"/>
        <v>1517.4170999999999</v>
      </c>
      <c r="AQ36">
        <f t="shared" si="28"/>
        <v>0.84300013333185186</v>
      </c>
      <c r="AR36">
        <f t="shared" si="29"/>
        <v>0.16539025733047411</v>
      </c>
      <c r="AS36">
        <v>1690063638.5999999</v>
      </c>
      <c r="AT36">
        <v>389.37900000000002</v>
      </c>
      <c r="AU36">
        <v>400.017</v>
      </c>
      <c r="AV36">
        <v>16.944800000000001</v>
      </c>
      <c r="AW36">
        <v>15.7605</v>
      </c>
      <c r="AX36">
        <v>393.87599999999998</v>
      </c>
      <c r="AY36">
        <v>17.686499999999999</v>
      </c>
      <c r="AZ36">
        <v>600.11199999999997</v>
      </c>
      <c r="BA36">
        <v>99.590900000000005</v>
      </c>
      <c r="BB36">
        <v>0.10025100000000001</v>
      </c>
      <c r="BC36">
        <v>20.674099999999999</v>
      </c>
      <c r="BD36">
        <v>20.984400000000001</v>
      </c>
      <c r="BE36">
        <v>999.9</v>
      </c>
      <c r="BF36">
        <v>0</v>
      </c>
      <c r="BG36">
        <v>0</v>
      </c>
      <c r="BH36">
        <v>9996.25</v>
      </c>
      <c r="BI36">
        <v>0</v>
      </c>
      <c r="BJ36">
        <v>26.529399999999999</v>
      </c>
      <c r="BK36">
        <v>-10.638299999999999</v>
      </c>
      <c r="BL36">
        <v>396.09</v>
      </c>
      <c r="BM36">
        <v>406.423</v>
      </c>
      <c r="BN36">
        <v>1.18424</v>
      </c>
      <c r="BO36">
        <v>400.017</v>
      </c>
      <c r="BP36">
        <v>15.7605</v>
      </c>
      <c r="BQ36">
        <v>1.6875500000000001</v>
      </c>
      <c r="BR36">
        <v>1.5696099999999999</v>
      </c>
      <c r="BS36">
        <v>14.782299999999999</v>
      </c>
      <c r="BT36">
        <v>13.663600000000001</v>
      </c>
      <c r="BU36">
        <v>1800.02</v>
      </c>
      <c r="BV36">
        <v>0.89999499999999999</v>
      </c>
      <c r="BW36">
        <v>0.100005</v>
      </c>
      <c r="BX36">
        <v>0</v>
      </c>
      <c r="BY36">
        <v>2.6810999999999998</v>
      </c>
      <c r="BZ36">
        <v>0</v>
      </c>
      <c r="CA36">
        <v>12026.5</v>
      </c>
      <c r="CB36">
        <v>14600.5</v>
      </c>
      <c r="CC36">
        <v>38.811999999999998</v>
      </c>
      <c r="CD36">
        <v>39.311999999999998</v>
      </c>
      <c r="CE36">
        <v>39</v>
      </c>
      <c r="CF36">
        <v>37.5</v>
      </c>
      <c r="CG36">
        <v>37.75</v>
      </c>
      <c r="CH36">
        <v>1620.01</v>
      </c>
      <c r="CI36">
        <v>180.01</v>
      </c>
      <c r="CJ36">
        <v>0</v>
      </c>
      <c r="CK36">
        <v>1690063654.7</v>
      </c>
      <c r="CL36">
        <v>0</v>
      </c>
      <c r="CM36">
        <v>1690063612.0999999</v>
      </c>
      <c r="CN36" t="s">
        <v>406</v>
      </c>
      <c r="CO36">
        <v>1690063612.0999999</v>
      </c>
      <c r="CP36">
        <v>1690063599.0999999</v>
      </c>
      <c r="CQ36">
        <v>44</v>
      </c>
      <c r="CR36">
        <v>0.82499999999999996</v>
      </c>
      <c r="CS36">
        <v>-5.0000000000000001E-3</v>
      </c>
      <c r="CT36">
        <v>-4.5279999999999996</v>
      </c>
      <c r="CU36">
        <v>-0.74199999999999999</v>
      </c>
      <c r="CV36">
        <v>399</v>
      </c>
      <c r="CW36">
        <v>16</v>
      </c>
      <c r="CX36">
        <v>0.45</v>
      </c>
      <c r="CY36">
        <v>7.0000000000000007E-2</v>
      </c>
      <c r="CZ36">
        <v>10.344596368780721</v>
      </c>
      <c r="DA36">
        <v>-1.4047842692749659</v>
      </c>
      <c r="DB36">
        <v>0.18606136694289899</v>
      </c>
      <c r="DC36">
        <v>1</v>
      </c>
      <c r="DD36">
        <v>399.827</v>
      </c>
      <c r="DE36">
        <v>1.736132404181955</v>
      </c>
      <c r="DF36">
        <v>0.21295230199936299</v>
      </c>
      <c r="DG36">
        <v>1</v>
      </c>
      <c r="DH36">
        <v>1800.0292682926829</v>
      </c>
      <c r="DI36">
        <v>3.5416265701024498E-2</v>
      </c>
      <c r="DJ36">
        <v>0.1204744734404216</v>
      </c>
      <c r="DK36">
        <v>-1</v>
      </c>
      <c r="DL36">
        <v>2</v>
      </c>
      <c r="DM36">
        <v>2</v>
      </c>
      <c r="DN36" t="s">
        <v>351</v>
      </c>
      <c r="DO36">
        <v>3.2158000000000002</v>
      </c>
      <c r="DP36">
        <v>2.7239100000000001</v>
      </c>
      <c r="DQ36">
        <v>9.31612E-2</v>
      </c>
      <c r="DR36">
        <v>9.3837299999999998E-2</v>
      </c>
      <c r="DS36">
        <v>9.2975600000000005E-2</v>
      </c>
      <c r="DT36">
        <v>8.4605799999999995E-2</v>
      </c>
      <c r="DU36">
        <v>27554</v>
      </c>
      <c r="DV36">
        <v>31036.5</v>
      </c>
      <c r="DW36">
        <v>28579.8</v>
      </c>
      <c r="DX36">
        <v>32825.800000000003</v>
      </c>
      <c r="DY36">
        <v>36027.1</v>
      </c>
      <c r="DZ36">
        <v>40470.1</v>
      </c>
      <c r="EA36">
        <v>41949.599999999999</v>
      </c>
      <c r="EB36">
        <v>47061.2</v>
      </c>
      <c r="EC36">
        <v>2.1467499999999999</v>
      </c>
      <c r="ED36">
        <v>1.8966000000000001</v>
      </c>
      <c r="EE36">
        <v>0.16655800000000001</v>
      </c>
      <c r="EF36">
        <v>0</v>
      </c>
      <c r="EG36">
        <v>18.2271</v>
      </c>
      <c r="EH36">
        <v>999.9</v>
      </c>
      <c r="EI36">
        <v>64</v>
      </c>
      <c r="EJ36">
        <v>22.6</v>
      </c>
      <c r="EK36">
        <v>17.687000000000001</v>
      </c>
      <c r="EL36">
        <v>62.878300000000003</v>
      </c>
      <c r="EM36">
        <v>21.081700000000001</v>
      </c>
      <c r="EN36">
        <v>1</v>
      </c>
      <c r="EO36">
        <v>-0.58089400000000002</v>
      </c>
      <c r="EP36">
        <v>0.96376099999999998</v>
      </c>
      <c r="EQ36">
        <v>20.229600000000001</v>
      </c>
      <c r="ER36">
        <v>5.2262700000000004</v>
      </c>
      <c r="ES36">
        <v>12.005000000000001</v>
      </c>
      <c r="ET36">
        <v>4.9901</v>
      </c>
      <c r="EU36">
        <v>3.3050000000000002</v>
      </c>
      <c r="EV36">
        <v>8233.5</v>
      </c>
      <c r="EW36">
        <v>9999</v>
      </c>
      <c r="EX36">
        <v>543.9</v>
      </c>
      <c r="EY36">
        <v>87</v>
      </c>
      <c r="EZ36">
        <v>1.85242</v>
      </c>
      <c r="FA36">
        <v>1.8613900000000001</v>
      </c>
      <c r="FB36">
        <v>1.8603499999999999</v>
      </c>
      <c r="FC36">
        <v>1.8563799999999999</v>
      </c>
      <c r="FD36">
        <v>1.8608100000000001</v>
      </c>
      <c r="FE36">
        <v>1.85703</v>
      </c>
      <c r="FF36">
        <v>1.85914</v>
      </c>
      <c r="FG36">
        <v>1.8620300000000001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-4.4969999999999999</v>
      </c>
      <c r="FV36">
        <v>-0.74170000000000003</v>
      </c>
      <c r="FW36">
        <v>-3.0808715380602449</v>
      </c>
      <c r="FX36">
        <v>-4.0117494158234393E-3</v>
      </c>
      <c r="FY36">
        <v>1.087516141204025E-6</v>
      </c>
      <c r="FZ36">
        <v>-8.657206703991749E-11</v>
      </c>
      <c r="GA36">
        <v>-0.74170499999999606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0.4</v>
      </c>
      <c r="GJ36">
        <v>0.7</v>
      </c>
      <c r="GK36">
        <v>0.99487300000000001</v>
      </c>
      <c r="GL36">
        <v>2.3584000000000001</v>
      </c>
      <c r="GM36">
        <v>1.5942400000000001</v>
      </c>
      <c r="GN36">
        <v>2.33521</v>
      </c>
      <c r="GO36">
        <v>1.40015</v>
      </c>
      <c r="GP36">
        <v>2.34131</v>
      </c>
      <c r="GQ36">
        <v>25.881</v>
      </c>
      <c r="GR36">
        <v>13.9832</v>
      </c>
      <c r="GS36">
        <v>18</v>
      </c>
      <c r="GT36">
        <v>544.529</v>
      </c>
      <c r="GU36">
        <v>416.53699999999998</v>
      </c>
      <c r="GV36">
        <v>18.1053</v>
      </c>
      <c r="GW36">
        <v>19.521999999999998</v>
      </c>
      <c r="GX36">
        <v>30.0002</v>
      </c>
      <c r="GY36">
        <v>19.324000000000002</v>
      </c>
      <c r="GZ36">
        <v>19.255099999999999</v>
      </c>
      <c r="HA36">
        <v>19.976199999999999</v>
      </c>
      <c r="HB36">
        <v>0</v>
      </c>
      <c r="HC36">
        <v>-30</v>
      </c>
      <c r="HD36">
        <v>18.116</v>
      </c>
      <c r="HE36">
        <v>400</v>
      </c>
      <c r="HF36">
        <v>0</v>
      </c>
      <c r="HG36">
        <v>104.934</v>
      </c>
      <c r="HH36">
        <v>103.916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407</v>
      </c>
      <c r="B17" t="s">
        <v>408</v>
      </c>
    </row>
    <row r="18" spans="1:2" x14ac:dyDescent="0.2">
      <c r="A18" t="s">
        <v>409</v>
      </c>
      <c r="B18" t="s">
        <v>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2023-07-22T22:11:56Z</dcterms:created>
  <dcterms:modified xsi:type="dcterms:W3CDTF">2023-07-25T16:56:35Z</dcterms:modified>
</cp:coreProperties>
</file>