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15F6F863-5681-4F48-B1E7-3317BB93B634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C36" i="1"/>
  <c r="AB36" i="1" s="1"/>
  <c r="U36" i="1"/>
  <c r="AR35" i="1"/>
  <c r="X35" i="1" s="1"/>
  <c r="AQ35" i="1"/>
  <c r="AO35" i="1"/>
  <c r="AP35" i="1" s="1"/>
  <c r="AN35" i="1"/>
  <c r="AL35" i="1"/>
  <c r="P35" i="1" s="1"/>
  <c r="AD35" i="1"/>
  <c r="AC35" i="1"/>
  <c r="AB35" i="1"/>
  <c r="U35" i="1"/>
  <c r="AR34" i="1"/>
  <c r="AQ34" i="1"/>
  <c r="AO34" i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 s="1"/>
  <c r="AO33" i="1"/>
  <c r="AN33" i="1"/>
  <c r="AL33" i="1" s="1"/>
  <c r="AD33" i="1"/>
  <c r="AC33" i="1"/>
  <c r="AB33" i="1" s="1"/>
  <c r="X33" i="1"/>
  <c r="U33" i="1"/>
  <c r="AR32" i="1"/>
  <c r="AQ32" i="1"/>
  <c r="AO32" i="1"/>
  <c r="AP32" i="1" s="1"/>
  <c r="AN32" i="1"/>
  <c r="AL32" i="1" s="1"/>
  <c r="AD32" i="1"/>
  <c r="AB32" i="1" s="1"/>
  <c r="AC32" i="1"/>
  <c r="U32" i="1"/>
  <c r="S32" i="1"/>
  <c r="N32" i="1"/>
  <c r="M32" i="1" s="1"/>
  <c r="AF32" i="1" s="1"/>
  <c r="AR31" i="1"/>
  <c r="AQ31" i="1"/>
  <c r="AO31" i="1"/>
  <c r="AN31" i="1"/>
  <c r="AL31" i="1"/>
  <c r="AD31" i="1"/>
  <c r="AC31" i="1"/>
  <c r="AB31" i="1"/>
  <c r="U31" i="1"/>
  <c r="AR30" i="1"/>
  <c r="AQ30" i="1"/>
  <c r="AP30" i="1"/>
  <c r="AO30" i="1"/>
  <c r="X30" i="1" s="1"/>
  <c r="AN30" i="1"/>
  <c r="AL30" i="1"/>
  <c r="N30" i="1" s="1"/>
  <c r="M30" i="1" s="1"/>
  <c r="AF30" i="1" s="1"/>
  <c r="AD30" i="1"/>
  <c r="AC30" i="1"/>
  <c r="AB30" i="1"/>
  <c r="U30" i="1"/>
  <c r="S30" i="1"/>
  <c r="P30" i="1"/>
  <c r="O30" i="1"/>
  <c r="AR29" i="1"/>
  <c r="AQ29" i="1"/>
  <c r="AP29" i="1" s="1"/>
  <c r="AO29" i="1"/>
  <c r="AN29" i="1"/>
  <c r="AL29" i="1" s="1"/>
  <c r="AM29" i="1" s="1"/>
  <c r="AD29" i="1"/>
  <c r="AC29" i="1"/>
  <c r="AB29" i="1" s="1"/>
  <c r="X29" i="1"/>
  <c r="U29" i="1"/>
  <c r="P29" i="1"/>
  <c r="AR28" i="1"/>
  <c r="AQ28" i="1"/>
  <c r="AO28" i="1"/>
  <c r="AN28" i="1"/>
  <c r="AL28" i="1" s="1"/>
  <c r="AD28" i="1"/>
  <c r="AC28" i="1"/>
  <c r="AB28" i="1"/>
  <c r="U28" i="1"/>
  <c r="AR27" i="1"/>
  <c r="AQ27" i="1"/>
  <c r="AO27" i="1"/>
  <c r="AN27" i="1"/>
  <c r="AL27" i="1"/>
  <c r="AD27" i="1"/>
  <c r="AC27" i="1"/>
  <c r="AB27" i="1" s="1"/>
  <c r="U27" i="1"/>
  <c r="AR26" i="1"/>
  <c r="AQ26" i="1"/>
  <c r="AO26" i="1"/>
  <c r="AP26" i="1" s="1"/>
  <c r="AN26" i="1"/>
  <c r="AL26" i="1"/>
  <c r="N26" i="1" s="1"/>
  <c r="M26" i="1" s="1"/>
  <c r="AF26" i="1"/>
  <c r="AD26" i="1"/>
  <c r="AC26" i="1"/>
  <c r="AB26" i="1"/>
  <c r="X26" i="1"/>
  <c r="Y26" i="1" s="1"/>
  <c r="Z26" i="1" s="1"/>
  <c r="U26" i="1"/>
  <c r="S26" i="1"/>
  <c r="P26" i="1"/>
  <c r="O26" i="1"/>
  <c r="AR25" i="1"/>
  <c r="AQ25" i="1"/>
  <c r="AP25" i="1"/>
  <c r="AO25" i="1"/>
  <c r="AN25" i="1"/>
  <c r="AL25" i="1" s="1"/>
  <c r="AM25" i="1"/>
  <c r="AD25" i="1"/>
  <c r="AC25" i="1"/>
  <c r="AB25" i="1" s="1"/>
  <c r="X25" i="1"/>
  <c r="Y25" i="1" s="1"/>
  <c r="Z25" i="1" s="1"/>
  <c r="U25" i="1"/>
  <c r="AG25" i="1" s="1"/>
  <c r="P25" i="1"/>
  <c r="N25" i="1"/>
  <c r="M25" i="1"/>
  <c r="V25" i="1" s="1"/>
  <c r="T25" i="1" s="1"/>
  <c r="W25" i="1" s="1"/>
  <c r="AR24" i="1"/>
  <c r="AQ24" i="1"/>
  <c r="AO24" i="1"/>
  <c r="AN24" i="1"/>
  <c r="AL24" i="1" s="1"/>
  <c r="AD24" i="1"/>
  <c r="AC24" i="1"/>
  <c r="AB24" i="1"/>
  <c r="U24" i="1"/>
  <c r="AR23" i="1"/>
  <c r="AQ23" i="1"/>
  <c r="AO23" i="1"/>
  <c r="AN23" i="1"/>
  <c r="AL23" i="1"/>
  <c r="AM23" i="1" s="1"/>
  <c r="AD23" i="1"/>
  <c r="AC23" i="1"/>
  <c r="AB23" i="1" s="1"/>
  <c r="U23" i="1"/>
  <c r="AR22" i="1"/>
  <c r="AQ22" i="1"/>
  <c r="AO22" i="1"/>
  <c r="X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 s="1"/>
  <c r="AO21" i="1"/>
  <c r="AN21" i="1"/>
  <c r="AL21" i="1" s="1"/>
  <c r="AM21" i="1"/>
  <c r="AD21" i="1"/>
  <c r="AC21" i="1"/>
  <c r="AB21" i="1" s="1"/>
  <c r="X21" i="1"/>
  <c r="U21" i="1"/>
  <c r="P21" i="1"/>
  <c r="AR20" i="1"/>
  <c r="AQ20" i="1"/>
  <c r="AO20" i="1"/>
  <c r="AN20" i="1"/>
  <c r="AL20" i="1"/>
  <c r="AD20" i="1"/>
  <c r="AC20" i="1"/>
  <c r="AB20" i="1"/>
  <c r="U20" i="1"/>
  <c r="AR19" i="1"/>
  <c r="AQ19" i="1"/>
  <c r="AO19" i="1"/>
  <c r="AP19" i="1" s="1"/>
  <c r="AN19" i="1"/>
  <c r="AL19" i="1"/>
  <c r="AD19" i="1"/>
  <c r="AC19" i="1"/>
  <c r="AB19" i="1" s="1"/>
  <c r="U19" i="1"/>
  <c r="P24" i="1" l="1"/>
  <c r="AM24" i="1"/>
  <c r="S24" i="1"/>
  <c r="N24" i="1"/>
  <c r="M24" i="1" s="1"/>
  <c r="O24" i="1"/>
  <c r="P28" i="1"/>
  <c r="AM28" i="1"/>
  <c r="S28" i="1"/>
  <c r="O28" i="1"/>
  <c r="N28" i="1"/>
  <c r="M28" i="1" s="1"/>
  <c r="AG26" i="1"/>
  <c r="AA26" i="1"/>
  <c r="AE26" i="1" s="1"/>
  <c r="AH26" i="1"/>
  <c r="AA25" i="1"/>
  <c r="AE25" i="1" s="1"/>
  <c r="AH25" i="1"/>
  <c r="Y22" i="1"/>
  <c r="Z22" i="1" s="1"/>
  <c r="Y30" i="1"/>
  <c r="Z30" i="1" s="1"/>
  <c r="AP27" i="1"/>
  <c r="AP31" i="1"/>
  <c r="AP20" i="1"/>
  <c r="X20" i="1"/>
  <c r="AP28" i="1"/>
  <c r="X28" i="1"/>
  <c r="AF25" i="1"/>
  <c r="AI25" i="1" s="1"/>
  <c r="S33" i="1"/>
  <c r="P33" i="1"/>
  <c r="O33" i="1"/>
  <c r="N33" i="1"/>
  <c r="M33" i="1" s="1"/>
  <c r="P20" i="1"/>
  <c r="AM20" i="1"/>
  <c r="S21" i="1"/>
  <c r="O21" i="1"/>
  <c r="AP22" i="1"/>
  <c r="AI26" i="1"/>
  <c r="S29" i="1"/>
  <c r="O29" i="1"/>
  <c r="V26" i="1"/>
  <c r="T26" i="1" s="1"/>
  <c r="W26" i="1" s="1"/>
  <c r="Q26" i="1" s="1"/>
  <c r="R26" i="1" s="1"/>
  <c r="P36" i="1"/>
  <c r="O36" i="1"/>
  <c r="N36" i="1"/>
  <c r="M36" i="1" s="1"/>
  <c r="AM36" i="1"/>
  <c r="O20" i="1"/>
  <c r="AF22" i="1"/>
  <c r="AP23" i="1"/>
  <c r="P32" i="1"/>
  <c r="O32" i="1"/>
  <c r="AM32" i="1"/>
  <c r="AF34" i="1"/>
  <c r="V30" i="1"/>
  <c r="T30" i="1" s="1"/>
  <c r="W30" i="1" s="1"/>
  <c r="Q30" i="1" s="1"/>
  <c r="R30" i="1" s="1"/>
  <c r="P23" i="1"/>
  <c r="N23" i="1"/>
  <c r="M23" i="1" s="1"/>
  <c r="O23" i="1"/>
  <c r="S23" i="1"/>
  <c r="N20" i="1"/>
  <c r="M20" i="1" s="1"/>
  <c r="P19" i="1"/>
  <c r="O19" i="1"/>
  <c r="N19" i="1"/>
  <c r="M19" i="1" s="1"/>
  <c r="S19" i="1"/>
  <c r="P31" i="1"/>
  <c r="O31" i="1"/>
  <c r="N31" i="1"/>
  <c r="M31" i="1" s="1"/>
  <c r="AM31" i="1"/>
  <c r="S31" i="1"/>
  <c r="S20" i="1"/>
  <c r="P27" i="1"/>
  <c r="O27" i="1"/>
  <c r="N27" i="1"/>
  <c r="M27" i="1" s="1"/>
  <c r="S27" i="1"/>
  <c r="S36" i="1"/>
  <c r="AM19" i="1"/>
  <c r="N21" i="1"/>
  <c r="M21" i="1" s="1"/>
  <c r="Y21" i="1" s="1"/>
  <c r="Z21" i="1" s="1"/>
  <c r="AP24" i="1"/>
  <c r="X24" i="1"/>
  <c r="S25" i="1"/>
  <c r="O25" i="1"/>
  <c r="Q25" i="1" s="1"/>
  <c r="R25" i="1" s="1"/>
  <c r="AM27" i="1"/>
  <c r="N29" i="1"/>
  <c r="M29" i="1" s="1"/>
  <c r="AM33" i="1"/>
  <c r="AP34" i="1"/>
  <c r="X34" i="1"/>
  <c r="S35" i="1"/>
  <c r="AM35" i="1"/>
  <c r="N35" i="1"/>
  <c r="M35" i="1" s="1"/>
  <c r="X36" i="1"/>
  <c r="X32" i="1"/>
  <c r="AM26" i="1"/>
  <c r="AM30" i="1"/>
  <c r="AM34" i="1"/>
  <c r="O35" i="1"/>
  <c r="AM22" i="1"/>
  <c r="X19" i="1"/>
  <c r="X23" i="1"/>
  <c r="X27" i="1"/>
  <c r="X31" i="1"/>
  <c r="AA21" i="1" l="1"/>
  <c r="AE21" i="1" s="1"/>
  <c r="AH21" i="1"/>
  <c r="AG21" i="1"/>
  <c r="Y19" i="1"/>
  <c r="Z19" i="1" s="1"/>
  <c r="AF31" i="1"/>
  <c r="Y32" i="1"/>
  <c r="Z32" i="1" s="1"/>
  <c r="Y23" i="1"/>
  <c r="Z23" i="1" s="1"/>
  <c r="Y27" i="1"/>
  <c r="Z27" i="1" s="1"/>
  <c r="Y36" i="1"/>
  <c r="Z36" i="1" s="1"/>
  <c r="AF35" i="1"/>
  <c r="Y35" i="1"/>
  <c r="Z35" i="1" s="1"/>
  <c r="V29" i="1"/>
  <c r="T29" i="1" s="1"/>
  <c r="W29" i="1" s="1"/>
  <c r="Q29" i="1" s="1"/>
  <c r="R29" i="1" s="1"/>
  <c r="AF29" i="1"/>
  <c r="Y33" i="1"/>
  <c r="Z33" i="1" s="1"/>
  <c r="AF33" i="1"/>
  <c r="V33" i="1"/>
  <c r="T33" i="1" s="1"/>
  <c r="W33" i="1" s="1"/>
  <c r="Q33" i="1" s="1"/>
  <c r="R33" i="1" s="1"/>
  <c r="Y28" i="1"/>
  <c r="Z28" i="1" s="1"/>
  <c r="AF27" i="1"/>
  <c r="AF23" i="1"/>
  <c r="V23" i="1"/>
  <c r="T23" i="1" s="1"/>
  <c r="W23" i="1" s="1"/>
  <c r="Q23" i="1" s="1"/>
  <c r="R23" i="1" s="1"/>
  <c r="AF36" i="1"/>
  <c r="V36" i="1"/>
  <c r="T36" i="1" s="1"/>
  <c r="W36" i="1" s="1"/>
  <c r="Q36" i="1" s="1"/>
  <c r="R36" i="1" s="1"/>
  <c r="AG30" i="1"/>
  <c r="AH30" i="1"/>
  <c r="AA30" i="1"/>
  <c r="AE30" i="1" s="1"/>
  <c r="AF24" i="1"/>
  <c r="V21" i="1"/>
  <c r="T21" i="1" s="1"/>
  <c r="W21" i="1" s="1"/>
  <c r="Q21" i="1" s="1"/>
  <c r="R21" i="1" s="1"/>
  <c r="AF21" i="1"/>
  <c r="AF20" i="1"/>
  <c r="V20" i="1"/>
  <c r="T20" i="1" s="1"/>
  <c r="W20" i="1" s="1"/>
  <c r="Q20" i="1" s="1"/>
  <c r="R20" i="1" s="1"/>
  <c r="Y20" i="1"/>
  <c r="Z20" i="1" s="1"/>
  <c r="Y34" i="1"/>
  <c r="Z34" i="1" s="1"/>
  <c r="Y24" i="1"/>
  <c r="Z24" i="1" s="1"/>
  <c r="AF19" i="1"/>
  <c r="V19" i="1"/>
  <c r="T19" i="1" s="1"/>
  <c r="W19" i="1" s="1"/>
  <c r="Q19" i="1" s="1"/>
  <c r="R19" i="1" s="1"/>
  <c r="Y29" i="1"/>
  <c r="Z29" i="1" s="1"/>
  <c r="AG22" i="1"/>
  <c r="AH22" i="1"/>
  <c r="AI22" i="1" s="1"/>
  <c r="AA22" i="1"/>
  <c r="AE22" i="1" s="1"/>
  <c r="AF28" i="1"/>
  <c r="Y31" i="1"/>
  <c r="Z31" i="1" s="1"/>
  <c r="V31" i="1" s="1"/>
  <c r="T31" i="1" s="1"/>
  <c r="W31" i="1" s="1"/>
  <c r="Q31" i="1" s="1"/>
  <c r="R31" i="1" s="1"/>
  <c r="V22" i="1"/>
  <c r="T22" i="1" s="1"/>
  <c r="W22" i="1" s="1"/>
  <c r="Q22" i="1" s="1"/>
  <c r="R22" i="1" s="1"/>
  <c r="AH28" i="1" l="1"/>
  <c r="AA28" i="1"/>
  <c r="AE28" i="1" s="1"/>
  <c r="AG28" i="1"/>
  <c r="V28" i="1"/>
  <c r="T28" i="1" s="1"/>
  <c r="W28" i="1" s="1"/>
  <c r="Q28" i="1" s="1"/>
  <c r="R28" i="1" s="1"/>
  <c r="AA31" i="1"/>
  <c r="AE31" i="1" s="1"/>
  <c r="AH31" i="1"/>
  <c r="AI31" i="1" s="1"/>
  <c r="AG31" i="1"/>
  <c r="AH32" i="1"/>
  <c r="AI32" i="1" s="1"/>
  <c r="AA32" i="1"/>
  <c r="AE32" i="1" s="1"/>
  <c r="V32" i="1"/>
  <c r="T32" i="1" s="1"/>
  <c r="W32" i="1" s="1"/>
  <c r="Q32" i="1" s="1"/>
  <c r="R32" i="1" s="1"/>
  <c r="AG32" i="1"/>
  <c r="AH36" i="1"/>
  <c r="AA36" i="1"/>
  <c r="AE36" i="1" s="1"/>
  <c r="AG36" i="1"/>
  <c r="AH24" i="1"/>
  <c r="AI24" i="1" s="1"/>
  <c r="AA24" i="1"/>
  <c r="AE24" i="1" s="1"/>
  <c r="AG24" i="1"/>
  <c r="AH33" i="1"/>
  <c r="AA33" i="1"/>
  <c r="AE33" i="1" s="1"/>
  <c r="AG33" i="1"/>
  <c r="AA27" i="1"/>
  <c r="AE27" i="1" s="1"/>
  <c r="AG27" i="1"/>
  <c r="AH27" i="1"/>
  <c r="AI27" i="1" s="1"/>
  <c r="AA19" i="1"/>
  <c r="AE19" i="1" s="1"/>
  <c r="AH19" i="1"/>
  <c r="AG19" i="1"/>
  <c r="AA34" i="1"/>
  <c r="AE34" i="1" s="1"/>
  <c r="AH34" i="1"/>
  <c r="AG34" i="1"/>
  <c r="V34" i="1"/>
  <c r="T34" i="1" s="1"/>
  <c r="W34" i="1" s="1"/>
  <c r="Q34" i="1" s="1"/>
  <c r="R34" i="1" s="1"/>
  <c r="V24" i="1"/>
  <c r="T24" i="1" s="1"/>
  <c r="W24" i="1" s="1"/>
  <c r="Q24" i="1" s="1"/>
  <c r="R24" i="1" s="1"/>
  <c r="V27" i="1"/>
  <c r="T27" i="1" s="1"/>
  <c r="W27" i="1" s="1"/>
  <c r="Q27" i="1" s="1"/>
  <c r="R27" i="1" s="1"/>
  <c r="AA23" i="1"/>
  <c r="AE23" i="1" s="1"/>
  <c r="AG23" i="1"/>
  <c r="AH23" i="1"/>
  <c r="AA35" i="1"/>
  <c r="AE35" i="1" s="1"/>
  <c r="AH35" i="1"/>
  <c r="AG35" i="1"/>
  <c r="AI21" i="1"/>
  <c r="AA29" i="1"/>
  <c r="AE29" i="1" s="1"/>
  <c r="AH29" i="1"/>
  <c r="AG29" i="1"/>
  <c r="AH20" i="1"/>
  <c r="AA20" i="1"/>
  <c r="AE20" i="1" s="1"/>
  <c r="AG20" i="1"/>
  <c r="AI30" i="1"/>
  <c r="V35" i="1"/>
  <c r="T35" i="1" s="1"/>
  <c r="W35" i="1" s="1"/>
  <c r="Q35" i="1" s="1"/>
  <c r="R35" i="1" s="1"/>
  <c r="AI36" i="1" l="1"/>
  <c r="AI20" i="1"/>
  <c r="AI23" i="1"/>
  <c r="AI35" i="1"/>
  <c r="AI34" i="1"/>
  <c r="AI33" i="1"/>
  <c r="AI29" i="1"/>
  <c r="AI19" i="1"/>
  <c r="AI28" i="1"/>
</calcChain>
</file>

<file path=xl/sharedStrings.xml><?xml version="1.0" encoding="utf-8"?>
<sst xmlns="http://schemas.openxmlformats.org/spreadsheetml/2006/main" count="962" uniqueCount="405">
  <si>
    <t>File opened</t>
  </si>
  <si>
    <t>2023-07-23 11:29:03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</si>
  <si>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</si>
  <si>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</si>
  <si>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</si>
  <si>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</si>
  <si>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</si>
  <si>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</si>
  <si>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</si>
  <si>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</si>
  <si>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</si>
  <si>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</si>
  <si>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</si>
  <si>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{"co2aspanconc1": "2473", "co2aspan1": "1.00226", "h2oaspanconc2": "0", "h2oaspan2a": "0.0681933", "flowazero": "0.29744", "ssa_ref": "34842.2", "oxygen": "21", "h2oaspan2": "0", "co2bspan2a": "0.293064", "co2aspan2b": "0.289966", "h2oaspanconc1": "11.65", "co2bzero": "0.928369", "h2oaspan1": "1.00591", "h2obspan2a": "0.0687607", "h2oaspan2b": "0.0685964", "co2bspan1": "1.0021", "tazero": "-0.14134", "co2aspanconc2": "301.4", "co2aspan2a": "0.292292", "flowbzero": "0.38674", "co2aspan2": "-0.0349502", "h2obspanconc1": "11.65", "h2obspanconc2": "0", "h2obzero": "1.0566", "ssb_ref": "37125.5", "h2obspan2": "0", "flowmeterzero": "0.996167", "co2bspan2": "-0.0342144", "h2oazero": "1.04545", "h2obspan2b": "0.0690967", "co2bspanconc1": "2473", "tbzero": "-0.243059", "chamberpressurezero": "2.68235", "co2bspanconc2": "301.4", "co2bspan2b": "0.29074", "h2obspan1": "1.00489", "co2azero": "0.925242"}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</si>
  <si>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</si>
  <si>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</si>
  <si>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</si>
  <si>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</si>
  <si>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</si>
  <si>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</si>
  <si>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</si>
  <si>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</si>
  <si>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</si>
  <si>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</si>
  <si>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</si>
  <si>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</si>
  <si>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</si>
  <si>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11:29:03</t>
  </si>
  <si>
    <t>Stability Definition:	Qin (LeafQ): Per=20	A (GasEx): Std&lt;0.2 Per=20	CO2_r (Meas): Std&lt;0.75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</si>
  <si>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</si>
  <si>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</si>
  <si>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</si>
  <si>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</si>
  <si>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</si>
  <si>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</si>
  <si>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</si>
  <si>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</si>
  <si>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</si>
  <si>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</si>
  <si>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</si>
  <si>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</si>
  <si>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</si>
  <si>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</si>
  <si>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</si>
  <si>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</si>
  <si>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</si>
  <si>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</si>
  <si>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</si>
  <si>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</si>
  <si>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</si>
  <si>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</si>
  <si>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</si>
  <si>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</si>
  <si>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</si>
  <si>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</si>
  <si>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</si>
  <si>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</si>
  <si>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</si>
  <si>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</si>
  <si>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</si>
  <si>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</si>
  <si>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</si>
  <si>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</si>
  <si>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</si>
  <si>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</si>
  <si>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</si>
  <si>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</si>
  <si>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</si>
  <si>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</si>
  <si>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</si>
  <si>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</si>
  <si>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</si>
  <si>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</si>
  <si>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</si>
  <si>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</si>
  <si>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</si>
  <si>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</si>
  <si>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</si>
  <si>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</si>
  <si>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</si>
  <si>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</si>
  <si>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</si>
  <si>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</si>
  <si>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</si>
  <si>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</si>
  <si>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</si>
  <si>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</si>
  <si>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3.63649 87.2432 380.738 616.609 841.747 1050.11 1229.82 1313.55</t>
  </si>
  <si>
    <t>Fs_true</t>
  </si>
  <si>
    <t>0.0986418 101.738 402.903 601.545 801.746 1000.97 1201.94 1400.94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</si>
  <si>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</si>
  <si>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</si>
  <si>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</si>
  <si>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</si>
  <si>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</si>
  <si>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</si>
  <si>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</si>
  <si>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</si>
  <si>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</si>
  <si>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</si>
  <si>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</si>
  <si>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</si>
  <si>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</si>
  <si>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</si>
  <si>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</si>
  <si>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</si>
  <si>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</si>
  <si>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</si>
  <si>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</si>
  <si>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</si>
  <si>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</si>
  <si>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</si>
  <si>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</si>
  <si>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</si>
  <si>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</si>
  <si>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</si>
  <si>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</si>
  <si>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</si>
  <si>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</si>
  <si>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</si>
  <si>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</si>
  <si>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</si>
  <si>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</si>
  <si>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</si>
  <si>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</si>
  <si>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</si>
  <si>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</si>
  <si>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</si>
  <si>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</si>
  <si>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</si>
  <si>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</si>
  <si>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</si>
  <si>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</si>
  <si>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</si>
  <si>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</si>
  <si>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</si>
  <si>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</si>
  <si>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</si>
  <si>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</si>
  <si>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</si>
  <si>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</si>
  <si>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</si>
  <si>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</si>
  <si>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</si>
  <si>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</si>
  <si>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</si>
  <si>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</si>
  <si>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</si>
  <si>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</si>
  <si>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</si>
  <si>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</si>
  <si>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</si>
  <si>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</si>
  <si>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</si>
  <si>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</si>
  <si>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</si>
  <si>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</si>
  <si>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</si>
  <si>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</si>
  <si>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</si>
  <si>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</si>
  <si>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</si>
  <si>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</si>
  <si>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</si>
  <si>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</si>
  <si>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</si>
  <si>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</si>
  <si>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</si>
  <si>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</si>
  <si>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</si>
  <si>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</si>
  <si>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</si>
  <si>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</si>
  <si>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</si>
  <si>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</si>
  <si>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</si>
  <si>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</si>
  <si>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</si>
  <si>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</si>
  <si>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</si>
  <si>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</si>
  <si>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</si>
  <si>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</si>
  <si>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</si>
  <si>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</si>
  <si>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</si>
  <si>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</si>
  <si>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</si>
  <si>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</si>
  <si>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</si>
  <si>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</si>
  <si>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</si>
  <si>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</si>
  <si>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</si>
  <si>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</si>
  <si>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</si>
  <si>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</si>
  <si>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</si>
  <si>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</si>
  <si>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</si>
  <si>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</si>
  <si>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</si>
  <si>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</si>
  <si>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</si>
  <si>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</si>
  <si>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</si>
  <si>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</si>
  <si>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</si>
  <si>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</si>
  <si>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</si>
  <si>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</si>
  <si>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</si>
  <si>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</si>
  <si>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</si>
  <si>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</si>
  <si>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</si>
  <si>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</si>
  <si>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</si>
  <si>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</si>
  <si>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</si>
  <si>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</si>
  <si>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</si>
  <si>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</si>
  <si>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</si>
  <si>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</si>
  <si>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</si>
  <si>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</si>
  <si>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</si>
  <si>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</si>
  <si>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</si>
  <si>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</si>
  <si>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</si>
  <si>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</si>
  <si>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</si>
  <si>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</si>
  <si>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</si>
  <si>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</si>
  <si>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</si>
  <si>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</si>
  <si>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</si>
  <si>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</si>
  <si>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</si>
  <si>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</si>
  <si>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</si>
  <si>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</si>
  <si>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</si>
  <si>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</si>
  <si>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</si>
  <si>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</si>
  <si>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</si>
  <si>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</si>
  <si>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</si>
  <si>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</si>
  <si>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</si>
  <si>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</si>
  <si>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</si>
  <si>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</si>
  <si>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</si>
  <si>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</si>
  <si>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</si>
  <si>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</si>
  <si>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</si>
  <si>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</si>
  <si>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</si>
  <si>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</si>
  <si>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</si>
  <si>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</si>
  <si>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</si>
  <si>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</si>
  <si>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</si>
  <si>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</si>
  <si>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</si>
  <si>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</si>
  <si>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</si>
  <si>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</si>
  <si>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</si>
  <si>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</si>
  <si>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</si>
  <si>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</si>
  <si>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</si>
  <si>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</si>
  <si>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</si>
  <si>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</si>
  <si>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</si>
  <si>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</si>
  <si>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</si>
  <si>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</si>
  <si>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</si>
  <si>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</si>
  <si>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</si>
  <si>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</si>
  <si>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</si>
  <si>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</si>
  <si>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</si>
  <si>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</si>
  <si>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</si>
  <si>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</si>
  <si>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</si>
  <si>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</si>
  <si>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</si>
  <si>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</si>
  <si>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</si>
  <si>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</si>
  <si>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</si>
  <si>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</si>
  <si>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</si>
  <si>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</si>
  <si>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</si>
  <si>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</si>
  <si>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</si>
  <si>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</si>
  <si>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</si>
  <si>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</si>
  <si>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</si>
  <si>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</si>
  <si>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</si>
  <si>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</si>
  <si>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</si>
  <si>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</si>
  <si>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</si>
  <si>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</si>
  <si>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</si>
  <si>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</si>
  <si>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</si>
  <si>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</si>
  <si>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</si>
  <si>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</si>
  <si>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</si>
  <si>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</si>
  <si>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</si>
  <si>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</si>
  <si>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</si>
  <si>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</si>
  <si>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</si>
  <si>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</si>
  <si>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</si>
  <si>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</si>
  <si>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</si>
  <si>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</si>
  <si>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</si>
  <si>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</si>
  <si>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</si>
  <si>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20230723 11:53:34</t>
  </si>
  <si>
    <t>11:53:34</t>
  </si>
  <si>
    <t>none</t>
  </si>
  <si>
    <t>11:53:04</t>
  </si>
  <si>
    <t>2/2</t>
  </si>
  <si>
    <t>00000000</t>
  </si>
  <si>
    <t>iiiiiiii</t>
  </si>
  <si>
    <t>off</t>
  </si>
  <si>
    <t>20230723 11:55:12</t>
  </si>
  <si>
    <t>11:55:12</t>
  </si>
  <si>
    <t>11:54:42</t>
  </si>
  <si>
    <t>20230723 11:56:45</t>
  </si>
  <si>
    <t>11:56:45</t>
  </si>
  <si>
    <t>11:56:16</t>
  </si>
  <si>
    <t>20230723 11:58:12</t>
  </si>
  <si>
    <t>11:58:12</t>
  </si>
  <si>
    <t>11:57:45</t>
  </si>
  <si>
    <t>20230723 11:59:42</t>
  </si>
  <si>
    <t>11:59:42</t>
  </si>
  <si>
    <t>11:59:14</t>
  </si>
  <si>
    <t>20230723 12:00:59</t>
  </si>
  <si>
    <t>12:00:59</t>
  </si>
  <si>
    <t>12:00:48</t>
  </si>
  <si>
    <t>20230723 12:02:12</t>
  </si>
  <si>
    <t>12:02:12</t>
  </si>
  <si>
    <t>12:02:01</t>
  </si>
  <si>
    <t>20230723 12:03:40</t>
  </si>
  <si>
    <t>12:03:40</t>
  </si>
  <si>
    <t>12:03:10</t>
  </si>
  <si>
    <t>20230723 12:05:05</t>
  </si>
  <si>
    <t>12:05:05</t>
  </si>
  <si>
    <t>12:04:37</t>
  </si>
  <si>
    <t>20230723 12:06:30</t>
  </si>
  <si>
    <t>12:06:30</t>
  </si>
  <si>
    <t>12:06:01</t>
  </si>
  <si>
    <t>20230723 12:08:25</t>
  </si>
  <si>
    <t>12:08:25</t>
  </si>
  <si>
    <t>12:07:56</t>
  </si>
  <si>
    <t>20230723 12:09:26</t>
  </si>
  <si>
    <t>12:09:26</t>
  </si>
  <si>
    <t>12:09:53</t>
  </si>
  <si>
    <t>20230723 12:11:40</t>
  </si>
  <si>
    <t>12:11:40</t>
  </si>
  <si>
    <t>12:11:10</t>
  </si>
  <si>
    <t>20230723 12:13:09</t>
  </si>
  <si>
    <t>12:13:09</t>
  </si>
  <si>
    <t>12:12:41</t>
  </si>
  <si>
    <t>20230723 12:14:49</t>
  </si>
  <si>
    <t>12:14:49</t>
  </si>
  <si>
    <t>12:14:21</t>
  </si>
  <si>
    <t>20230723 12:16:23</t>
  </si>
  <si>
    <t>12:16:23</t>
  </si>
  <si>
    <t>12:15:55</t>
  </si>
  <si>
    <t>20230723 12:18:03</t>
  </si>
  <si>
    <t>12:18:03</t>
  </si>
  <si>
    <t>12:17:34</t>
  </si>
  <si>
    <t>20230723 12:19:49</t>
  </si>
  <si>
    <t>12:19:49</t>
  </si>
  <si>
    <t>12:19:14</t>
  </si>
  <si>
    <t>Lindsey</t>
  </si>
  <si>
    <t>kse</t>
  </si>
  <si>
    <t>RUCH</t>
  </si>
  <si>
    <t>BNL19094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</si>
</sst>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topLeftCell="A6" workbookViewId="0">
      <selection activeCell="K19" sqref="K19"/>
    </sheetView>
  </sheetViews>
  <sheetFormatPr baseColWidth="10" defaultColWidth="8.83203125" defaultRowHeight="15" x14ac:dyDescent="0.2"/>
  <cols>
    <col min="8" max="8" width="9.1640625" bestFit="1" customWidth="1"/>
  </cols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1690142014</v>
      </c>
      <c r="C19">
        <v>0</v>
      </c>
      <c r="D19" t="s">
        <v>342</v>
      </c>
      <c r="E19" t="s">
        <v>343</v>
      </c>
      <c r="F19" t="s">
        <v>344</v>
      </c>
      <c r="G19" t="s">
        <v>401</v>
      </c>
      <c r="H19">
        <v>20230723</v>
      </c>
      <c r="I19" t="s">
        <v>402</v>
      </c>
      <c r="J19" t="s">
        <v>403</v>
      </c>
      <c r="K19" t="s">
        <v>404</v>
      </c>
      <c r="L19">
        <v>1690142014</v>
      </c>
      <c r="M19">
        <f t="shared" ref="M19:M36" si="0">(N19)/1000</f>
        <v>1.2882922318850818E-3</v>
      </c>
      <c r="N19">
        <f t="shared" ref="N19:N36" si="1">1000*AZ19*AL19*(AV19-AW19)/(100*$B$7*(1000-AL19*AV19))</f>
        <v>1.2882922318850818</v>
      </c>
      <c r="O19">
        <f t="shared" ref="O19:O36" si="2">AZ19*AL19*(AU19-AT19*(1000-AL19*AW19)/(1000-AL19*AV19))/(100*$B$7)</f>
        <v>9.20942457555741</v>
      </c>
      <c r="P19">
        <f t="shared" ref="P19:P36" si="3">AT19 - IF(AL19&gt;1, O19*$B$7*100/(AN19*BH19), 0)</f>
        <v>390.30799999999999</v>
      </c>
      <c r="Q19">
        <f t="shared" ref="Q19:Q36" si="4">((W19-M19/2)*P19-O19)/(W19+M19/2)</f>
        <v>286.15004164093</v>
      </c>
      <c r="R19">
        <f t="shared" ref="R19:R36" si="5">Q19*(BA19+BB19)/1000</f>
        <v>28.77918875963536</v>
      </c>
      <c r="S19">
        <f t="shared" ref="S19:S36" si="6">(AT19 - IF(AL19&gt;1, O19*$B$7*100/(AN19*BH19), 0))*(BA19+BB19)/1000</f>
        <v>39.254747411468003</v>
      </c>
      <c r="T19">
        <f t="shared" ref="T19:T36" si="7">2/((1/V19-1/U19)+SIGN(V19)*SQRT((1/V19-1/U19)*(1/V19-1/U19) + 4*$C$7/(($C$7+1)*($C$7+1))*(2*1/V19*1/U19-1/U19*1/U19)))</f>
        <v>0.15179614824936438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2.9382905295398811</v>
      </c>
      <c r="V19">
        <f t="shared" ref="V19:V36" si="9">M19*(1000-(1000*0.61365*EXP(17.502*Z19/(240.97+Z19))/(BA19+BB19)+AV19)/2)/(1000*0.61365*EXP(17.502*Z19/(240.97+Z19))/(BA19+BB19)-AV19)</f>
        <v>0.14757027452317881</v>
      </c>
      <c r="W19">
        <f t="shared" ref="W19:W36" si="10">1/(($C$7+1)/(T19/1.6)+1/(U19/1.37)) + $C$7/(($C$7+1)/(T19/1.6) + $C$7/(U19/1.37))</f>
        <v>9.2601300444351692E-2</v>
      </c>
      <c r="X19">
        <f t="shared" ref="X19:X36" si="11">(AO19*AR19)</f>
        <v>297.71259299999997</v>
      </c>
      <c r="Y19">
        <f t="shared" ref="Y19:Y36" si="12">(BC19+(X19+2*0.95*0.0000000567*(((BC19+$B$9)+273)^4-(BC19+273)^4)-44100*M19)/(1.84*29.3*U19+8*0.95*0.0000000567*(BC19+273)^3))</f>
        <v>27.104754553967389</v>
      </c>
      <c r="Z19">
        <f t="shared" ref="Z19:Z36" si="13">($C$9*BD19+$D$9*BE19+$E$9*Y19)</f>
        <v>25.936599999999999</v>
      </c>
      <c r="AA19">
        <f t="shared" ref="AA19:AA36" si="14">0.61365*EXP(17.502*Z19/(240.97+Z19))</f>
        <v>3.3616203355881571</v>
      </c>
      <c r="AB19">
        <f t="shared" ref="AB19:AB36" si="15">(AC19/AD19*100)</f>
        <v>75.756740757422875</v>
      </c>
      <c r="AC19">
        <f t="shared" ref="AC19:AC36" si="16">AV19*(BA19+BB19)/1000</f>
        <v>2.5092351274332003</v>
      </c>
      <c r="AD19">
        <f t="shared" ref="AD19:AD36" si="17">0.61365*EXP(17.502*BC19/(240.97+BC19))</f>
        <v>3.3122268755831317</v>
      </c>
      <c r="AE19">
        <f t="shared" ref="AE19:AE36" si="18">(AA19-AV19*(BA19+BB19)/1000)</f>
        <v>0.85238520815495677</v>
      </c>
      <c r="AF19">
        <f t="shared" ref="AF19:AF36" si="19">(-M19*44100)</f>
        <v>-56.813687426132105</v>
      </c>
      <c r="AG19">
        <f t="shared" ref="AG19:AG36" si="20">2*29.3*U19*0.92*(BC19-Z19)</f>
        <v>-39.570597933332316</v>
      </c>
      <c r="AH19">
        <f t="shared" ref="AH19:AH36" si="21">2*0.95*0.0000000567*(((BC19+$B$9)+273)^4-(Z19+273)^4)</f>
        <v>-2.8719836028610319</v>
      </c>
      <c r="AI19">
        <f t="shared" ref="AI19:AI36" si="22">X19+AH19+AF19+AG19</f>
        <v>198.45632403767453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53374.184413632378</v>
      </c>
      <c r="AO19">
        <f t="shared" ref="AO19:AO36" si="26">$B$13*BI19+$C$13*BJ19+$F$13*BU19*(1-BX19)</f>
        <v>1800.07</v>
      </c>
      <c r="AP19">
        <f t="shared" ref="AP19:AP36" si="27">AO19*AQ19</f>
        <v>1517.4584999999997</v>
      </c>
      <c r="AQ19">
        <f t="shared" ref="AQ19:AQ36" si="28">($B$13*$D$11+$C$13*$D$11+$F$13*((CH19+BZ19)/MAX(CH19+BZ19+CI19, 0.1)*$I$11+CI19/MAX(CH19+BZ19+CI19, 0.1)*$J$11))/($B$13+$C$13+$F$13)</f>
        <v>0.8429997166776847</v>
      </c>
      <c r="AR19">
        <f t="shared" ref="AR19:AR36" si="29">($B$13*$K$11+$C$13*$K$11+$F$13*((CH19+BZ19)/MAX(CH19+BZ19+CI19, 0.1)*$P$11+CI19/MAX(CH19+BZ19+CI19, 0.1)*$Q$11))/($B$13+$C$13+$F$13)</f>
        <v>0.16538945318793158</v>
      </c>
      <c r="AS19">
        <v>1690142014</v>
      </c>
      <c r="AT19">
        <v>390.30799999999999</v>
      </c>
      <c r="AU19">
        <v>400.01600000000002</v>
      </c>
      <c r="AV19">
        <v>24.949200000000001</v>
      </c>
      <c r="AW19">
        <v>23.6936</v>
      </c>
      <c r="AX19">
        <v>396.52100000000002</v>
      </c>
      <c r="AY19">
        <v>24.936399999999999</v>
      </c>
      <c r="AZ19">
        <v>600.26300000000003</v>
      </c>
      <c r="BA19">
        <v>100.474</v>
      </c>
      <c r="BB19">
        <v>9.9770999999999999E-2</v>
      </c>
      <c r="BC19">
        <v>25.686800000000002</v>
      </c>
      <c r="BD19">
        <v>25.936599999999999</v>
      </c>
      <c r="BE19">
        <v>999.9</v>
      </c>
      <c r="BF19">
        <v>0</v>
      </c>
      <c r="BG19">
        <v>0</v>
      </c>
      <c r="BH19">
        <v>10002.5</v>
      </c>
      <c r="BI19">
        <v>0</v>
      </c>
      <c r="BJ19">
        <v>181.602</v>
      </c>
      <c r="BK19">
        <v>-9.7080699999999993</v>
      </c>
      <c r="BL19">
        <v>400.29500000000002</v>
      </c>
      <c r="BM19">
        <v>409.72399999999999</v>
      </c>
      <c r="BN19">
        <v>1.2556700000000001</v>
      </c>
      <c r="BO19">
        <v>400.01600000000002</v>
      </c>
      <c r="BP19">
        <v>23.6936</v>
      </c>
      <c r="BQ19">
        <v>2.5067499999999998</v>
      </c>
      <c r="BR19">
        <v>2.3805800000000001</v>
      </c>
      <c r="BS19">
        <v>21.070399999999999</v>
      </c>
      <c r="BT19">
        <v>20.232299999999999</v>
      </c>
      <c r="BU19">
        <v>1800.07</v>
      </c>
      <c r="BV19">
        <v>0.90001100000000001</v>
      </c>
      <c r="BW19">
        <v>9.9988900000000006E-2</v>
      </c>
      <c r="BX19">
        <v>0</v>
      </c>
      <c r="BY19">
        <v>2.5943999999999998</v>
      </c>
      <c r="BZ19">
        <v>0</v>
      </c>
      <c r="CA19">
        <v>15687.3</v>
      </c>
      <c r="CB19">
        <v>17200.3</v>
      </c>
      <c r="CC19">
        <v>37.936999999999998</v>
      </c>
      <c r="CD19">
        <v>39.875</v>
      </c>
      <c r="CE19">
        <v>39.25</v>
      </c>
      <c r="CF19">
        <v>37.811999999999998</v>
      </c>
      <c r="CG19">
        <v>37.75</v>
      </c>
      <c r="CH19">
        <v>1620.08</v>
      </c>
      <c r="CI19">
        <v>179.99</v>
      </c>
      <c r="CJ19">
        <v>0</v>
      </c>
      <c r="CK19">
        <v>1690142020.3</v>
      </c>
      <c r="CL19">
        <v>0</v>
      </c>
      <c r="CM19">
        <v>1690141984</v>
      </c>
      <c r="CN19" t="s">
        <v>345</v>
      </c>
      <c r="CO19">
        <v>1690141984</v>
      </c>
      <c r="CP19">
        <v>1690141977</v>
      </c>
      <c r="CQ19">
        <v>3</v>
      </c>
      <c r="CR19">
        <v>-5.8000000000000003E-2</v>
      </c>
      <c r="CS19">
        <v>1E-3</v>
      </c>
      <c r="CT19">
        <v>-6.2140000000000004</v>
      </c>
      <c r="CU19">
        <v>1.2999999999999999E-2</v>
      </c>
      <c r="CV19">
        <v>400</v>
      </c>
      <c r="CW19">
        <v>24</v>
      </c>
      <c r="CX19">
        <v>0.25</v>
      </c>
      <c r="CY19">
        <v>0.09</v>
      </c>
      <c r="CZ19">
        <v>9.2085635252550109</v>
      </c>
      <c r="DA19">
        <v>0.197328353141903</v>
      </c>
      <c r="DB19">
        <v>5.0881667679809499E-2</v>
      </c>
      <c r="DC19">
        <v>1</v>
      </c>
      <c r="DD19">
        <v>399.97179999999997</v>
      </c>
      <c r="DE19">
        <v>0.16718796992506199</v>
      </c>
      <c r="DF19">
        <v>4.5206857886833499E-2</v>
      </c>
      <c r="DG19">
        <v>1</v>
      </c>
      <c r="DH19">
        <v>1800.0080952380899</v>
      </c>
      <c r="DI19">
        <v>3.9613729579195997E-2</v>
      </c>
      <c r="DJ19">
        <v>3.0646843637503699E-2</v>
      </c>
      <c r="DK19">
        <v>-1</v>
      </c>
      <c r="DL19">
        <v>2</v>
      </c>
      <c r="DM19">
        <v>2</v>
      </c>
      <c r="DN19" t="s">
        <v>346</v>
      </c>
      <c r="DO19">
        <v>3.15618</v>
      </c>
      <c r="DP19">
        <v>2.83161</v>
      </c>
      <c r="DQ19">
        <v>9.3395500000000006E-2</v>
      </c>
      <c r="DR19">
        <v>9.4347200000000006E-2</v>
      </c>
      <c r="DS19">
        <v>0.12350999999999999</v>
      </c>
      <c r="DT19">
        <v>0.119105</v>
      </c>
      <c r="DU19">
        <v>28640.9</v>
      </c>
      <c r="DV19">
        <v>29703.200000000001</v>
      </c>
      <c r="DW19">
        <v>29358</v>
      </c>
      <c r="DX19">
        <v>30586.400000000001</v>
      </c>
      <c r="DY19">
        <v>33721.800000000003</v>
      </c>
      <c r="DZ19">
        <v>35223.9</v>
      </c>
      <c r="EA19">
        <v>40327.300000000003</v>
      </c>
      <c r="EB19">
        <v>42329.1</v>
      </c>
      <c r="EC19">
        <v>2.2019000000000002</v>
      </c>
      <c r="ED19">
        <v>1.8605700000000001</v>
      </c>
      <c r="EE19">
        <v>0.11745800000000001</v>
      </c>
      <c r="EF19">
        <v>0</v>
      </c>
      <c r="EG19">
        <v>24.0093</v>
      </c>
      <c r="EH19">
        <v>999.9</v>
      </c>
      <c r="EI19">
        <v>62.502000000000002</v>
      </c>
      <c r="EJ19">
        <v>30.172000000000001</v>
      </c>
      <c r="EK19">
        <v>26.7651</v>
      </c>
      <c r="EL19">
        <v>61.691299999999998</v>
      </c>
      <c r="EM19">
        <v>24.691500000000001</v>
      </c>
      <c r="EN19">
        <v>1</v>
      </c>
      <c r="EO19">
        <v>-8.3358699999999994E-2</v>
      </c>
      <c r="EP19">
        <v>1.2042499999999999E-2</v>
      </c>
      <c r="EQ19">
        <v>20.295500000000001</v>
      </c>
      <c r="ER19">
        <v>5.2397499999999999</v>
      </c>
      <c r="ES19">
        <v>11.824299999999999</v>
      </c>
      <c r="ET19">
        <v>4.9813999999999998</v>
      </c>
      <c r="EU19">
        <v>3.2998799999999999</v>
      </c>
      <c r="EV19">
        <v>6344.1</v>
      </c>
      <c r="EW19">
        <v>9999</v>
      </c>
      <c r="EX19">
        <v>226.6</v>
      </c>
      <c r="EY19">
        <v>92</v>
      </c>
      <c r="EZ19">
        <v>1.8736299999999999</v>
      </c>
      <c r="FA19">
        <v>1.8793500000000001</v>
      </c>
      <c r="FB19">
        <v>1.8797200000000001</v>
      </c>
      <c r="FC19">
        <v>1.8803399999999999</v>
      </c>
      <c r="FD19">
        <v>1.8778999999999999</v>
      </c>
      <c r="FE19">
        <v>1.87677</v>
      </c>
      <c r="FF19">
        <v>1.87744</v>
      </c>
      <c r="FG19">
        <v>1.8751500000000001</v>
      </c>
      <c r="FH19">
        <v>0</v>
      </c>
      <c r="FI19">
        <v>0</v>
      </c>
      <c r="FJ19">
        <v>0</v>
      </c>
      <c r="FK19">
        <v>0</v>
      </c>
      <c r="FL19" t="s">
        <v>347</v>
      </c>
      <c r="FM19" t="s">
        <v>348</v>
      </c>
      <c r="FN19" t="s">
        <v>349</v>
      </c>
      <c r="FO19" t="s">
        <v>349</v>
      </c>
      <c r="FP19" t="s">
        <v>349</v>
      </c>
      <c r="FQ19" t="s">
        <v>349</v>
      </c>
      <c r="FR19">
        <v>0</v>
      </c>
      <c r="FS19">
        <v>100</v>
      </c>
      <c r="FT19">
        <v>100</v>
      </c>
      <c r="FU19">
        <v>-6.2130000000000001</v>
      </c>
      <c r="FV19">
        <v>1.2800000000000001E-2</v>
      </c>
      <c r="FW19">
        <v>-6.2154873723558701</v>
      </c>
      <c r="FX19">
        <v>1.4527828764109799E-4</v>
      </c>
      <c r="FY19">
        <v>-4.3579519040863002E-7</v>
      </c>
      <c r="FZ19">
        <v>2.0799061152897499E-10</v>
      </c>
      <c r="GA19">
        <v>1.2810000000001801E-2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0.5</v>
      </c>
      <c r="GJ19">
        <v>0.6</v>
      </c>
      <c r="GK19">
        <v>1.0473600000000001</v>
      </c>
      <c r="GL19">
        <v>2.5866699999999998</v>
      </c>
      <c r="GM19">
        <v>1.54541</v>
      </c>
      <c r="GN19">
        <v>2.2778299999999998</v>
      </c>
      <c r="GO19">
        <v>1.5979000000000001</v>
      </c>
      <c r="GP19">
        <v>2.3095699999999999</v>
      </c>
      <c r="GQ19">
        <v>33.670499999999997</v>
      </c>
      <c r="GR19">
        <v>15.699299999999999</v>
      </c>
      <c r="GS19">
        <v>18</v>
      </c>
      <c r="GT19">
        <v>622.98199999999997</v>
      </c>
      <c r="GU19">
        <v>374.99599999999998</v>
      </c>
      <c r="GV19">
        <v>24.3889</v>
      </c>
      <c r="GW19">
        <v>25.8491</v>
      </c>
      <c r="GX19">
        <v>30</v>
      </c>
      <c r="GY19">
        <v>25.8322</v>
      </c>
      <c r="GZ19">
        <v>25.813800000000001</v>
      </c>
      <c r="HA19">
        <v>21.022099999999998</v>
      </c>
      <c r="HB19">
        <v>15</v>
      </c>
      <c r="HC19">
        <v>-30</v>
      </c>
      <c r="HD19">
        <v>24.406600000000001</v>
      </c>
      <c r="HE19">
        <v>400</v>
      </c>
      <c r="HF19">
        <v>0</v>
      </c>
      <c r="HG19">
        <v>100.001</v>
      </c>
      <c r="HH19">
        <v>98.201499999999996</v>
      </c>
    </row>
    <row r="20" spans="1:216" x14ac:dyDescent="0.2">
      <c r="A20">
        <v>2</v>
      </c>
      <c r="B20">
        <v>1690142112</v>
      </c>
      <c r="C20">
        <v>98</v>
      </c>
      <c r="D20" t="s">
        <v>350</v>
      </c>
      <c r="E20" t="s">
        <v>351</v>
      </c>
      <c r="F20" t="s">
        <v>344</v>
      </c>
      <c r="G20" t="s">
        <v>401</v>
      </c>
      <c r="H20">
        <v>20230723</v>
      </c>
      <c r="I20" t="s">
        <v>402</v>
      </c>
      <c r="J20" t="s">
        <v>403</v>
      </c>
      <c r="K20" t="s">
        <v>404</v>
      </c>
      <c r="L20">
        <v>1690142112</v>
      </c>
      <c r="M20">
        <f t="shared" si="0"/>
        <v>1.2530890644511783E-3</v>
      </c>
      <c r="N20">
        <f t="shared" si="1"/>
        <v>1.2530890644511783</v>
      </c>
      <c r="O20">
        <f t="shared" si="2"/>
        <v>6.5650694970188397</v>
      </c>
      <c r="P20">
        <f t="shared" si="3"/>
        <v>293.04599999999999</v>
      </c>
      <c r="Q20">
        <f t="shared" si="4"/>
        <v>215.46709497580062</v>
      </c>
      <c r="R20">
        <f t="shared" si="5"/>
        <v>21.67090354605509</v>
      </c>
      <c r="S20">
        <f t="shared" si="6"/>
        <v>29.473510102647001</v>
      </c>
      <c r="T20">
        <f t="shared" si="7"/>
        <v>0.14530427467250986</v>
      </c>
      <c r="U20">
        <f t="shared" si="8"/>
        <v>2.9376841908850371</v>
      </c>
      <c r="V20">
        <f t="shared" si="9"/>
        <v>0.14142637993046503</v>
      </c>
      <c r="W20">
        <f t="shared" si="10"/>
        <v>8.8731280676026522E-2</v>
      </c>
      <c r="X20">
        <f t="shared" si="11"/>
        <v>297.72376500000001</v>
      </c>
      <c r="Y20">
        <f t="shared" si="12"/>
        <v>27.183465717426078</v>
      </c>
      <c r="Z20">
        <f t="shared" si="13"/>
        <v>26.000399999999999</v>
      </c>
      <c r="AA20">
        <f t="shared" si="14"/>
        <v>3.3743383060178114</v>
      </c>
      <c r="AB20">
        <f t="shared" si="15"/>
        <v>75.446832267400794</v>
      </c>
      <c r="AC20">
        <f t="shared" si="16"/>
        <v>2.5092603511016001</v>
      </c>
      <c r="AD20">
        <f t="shared" si="17"/>
        <v>3.3258657463685268</v>
      </c>
      <c r="AE20">
        <f t="shared" si="18"/>
        <v>0.86507795491621131</v>
      </c>
      <c r="AF20">
        <f t="shared" si="19"/>
        <v>-55.261227742296967</v>
      </c>
      <c r="AG20">
        <f t="shared" si="20"/>
        <v>-38.691361873184114</v>
      </c>
      <c r="AH20">
        <f t="shared" si="21"/>
        <v>-2.8106264287583662</v>
      </c>
      <c r="AI20">
        <f t="shared" si="22"/>
        <v>200.96054895576054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53344.208536414495</v>
      </c>
      <c r="AO20">
        <f t="shared" si="26"/>
        <v>1800.14</v>
      </c>
      <c r="AP20">
        <f t="shared" si="27"/>
        <v>1517.5173</v>
      </c>
      <c r="AQ20">
        <f t="shared" si="28"/>
        <v>0.84299960003110863</v>
      </c>
      <c r="AR20">
        <f t="shared" si="29"/>
        <v>0.16538922806003978</v>
      </c>
      <c r="AS20">
        <v>1690142112</v>
      </c>
      <c r="AT20">
        <v>293.04599999999999</v>
      </c>
      <c r="AU20">
        <v>299.97699999999998</v>
      </c>
      <c r="AV20">
        <v>24.948799999999999</v>
      </c>
      <c r="AW20">
        <v>23.7272</v>
      </c>
      <c r="AX20">
        <v>298.767</v>
      </c>
      <c r="AY20">
        <v>24.932200000000002</v>
      </c>
      <c r="AZ20">
        <v>600.11099999999999</v>
      </c>
      <c r="BA20">
        <v>100.477</v>
      </c>
      <c r="BB20">
        <v>9.9394499999999997E-2</v>
      </c>
      <c r="BC20">
        <v>25.7561</v>
      </c>
      <c r="BD20">
        <v>26.000399999999999</v>
      </c>
      <c r="BE20">
        <v>999.9</v>
      </c>
      <c r="BF20">
        <v>0</v>
      </c>
      <c r="BG20">
        <v>0</v>
      </c>
      <c r="BH20">
        <v>9998.75</v>
      </c>
      <c r="BI20">
        <v>0</v>
      </c>
      <c r="BJ20">
        <v>184.95099999999999</v>
      </c>
      <c r="BK20">
        <v>-6.9303900000000001</v>
      </c>
      <c r="BL20">
        <v>300.54399999999998</v>
      </c>
      <c r="BM20">
        <v>307.267</v>
      </c>
      <c r="BN20">
        <v>1.2216199999999999</v>
      </c>
      <c r="BO20">
        <v>299.97699999999998</v>
      </c>
      <c r="BP20">
        <v>23.7272</v>
      </c>
      <c r="BQ20">
        <v>2.50678</v>
      </c>
      <c r="BR20">
        <v>2.3840300000000001</v>
      </c>
      <c r="BS20">
        <v>21.070599999999999</v>
      </c>
      <c r="BT20">
        <v>20.255700000000001</v>
      </c>
      <c r="BU20">
        <v>1800.14</v>
      </c>
      <c r="BV20">
        <v>0.90001100000000001</v>
      </c>
      <c r="BW20">
        <v>9.99892E-2</v>
      </c>
      <c r="BX20">
        <v>0</v>
      </c>
      <c r="BY20">
        <v>2.6995</v>
      </c>
      <c r="BZ20">
        <v>0</v>
      </c>
      <c r="CA20">
        <v>15451.4</v>
      </c>
      <c r="CB20">
        <v>17201</v>
      </c>
      <c r="CC20">
        <v>37.875</v>
      </c>
      <c r="CD20">
        <v>39.811999999999998</v>
      </c>
      <c r="CE20">
        <v>39.25</v>
      </c>
      <c r="CF20">
        <v>37.811999999999998</v>
      </c>
      <c r="CG20">
        <v>37.686999999999998</v>
      </c>
      <c r="CH20">
        <v>1620.15</v>
      </c>
      <c r="CI20">
        <v>179.99</v>
      </c>
      <c r="CJ20">
        <v>0</v>
      </c>
      <c r="CK20">
        <v>1690142118.0999999</v>
      </c>
      <c r="CL20">
        <v>0</v>
      </c>
      <c r="CM20">
        <v>1690142082</v>
      </c>
      <c r="CN20" t="s">
        <v>352</v>
      </c>
      <c r="CO20">
        <v>1690142078</v>
      </c>
      <c r="CP20">
        <v>1690142082</v>
      </c>
      <c r="CQ20">
        <v>4</v>
      </c>
      <c r="CR20">
        <v>0.48499999999999999</v>
      </c>
      <c r="CS20">
        <v>4.0000000000000001E-3</v>
      </c>
      <c r="CT20">
        <v>-5.7210000000000001</v>
      </c>
      <c r="CU20">
        <v>1.7000000000000001E-2</v>
      </c>
      <c r="CV20">
        <v>300</v>
      </c>
      <c r="CW20">
        <v>24</v>
      </c>
      <c r="CX20">
        <v>0.21</v>
      </c>
      <c r="CY20">
        <v>0.03</v>
      </c>
      <c r="CZ20">
        <v>6.5570231784926696</v>
      </c>
      <c r="DA20">
        <v>-0.25226365509336801</v>
      </c>
      <c r="DB20">
        <v>3.5845352318911297E-2</v>
      </c>
      <c r="DC20">
        <v>1</v>
      </c>
      <c r="DD20">
        <v>299.97325000000001</v>
      </c>
      <c r="DE20">
        <v>-5.7609022556491397E-2</v>
      </c>
      <c r="DF20">
        <v>2.0793929402589201E-2</v>
      </c>
      <c r="DG20">
        <v>1</v>
      </c>
      <c r="DH20">
        <v>1800.00238095238</v>
      </c>
      <c r="DI20">
        <v>0.21834585366512199</v>
      </c>
      <c r="DJ20">
        <v>0.14245817303952699</v>
      </c>
      <c r="DK20">
        <v>-1</v>
      </c>
      <c r="DL20">
        <v>2</v>
      </c>
      <c r="DM20">
        <v>2</v>
      </c>
      <c r="DN20" t="s">
        <v>346</v>
      </c>
      <c r="DO20">
        <v>3.15584</v>
      </c>
      <c r="DP20">
        <v>2.8311999999999999</v>
      </c>
      <c r="DQ20">
        <v>7.4712399999999998E-2</v>
      </c>
      <c r="DR20">
        <v>7.5227500000000003E-2</v>
      </c>
      <c r="DS20">
        <v>0.12349499999999999</v>
      </c>
      <c r="DT20">
        <v>0.11922199999999999</v>
      </c>
      <c r="DU20">
        <v>29231.1</v>
      </c>
      <c r="DV20">
        <v>30327.8</v>
      </c>
      <c r="DW20">
        <v>29357.9</v>
      </c>
      <c r="DX20">
        <v>30583.9</v>
      </c>
      <c r="DY20">
        <v>33720.800000000003</v>
      </c>
      <c r="DZ20">
        <v>35215.4</v>
      </c>
      <c r="EA20">
        <v>40327.699999999997</v>
      </c>
      <c r="EB20">
        <v>42327.1</v>
      </c>
      <c r="EC20">
        <v>2.2011699999999998</v>
      </c>
      <c r="ED20">
        <v>1.8590500000000001</v>
      </c>
      <c r="EE20">
        <v>0.12327</v>
      </c>
      <c r="EF20">
        <v>0</v>
      </c>
      <c r="EG20">
        <v>23.977799999999998</v>
      </c>
      <c r="EH20">
        <v>999.9</v>
      </c>
      <c r="EI20">
        <v>62.209000000000003</v>
      </c>
      <c r="EJ20">
        <v>30.323</v>
      </c>
      <c r="EK20">
        <v>26.874500000000001</v>
      </c>
      <c r="EL20">
        <v>61.611199999999997</v>
      </c>
      <c r="EM20">
        <v>25.416699999999999</v>
      </c>
      <c r="EN20">
        <v>1</v>
      </c>
      <c r="EO20">
        <v>-8.1570100000000006E-2</v>
      </c>
      <c r="EP20">
        <v>0.63439299999999998</v>
      </c>
      <c r="EQ20">
        <v>20.293399999999998</v>
      </c>
      <c r="ER20">
        <v>5.2396000000000003</v>
      </c>
      <c r="ES20">
        <v>11.824299999999999</v>
      </c>
      <c r="ET20">
        <v>4.9813000000000001</v>
      </c>
      <c r="EU20">
        <v>3.2999299999999998</v>
      </c>
      <c r="EV20">
        <v>6346.1</v>
      </c>
      <c r="EW20">
        <v>9999</v>
      </c>
      <c r="EX20">
        <v>226.6</v>
      </c>
      <c r="EY20">
        <v>92</v>
      </c>
      <c r="EZ20">
        <v>1.8736299999999999</v>
      </c>
      <c r="FA20">
        <v>1.8793</v>
      </c>
      <c r="FB20">
        <v>1.8796999999999999</v>
      </c>
      <c r="FC20">
        <v>1.8803399999999999</v>
      </c>
      <c r="FD20">
        <v>1.8778999999999999</v>
      </c>
      <c r="FE20">
        <v>1.8767400000000001</v>
      </c>
      <c r="FF20">
        <v>1.87744</v>
      </c>
      <c r="FG20">
        <v>1.8751500000000001</v>
      </c>
      <c r="FH20">
        <v>0</v>
      </c>
      <c r="FI20">
        <v>0</v>
      </c>
      <c r="FJ20">
        <v>0</v>
      </c>
      <c r="FK20">
        <v>0</v>
      </c>
      <c r="FL20" t="s">
        <v>347</v>
      </c>
      <c r="FM20" t="s">
        <v>348</v>
      </c>
      <c r="FN20" t="s">
        <v>349</v>
      </c>
      <c r="FO20" t="s">
        <v>349</v>
      </c>
      <c r="FP20" t="s">
        <v>349</v>
      </c>
      <c r="FQ20" t="s">
        <v>349</v>
      </c>
      <c r="FR20">
        <v>0</v>
      </c>
      <c r="FS20">
        <v>100</v>
      </c>
      <c r="FT20">
        <v>100</v>
      </c>
      <c r="FU20">
        <v>-5.7210000000000001</v>
      </c>
      <c r="FV20">
        <v>1.66E-2</v>
      </c>
      <c r="FW20">
        <v>-5.7306316328999003</v>
      </c>
      <c r="FX20">
        <v>1.4527828764109799E-4</v>
      </c>
      <c r="FY20">
        <v>-4.3579519040863002E-7</v>
      </c>
      <c r="FZ20">
        <v>2.0799061152897499E-10</v>
      </c>
      <c r="GA20">
        <v>1.6600000000000399E-2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0.6</v>
      </c>
      <c r="GJ20">
        <v>0.5</v>
      </c>
      <c r="GK20">
        <v>0.83618199999999998</v>
      </c>
      <c r="GL20">
        <v>2.5695800000000002</v>
      </c>
      <c r="GM20">
        <v>1.54541</v>
      </c>
      <c r="GN20">
        <v>2.2778299999999998</v>
      </c>
      <c r="GO20">
        <v>1.5979000000000001</v>
      </c>
      <c r="GP20">
        <v>2.4414099999999999</v>
      </c>
      <c r="GQ20">
        <v>33.805700000000002</v>
      </c>
      <c r="GR20">
        <v>15.6906</v>
      </c>
      <c r="GS20">
        <v>18</v>
      </c>
      <c r="GT20">
        <v>622.62800000000004</v>
      </c>
      <c r="GU20">
        <v>374.28300000000002</v>
      </c>
      <c r="GV20">
        <v>24.113700000000001</v>
      </c>
      <c r="GW20">
        <v>25.8523</v>
      </c>
      <c r="GX20">
        <v>30</v>
      </c>
      <c r="GY20">
        <v>25.8475</v>
      </c>
      <c r="GZ20">
        <v>25.831299999999999</v>
      </c>
      <c r="HA20">
        <v>16.786999999999999</v>
      </c>
      <c r="HB20">
        <v>15</v>
      </c>
      <c r="HC20">
        <v>-30</v>
      </c>
      <c r="HD20">
        <v>24.112200000000001</v>
      </c>
      <c r="HE20">
        <v>300</v>
      </c>
      <c r="HF20">
        <v>0</v>
      </c>
      <c r="HG20">
        <v>100.002</v>
      </c>
      <c r="HH20">
        <v>98.195300000000003</v>
      </c>
    </row>
    <row r="21" spans="1:216" x14ac:dyDescent="0.2">
      <c r="A21">
        <v>3</v>
      </c>
      <c r="B21">
        <v>1690142205</v>
      </c>
      <c r="C21">
        <v>191</v>
      </c>
      <c r="D21" t="s">
        <v>353</v>
      </c>
      <c r="E21" t="s">
        <v>354</v>
      </c>
      <c r="F21" t="s">
        <v>344</v>
      </c>
      <c r="G21" t="s">
        <v>401</v>
      </c>
      <c r="H21">
        <v>20230723</v>
      </c>
      <c r="I21" t="s">
        <v>402</v>
      </c>
      <c r="J21" t="s">
        <v>403</v>
      </c>
      <c r="K21" t="s">
        <v>404</v>
      </c>
      <c r="L21">
        <v>1690142205</v>
      </c>
      <c r="M21">
        <f t="shared" si="0"/>
        <v>1.2926118482035967E-3</v>
      </c>
      <c r="N21">
        <f t="shared" si="1"/>
        <v>1.2926118482035966</v>
      </c>
      <c r="O21">
        <f t="shared" si="2"/>
        <v>5.3647380275315761</v>
      </c>
      <c r="P21">
        <f t="shared" si="3"/>
        <v>244.386</v>
      </c>
      <c r="Q21">
        <f t="shared" si="4"/>
        <v>183.21797315697566</v>
      </c>
      <c r="R21">
        <f t="shared" si="5"/>
        <v>18.426165876753664</v>
      </c>
      <c r="S21">
        <f t="shared" si="6"/>
        <v>24.577812407619</v>
      </c>
      <c r="T21">
        <f t="shared" si="7"/>
        <v>0.1511584299926256</v>
      </c>
      <c r="U21">
        <f t="shared" si="8"/>
        <v>2.9403100015464037</v>
      </c>
      <c r="V21">
        <f t="shared" si="9"/>
        <v>0.14697025350153667</v>
      </c>
      <c r="W21">
        <f t="shared" si="10"/>
        <v>9.2223033824994333E-2</v>
      </c>
      <c r="X21">
        <f t="shared" si="11"/>
        <v>297.69082800000001</v>
      </c>
      <c r="Y21">
        <f t="shared" si="12"/>
        <v>27.187016686891919</v>
      </c>
      <c r="Z21">
        <f t="shared" si="13"/>
        <v>26.014600000000002</v>
      </c>
      <c r="AA21">
        <f t="shared" si="14"/>
        <v>3.3771746621697747</v>
      </c>
      <c r="AB21">
        <f t="shared" si="15"/>
        <v>75.659017616293028</v>
      </c>
      <c r="AC21">
        <f t="shared" si="16"/>
        <v>2.5185856460127996</v>
      </c>
      <c r="AD21">
        <f t="shared" si="17"/>
        <v>3.3288637962309822</v>
      </c>
      <c r="AE21">
        <f t="shared" si="18"/>
        <v>0.85858901615697514</v>
      </c>
      <c r="AF21">
        <f t="shared" si="19"/>
        <v>-57.004182505778616</v>
      </c>
      <c r="AG21">
        <f t="shared" si="20"/>
        <v>-38.567427649060079</v>
      </c>
      <c r="AH21">
        <f t="shared" si="21"/>
        <v>-2.7995346449071059</v>
      </c>
      <c r="AI21">
        <f t="shared" si="22"/>
        <v>199.31968320025422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53417.834533912413</v>
      </c>
      <c r="AO21">
        <f t="shared" si="26"/>
        <v>1799.93</v>
      </c>
      <c r="AP21">
        <f t="shared" si="27"/>
        <v>1517.3412000000001</v>
      </c>
      <c r="AQ21">
        <f t="shared" si="28"/>
        <v>0.84300011667120389</v>
      </c>
      <c r="AR21">
        <f t="shared" si="29"/>
        <v>0.16539022517542348</v>
      </c>
      <c r="AS21">
        <v>1690142205</v>
      </c>
      <c r="AT21">
        <v>244.386</v>
      </c>
      <c r="AU21">
        <v>250.066</v>
      </c>
      <c r="AV21">
        <v>25.043199999999999</v>
      </c>
      <c r="AW21">
        <v>23.783100000000001</v>
      </c>
      <c r="AX21">
        <v>249.893</v>
      </c>
      <c r="AY21">
        <v>25.0275</v>
      </c>
      <c r="AZ21">
        <v>600.06700000000001</v>
      </c>
      <c r="BA21">
        <v>100.47</v>
      </c>
      <c r="BB21">
        <v>9.9641499999999994E-2</v>
      </c>
      <c r="BC21">
        <v>25.7713</v>
      </c>
      <c r="BD21">
        <v>26.014600000000002</v>
      </c>
      <c r="BE21">
        <v>999.9</v>
      </c>
      <c r="BF21">
        <v>0</v>
      </c>
      <c r="BG21">
        <v>0</v>
      </c>
      <c r="BH21">
        <v>10014.4</v>
      </c>
      <c r="BI21">
        <v>0</v>
      </c>
      <c r="BJ21">
        <v>186.44300000000001</v>
      </c>
      <c r="BK21">
        <v>-5.68025</v>
      </c>
      <c r="BL21">
        <v>250.66399999999999</v>
      </c>
      <c r="BM21">
        <v>256.15899999999999</v>
      </c>
      <c r="BN21">
        <v>1.2600899999999999</v>
      </c>
      <c r="BO21">
        <v>250.066</v>
      </c>
      <c r="BP21">
        <v>23.783100000000001</v>
      </c>
      <c r="BQ21">
        <v>2.5160900000000002</v>
      </c>
      <c r="BR21">
        <v>2.3894899999999999</v>
      </c>
      <c r="BS21">
        <v>21.131</v>
      </c>
      <c r="BT21">
        <v>20.2927</v>
      </c>
      <c r="BU21">
        <v>1799.93</v>
      </c>
      <c r="BV21">
        <v>0.89999399999999996</v>
      </c>
      <c r="BW21">
        <v>0.100006</v>
      </c>
      <c r="BX21">
        <v>0</v>
      </c>
      <c r="BY21">
        <v>2.3108</v>
      </c>
      <c r="BZ21">
        <v>0</v>
      </c>
      <c r="CA21">
        <v>15232.6</v>
      </c>
      <c r="CB21">
        <v>17199</v>
      </c>
      <c r="CC21">
        <v>37.75</v>
      </c>
      <c r="CD21">
        <v>39.686999999999998</v>
      </c>
      <c r="CE21">
        <v>39.061999999999998</v>
      </c>
      <c r="CF21">
        <v>37.75</v>
      </c>
      <c r="CG21">
        <v>37.561999999999998</v>
      </c>
      <c r="CH21">
        <v>1619.93</v>
      </c>
      <c r="CI21">
        <v>180</v>
      </c>
      <c r="CJ21">
        <v>0</v>
      </c>
      <c r="CK21">
        <v>1690142211.0999999</v>
      </c>
      <c r="CL21">
        <v>0</v>
      </c>
      <c r="CM21">
        <v>1690142176</v>
      </c>
      <c r="CN21" t="s">
        <v>355</v>
      </c>
      <c r="CO21">
        <v>1690142169</v>
      </c>
      <c r="CP21">
        <v>1690142176</v>
      </c>
      <c r="CQ21">
        <v>5</v>
      </c>
      <c r="CR21">
        <v>0.21099999999999999</v>
      </c>
      <c r="CS21">
        <v>-1E-3</v>
      </c>
      <c r="CT21">
        <v>-5.5069999999999997</v>
      </c>
      <c r="CU21">
        <v>1.6E-2</v>
      </c>
      <c r="CV21">
        <v>250</v>
      </c>
      <c r="CW21">
        <v>24</v>
      </c>
      <c r="CX21">
        <v>0.2</v>
      </c>
      <c r="CY21">
        <v>7.0000000000000007E-2</v>
      </c>
      <c r="CZ21">
        <v>5.2789474075566902</v>
      </c>
      <c r="DA21">
        <v>4.5711936592987099E-2</v>
      </c>
      <c r="DB21">
        <v>2.6627184951889898E-2</v>
      </c>
      <c r="DC21">
        <v>1</v>
      </c>
      <c r="DD21">
        <v>249.996761904762</v>
      </c>
      <c r="DE21">
        <v>0.19200000000008899</v>
      </c>
      <c r="DF21">
        <v>3.0381549479129102E-2</v>
      </c>
      <c r="DG21">
        <v>1</v>
      </c>
      <c r="DH21">
        <v>1800.00238095238</v>
      </c>
      <c r="DI21">
        <v>0.100682718726921</v>
      </c>
      <c r="DJ21">
        <v>0.14504202221642401</v>
      </c>
      <c r="DK21">
        <v>-1</v>
      </c>
      <c r="DL21">
        <v>2</v>
      </c>
      <c r="DM21">
        <v>2</v>
      </c>
      <c r="DN21" t="s">
        <v>346</v>
      </c>
      <c r="DO21">
        <v>3.1557400000000002</v>
      </c>
      <c r="DP21">
        <v>2.8315899999999998</v>
      </c>
      <c r="DQ21">
        <v>6.4443500000000001E-2</v>
      </c>
      <c r="DR21">
        <v>6.4719700000000005E-2</v>
      </c>
      <c r="DS21">
        <v>0.123817</v>
      </c>
      <c r="DT21">
        <v>0.119407</v>
      </c>
      <c r="DU21">
        <v>29555.7</v>
      </c>
      <c r="DV21">
        <v>30672.2</v>
      </c>
      <c r="DW21">
        <v>29358</v>
      </c>
      <c r="DX21">
        <v>30583.7</v>
      </c>
      <c r="DY21">
        <v>33707.800000000003</v>
      </c>
      <c r="DZ21">
        <v>35206.400000000001</v>
      </c>
      <c r="EA21">
        <v>40328.5</v>
      </c>
      <c r="EB21">
        <v>42326.6</v>
      </c>
      <c r="EC21">
        <v>2.2010000000000001</v>
      </c>
      <c r="ED21">
        <v>1.8574200000000001</v>
      </c>
      <c r="EE21">
        <v>0.12584000000000001</v>
      </c>
      <c r="EF21">
        <v>0</v>
      </c>
      <c r="EG21">
        <v>23.9498</v>
      </c>
      <c r="EH21">
        <v>999.9</v>
      </c>
      <c r="EI21">
        <v>61.908999999999999</v>
      </c>
      <c r="EJ21">
        <v>30.463999999999999</v>
      </c>
      <c r="EK21">
        <v>26.9603</v>
      </c>
      <c r="EL21">
        <v>61.311300000000003</v>
      </c>
      <c r="EM21">
        <v>25.508800000000001</v>
      </c>
      <c r="EN21">
        <v>1</v>
      </c>
      <c r="EO21">
        <v>-8.1199199999999999E-2</v>
      </c>
      <c r="EP21">
        <v>0.33885100000000001</v>
      </c>
      <c r="EQ21">
        <v>20.294499999999999</v>
      </c>
      <c r="ER21">
        <v>5.2403500000000003</v>
      </c>
      <c r="ES21">
        <v>11.8249</v>
      </c>
      <c r="ET21">
        <v>4.9815500000000004</v>
      </c>
      <c r="EU21">
        <v>3.29983</v>
      </c>
      <c r="EV21">
        <v>6347.9</v>
      </c>
      <c r="EW21">
        <v>9999</v>
      </c>
      <c r="EX21">
        <v>226.6</v>
      </c>
      <c r="EY21">
        <v>92</v>
      </c>
      <c r="EZ21">
        <v>1.8736299999999999</v>
      </c>
      <c r="FA21">
        <v>1.87931</v>
      </c>
      <c r="FB21">
        <v>1.8797200000000001</v>
      </c>
      <c r="FC21">
        <v>1.8803399999999999</v>
      </c>
      <c r="FD21">
        <v>1.8778999999999999</v>
      </c>
      <c r="FE21">
        <v>1.87673</v>
      </c>
      <c r="FF21">
        <v>1.87744</v>
      </c>
      <c r="FG21">
        <v>1.8751500000000001</v>
      </c>
      <c r="FH21">
        <v>0</v>
      </c>
      <c r="FI21">
        <v>0</v>
      </c>
      <c r="FJ21">
        <v>0</v>
      </c>
      <c r="FK21">
        <v>0</v>
      </c>
      <c r="FL21" t="s">
        <v>347</v>
      </c>
      <c r="FM21" t="s">
        <v>348</v>
      </c>
      <c r="FN21" t="s">
        <v>349</v>
      </c>
      <c r="FO21" t="s">
        <v>349</v>
      </c>
      <c r="FP21" t="s">
        <v>349</v>
      </c>
      <c r="FQ21" t="s">
        <v>349</v>
      </c>
      <c r="FR21">
        <v>0</v>
      </c>
      <c r="FS21">
        <v>100</v>
      </c>
      <c r="FT21">
        <v>100</v>
      </c>
      <c r="FU21">
        <v>-5.5069999999999997</v>
      </c>
      <c r="FV21">
        <v>1.5699999999999999E-2</v>
      </c>
      <c r="FW21">
        <v>-5.5194133911299499</v>
      </c>
      <c r="FX21">
        <v>1.4527828764109799E-4</v>
      </c>
      <c r="FY21">
        <v>-4.3579519040863002E-7</v>
      </c>
      <c r="FZ21">
        <v>2.0799061152897499E-10</v>
      </c>
      <c r="GA21">
        <v>1.5689999999995801E-2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0.6</v>
      </c>
      <c r="GJ21">
        <v>0.5</v>
      </c>
      <c r="GK21">
        <v>0.72631800000000002</v>
      </c>
      <c r="GL21">
        <v>2.5671400000000002</v>
      </c>
      <c r="GM21">
        <v>1.54541</v>
      </c>
      <c r="GN21">
        <v>2.2778299999999998</v>
      </c>
      <c r="GO21">
        <v>1.5979000000000001</v>
      </c>
      <c r="GP21">
        <v>2.4597199999999999</v>
      </c>
      <c r="GQ21">
        <v>33.896099999999997</v>
      </c>
      <c r="GR21">
        <v>15.681800000000001</v>
      </c>
      <c r="GS21">
        <v>18</v>
      </c>
      <c r="GT21">
        <v>622.65</v>
      </c>
      <c r="GU21">
        <v>373.48500000000001</v>
      </c>
      <c r="GV21">
        <v>24.409300000000002</v>
      </c>
      <c r="GW21">
        <v>25.857800000000001</v>
      </c>
      <c r="GX21">
        <v>30.000299999999999</v>
      </c>
      <c r="GY21">
        <v>25.860600000000002</v>
      </c>
      <c r="GZ21">
        <v>25.8446</v>
      </c>
      <c r="HA21">
        <v>14.5997</v>
      </c>
      <c r="HB21">
        <v>15</v>
      </c>
      <c r="HC21">
        <v>-30</v>
      </c>
      <c r="HD21">
        <v>24.398</v>
      </c>
      <c r="HE21">
        <v>250</v>
      </c>
      <c r="HF21">
        <v>0</v>
      </c>
      <c r="HG21">
        <v>100.003</v>
      </c>
      <c r="HH21">
        <v>98.194299999999998</v>
      </c>
    </row>
    <row r="22" spans="1:216" x14ac:dyDescent="0.2">
      <c r="A22">
        <v>4</v>
      </c>
      <c r="B22">
        <v>1690142292.0999999</v>
      </c>
      <c r="C22">
        <v>278.09999990463302</v>
      </c>
      <c r="D22" t="s">
        <v>356</v>
      </c>
      <c r="E22" t="s">
        <v>357</v>
      </c>
      <c r="F22" t="s">
        <v>344</v>
      </c>
      <c r="G22" t="s">
        <v>401</v>
      </c>
      <c r="H22">
        <v>20230723</v>
      </c>
      <c r="I22" t="s">
        <v>402</v>
      </c>
      <c r="J22" t="s">
        <v>403</v>
      </c>
      <c r="K22" t="s">
        <v>404</v>
      </c>
      <c r="L22">
        <v>1690142292.0999999</v>
      </c>
      <c r="M22">
        <f t="shared" si="0"/>
        <v>1.2924979004180486E-3</v>
      </c>
      <c r="N22">
        <f t="shared" si="1"/>
        <v>1.2924979004180486</v>
      </c>
      <c r="O22">
        <f t="shared" si="2"/>
        <v>3.213835561866746</v>
      </c>
      <c r="P22">
        <f t="shared" si="3"/>
        <v>171.55799999999999</v>
      </c>
      <c r="Q22">
        <f t="shared" si="4"/>
        <v>135.05590939290451</v>
      </c>
      <c r="R22">
        <f t="shared" si="5"/>
        <v>13.581892328444932</v>
      </c>
      <c r="S22">
        <f t="shared" si="6"/>
        <v>17.252723665017001</v>
      </c>
      <c r="T22">
        <f t="shared" si="7"/>
        <v>0.15325932915077253</v>
      </c>
      <c r="U22">
        <f t="shared" si="8"/>
        <v>2.9399943603926868</v>
      </c>
      <c r="V22">
        <f t="shared" si="9"/>
        <v>0.14895526004476156</v>
      </c>
      <c r="W22">
        <f t="shared" si="10"/>
        <v>9.3473672937192123E-2</v>
      </c>
      <c r="X22">
        <f t="shared" si="11"/>
        <v>297.69619499999999</v>
      </c>
      <c r="Y22">
        <f t="shared" si="12"/>
        <v>27.133571144310654</v>
      </c>
      <c r="Z22">
        <f t="shared" si="13"/>
        <v>25.976600000000001</v>
      </c>
      <c r="AA22">
        <f t="shared" si="14"/>
        <v>3.3695890790394363</v>
      </c>
      <c r="AB22">
        <f t="shared" si="15"/>
        <v>76.019485537175541</v>
      </c>
      <c r="AC22">
        <f t="shared" si="16"/>
        <v>2.5225413247775506</v>
      </c>
      <c r="AD22">
        <f t="shared" si="17"/>
        <v>3.3182825521016732</v>
      </c>
      <c r="AE22">
        <f t="shared" si="18"/>
        <v>0.84704775426188572</v>
      </c>
      <c r="AF22">
        <f t="shared" si="19"/>
        <v>-56.999157408435941</v>
      </c>
      <c r="AG22">
        <f t="shared" si="20"/>
        <v>-41.051752772990106</v>
      </c>
      <c r="AH22">
        <f t="shared" si="21"/>
        <v>-2.9788157006834615</v>
      </c>
      <c r="AI22">
        <f t="shared" si="22"/>
        <v>196.66646911789047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53418.129003851231</v>
      </c>
      <c r="AO22">
        <f t="shared" si="26"/>
        <v>1799.96</v>
      </c>
      <c r="AP22">
        <f t="shared" si="27"/>
        <v>1517.3667</v>
      </c>
      <c r="AQ22">
        <f t="shared" si="28"/>
        <v>0.84300023333851859</v>
      </c>
      <c r="AR22">
        <f t="shared" si="29"/>
        <v>0.16539045034334096</v>
      </c>
      <c r="AS22">
        <v>1690142292.0999999</v>
      </c>
      <c r="AT22">
        <v>171.55799999999999</v>
      </c>
      <c r="AU22">
        <v>174.99199999999999</v>
      </c>
      <c r="AV22">
        <v>25.0837</v>
      </c>
      <c r="AW22">
        <v>23.824200000000001</v>
      </c>
      <c r="AX22">
        <v>176.39699999999999</v>
      </c>
      <c r="AY22">
        <v>25.067699999999999</v>
      </c>
      <c r="AZ22">
        <v>600.27499999999998</v>
      </c>
      <c r="BA22">
        <v>100.465</v>
      </c>
      <c r="BB22">
        <v>9.9961499999999995E-2</v>
      </c>
      <c r="BC22">
        <v>25.717600000000001</v>
      </c>
      <c r="BD22">
        <v>25.976600000000001</v>
      </c>
      <c r="BE22">
        <v>999.9</v>
      </c>
      <c r="BF22">
        <v>0</v>
      </c>
      <c r="BG22">
        <v>0</v>
      </c>
      <c r="BH22">
        <v>10013.1</v>
      </c>
      <c r="BI22">
        <v>0</v>
      </c>
      <c r="BJ22">
        <v>188.08500000000001</v>
      </c>
      <c r="BK22">
        <v>-3.4343900000000001</v>
      </c>
      <c r="BL22">
        <v>175.97200000000001</v>
      </c>
      <c r="BM22">
        <v>179.26300000000001</v>
      </c>
      <c r="BN22">
        <v>1.2595700000000001</v>
      </c>
      <c r="BO22">
        <v>174.99199999999999</v>
      </c>
      <c r="BP22">
        <v>23.824200000000001</v>
      </c>
      <c r="BQ22">
        <v>2.5200200000000001</v>
      </c>
      <c r="BR22">
        <v>2.3934799999999998</v>
      </c>
      <c r="BS22">
        <v>21.156400000000001</v>
      </c>
      <c r="BT22">
        <v>20.319700000000001</v>
      </c>
      <c r="BU22">
        <v>1799.96</v>
      </c>
      <c r="BV22">
        <v>0.89999399999999996</v>
      </c>
      <c r="BW22">
        <v>0.100006</v>
      </c>
      <c r="BX22">
        <v>0</v>
      </c>
      <c r="BY22">
        <v>2.9283000000000001</v>
      </c>
      <c r="BZ22">
        <v>0</v>
      </c>
      <c r="CA22">
        <v>14890.9</v>
      </c>
      <c r="CB22">
        <v>17199.2</v>
      </c>
      <c r="CC22">
        <v>37.75</v>
      </c>
      <c r="CD22">
        <v>39.686999999999998</v>
      </c>
      <c r="CE22">
        <v>39</v>
      </c>
      <c r="CF22">
        <v>37.686999999999998</v>
      </c>
      <c r="CG22">
        <v>37.561999999999998</v>
      </c>
      <c r="CH22">
        <v>1619.95</v>
      </c>
      <c r="CI22">
        <v>180.01</v>
      </c>
      <c r="CJ22">
        <v>0</v>
      </c>
      <c r="CK22">
        <v>1690142298.0999999</v>
      </c>
      <c r="CL22">
        <v>0</v>
      </c>
      <c r="CM22">
        <v>1690142265</v>
      </c>
      <c r="CN22" t="s">
        <v>358</v>
      </c>
      <c r="CO22">
        <v>1690142259</v>
      </c>
      <c r="CP22">
        <v>1690142265</v>
      </c>
      <c r="CQ22">
        <v>6</v>
      </c>
      <c r="CR22">
        <v>0.66700000000000004</v>
      </c>
      <c r="CS22">
        <v>0</v>
      </c>
      <c r="CT22">
        <v>-4.8390000000000004</v>
      </c>
      <c r="CU22">
        <v>1.6E-2</v>
      </c>
      <c r="CV22">
        <v>175</v>
      </c>
      <c r="CW22">
        <v>24</v>
      </c>
      <c r="CX22">
        <v>0.28999999999999998</v>
      </c>
      <c r="CY22">
        <v>0.06</v>
      </c>
      <c r="CZ22">
        <v>3.2202296371513501</v>
      </c>
      <c r="DA22">
        <v>0.12084119980675601</v>
      </c>
      <c r="DB22">
        <v>4.7641683200345397E-2</v>
      </c>
      <c r="DC22">
        <v>1</v>
      </c>
      <c r="DD22">
        <v>174.98776190476201</v>
      </c>
      <c r="DE22">
        <v>6.1613466208473897E-2</v>
      </c>
      <c r="DF22">
        <v>2.2202326694684301E-2</v>
      </c>
      <c r="DG22">
        <v>1</v>
      </c>
      <c r="DH22">
        <v>1799.97571428571</v>
      </c>
      <c r="DI22">
        <v>5.9725197100800001E-2</v>
      </c>
      <c r="DJ22">
        <v>1.7063307492526301E-2</v>
      </c>
      <c r="DK22">
        <v>-1</v>
      </c>
      <c r="DL22">
        <v>2</v>
      </c>
      <c r="DM22">
        <v>2</v>
      </c>
      <c r="DN22" t="s">
        <v>346</v>
      </c>
      <c r="DO22">
        <v>3.15618</v>
      </c>
      <c r="DP22">
        <v>2.8319000000000001</v>
      </c>
      <c r="DQ22">
        <v>4.7609199999999997E-2</v>
      </c>
      <c r="DR22">
        <v>4.7454700000000002E-2</v>
      </c>
      <c r="DS22">
        <v>0.123943</v>
      </c>
      <c r="DT22">
        <v>0.119537</v>
      </c>
      <c r="DU22">
        <v>30085.200000000001</v>
      </c>
      <c r="DV22">
        <v>31236.6</v>
      </c>
      <c r="DW22">
        <v>29355.8</v>
      </c>
      <c r="DX22">
        <v>30581.9</v>
      </c>
      <c r="DY22">
        <v>33699.199999999997</v>
      </c>
      <c r="DZ22">
        <v>35197.800000000003</v>
      </c>
      <c r="EA22">
        <v>40326</v>
      </c>
      <c r="EB22">
        <v>42324.7</v>
      </c>
      <c r="EC22">
        <v>2.2011500000000002</v>
      </c>
      <c r="ED22">
        <v>1.85572</v>
      </c>
      <c r="EE22">
        <v>0.11831899999999999</v>
      </c>
      <c r="EF22">
        <v>0</v>
      </c>
      <c r="EG22">
        <v>24.035299999999999</v>
      </c>
      <c r="EH22">
        <v>999.9</v>
      </c>
      <c r="EI22">
        <v>61.628999999999998</v>
      </c>
      <c r="EJ22">
        <v>30.605</v>
      </c>
      <c r="EK22">
        <v>27.0581</v>
      </c>
      <c r="EL22">
        <v>61.199399999999997</v>
      </c>
      <c r="EM22">
        <v>24.992000000000001</v>
      </c>
      <c r="EN22">
        <v>1</v>
      </c>
      <c r="EO22">
        <v>-7.9626500000000003E-2</v>
      </c>
      <c r="EP22">
        <v>0.20707200000000001</v>
      </c>
      <c r="EQ22">
        <v>20.295300000000001</v>
      </c>
      <c r="ER22">
        <v>5.2411000000000003</v>
      </c>
      <c r="ES22">
        <v>11.8247</v>
      </c>
      <c r="ET22">
        <v>4.9817499999999999</v>
      </c>
      <c r="EU22">
        <v>3.2998799999999999</v>
      </c>
      <c r="EV22">
        <v>6349.6</v>
      </c>
      <c r="EW22">
        <v>9999</v>
      </c>
      <c r="EX22">
        <v>226.6</v>
      </c>
      <c r="EY22">
        <v>92.1</v>
      </c>
      <c r="EZ22">
        <v>1.8736299999999999</v>
      </c>
      <c r="FA22">
        <v>1.87934</v>
      </c>
      <c r="FB22">
        <v>1.87971</v>
      </c>
      <c r="FC22">
        <v>1.8803399999999999</v>
      </c>
      <c r="FD22">
        <v>1.87791</v>
      </c>
      <c r="FE22">
        <v>1.87677</v>
      </c>
      <c r="FF22">
        <v>1.87744</v>
      </c>
      <c r="FG22">
        <v>1.8751500000000001</v>
      </c>
      <c r="FH22">
        <v>0</v>
      </c>
      <c r="FI22">
        <v>0</v>
      </c>
      <c r="FJ22">
        <v>0</v>
      </c>
      <c r="FK22">
        <v>0</v>
      </c>
      <c r="FL22" t="s">
        <v>347</v>
      </c>
      <c r="FM22" t="s">
        <v>348</v>
      </c>
      <c r="FN22" t="s">
        <v>349</v>
      </c>
      <c r="FO22" t="s">
        <v>349</v>
      </c>
      <c r="FP22" t="s">
        <v>349</v>
      </c>
      <c r="FQ22" t="s">
        <v>349</v>
      </c>
      <c r="FR22">
        <v>0</v>
      </c>
      <c r="FS22">
        <v>100</v>
      </c>
      <c r="FT22">
        <v>100</v>
      </c>
      <c r="FU22">
        <v>-4.8390000000000004</v>
      </c>
      <c r="FV22">
        <v>1.6E-2</v>
      </c>
      <c r="FW22">
        <v>-4.8522411345269596</v>
      </c>
      <c r="FX22">
        <v>1.4527828764109799E-4</v>
      </c>
      <c r="FY22">
        <v>-4.3579519040863002E-7</v>
      </c>
      <c r="FZ22">
        <v>2.0799061152897499E-10</v>
      </c>
      <c r="GA22">
        <v>1.59999999999982E-2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0.6</v>
      </c>
      <c r="GJ22">
        <v>0.5</v>
      </c>
      <c r="GK22">
        <v>0.55908199999999997</v>
      </c>
      <c r="GL22">
        <v>2.5708000000000002</v>
      </c>
      <c r="GM22">
        <v>1.54541</v>
      </c>
      <c r="GN22">
        <v>2.2778299999999998</v>
      </c>
      <c r="GO22">
        <v>1.5979000000000001</v>
      </c>
      <c r="GP22">
        <v>2.4060100000000002</v>
      </c>
      <c r="GQ22">
        <v>34.0092</v>
      </c>
      <c r="GR22">
        <v>15.664300000000001</v>
      </c>
      <c r="GS22">
        <v>18</v>
      </c>
      <c r="GT22">
        <v>623.03</v>
      </c>
      <c r="GU22">
        <v>372.73899999999998</v>
      </c>
      <c r="GV22">
        <v>24.3126</v>
      </c>
      <c r="GW22">
        <v>25.882300000000001</v>
      </c>
      <c r="GX22">
        <v>30.0001</v>
      </c>
      <c r="GY22">
        <v>25.884799999999998</v>
      </c>
      <c r="GZ22">
        <v>25.870999999999999</v>
      </c>
      <c r="HA22">
        <v>11.239800000000001</v>
      </c>
      <c r="HB22">
        <v>15</v>
      </c>
      <c r="HC22">
        <v>-30</v>
      </c>
      <c r="HD22">
        <v>24.3171</v>
      </c>
      <c r="HE22">
        <v>175</v>
      </c>
      <c r="HF22">
        <v>0</v>
      </c>
      <c r="HG22">
        <v>99.996300000000005</v>
      </c>
      <c r="HH22">
        <v>98.189499999999995</v>
      </c>
    </row>
    <row r="23" spans="1:216" x14ac:dyDescent="0.2">
      <c r="A23">
        <v>5</v>
      </c>
      <c r="B23">
        <v>1690142382.0999999</v>
      </c>
      <c r="C23">
        <v>368.09999990463302</v>
      </c>
      <c r="D23" t="s">
        <v>359</v>
      </c>
      <c r="E23" t="s">
        <v>360</v>
      </c>
      <c r="F23" t="s">
        <v>344</v>
      </c>
      <c r="G23" t="s">
        <v>401</v>
      </c>
      <c r="H23">
        <v>20230723</v>
      </c>
      <c r="I23" t="s">
        <v>402</v>
      </c>
      <c r="J23" t="s">
        <v>403</v>
      </c>
      <c r="K23" t="s">
        <v>404</v>
      </c>
      <c r="L23">
        <v>1690142382.0999999</v>
      </c>
      <c r="M23">
        <f t="shared" si="0"/>
        <v>1.3332846836842814E-3</v>
      </c>
      <c r="N23">
        <f t="shared" si="1"/>
        <v>1.3332846836842813</v>
      </c>
      <c r="O23">
        <f t="shared" si="2"/>
        <v>1.8078350407680754</v>
      </c>
      <c r="P23">
        <f t="shared" si="3"/>
        <v>123.004</v>
      </c>
      <c r="Q23">
        <f t="shared" si="4"/>
        <v>102.74983723244414</v>
      </c>
      <c r="R23">
        <f t="shared" si="5"/>
        <v>10.333375530995077</v>
      </c>
      <c r="S23">
        <f t="shared" si="6"/>
        <v>12.370302066164001</v>
      </c>
      <c r="T23">
        <f t="shared" si="7"/>
        <v>0.15867176348023823</v>
      </c>
      <c r="U23">
        <f t="shared" si="8"/>
        <v>2.9344502717713206</v>
      </c>
      <c r="V23">
        <f t="shared" si="9"/>
        <v>0.15405481256656206</v>
      </c>
      <c r="W23">
        <f t="shared" si="10"/>
        <v>9.6687882386208401E-2</v>
      </c>
      <c r="X23">
        <f t="shared" si="11"/>
        <v>297.73014899999998</v>
      </c>
      <c r="Y23">
        <f t="shared" si="12"/>
        <v>27.13475664982586</v>
      </c>
      <c r="Z23">
        <f t="shared" si="13"/>
        <v>25.962800000000001</v>
      </c>
      <c r="AA23">
        <f t="shared" si="14"/>
        <v>3.3668380004248237</v>
      </c>
      <c r="AB23">
        <f t="shared" si="15"/>
        <v>75.960394145320947</v>
      </c>
      <c r="AC23">
        <f t="shared" si="16"/>
        <v>2.5219409765779002</v>
      </c>
      <c r="AD23">
        <f t="shared" si="17"/>
        <v>3.3200735790721905</v>
      </c>
      <c r="AE23">
        <f t="shared" si="18"/>
        <v>0.84489702384692356</v>
      </c>
      <c r="AF23">
        <f t="shared" si="19"/>
        <v>-58.797854550476806</v>
      </c>
      <c r="AG23">
        <f t="shared" si="20"/>
        <v>-37.351511808514807</v>
      </c>
      <c r="AH23">
        <f t="shared" si="21"/>
        <v>-2.715373642745055</v>
      </c>
      <c r="AI23">
        <f t="shared" si="22"/>
        <v>198.86540899826329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53255.105419769163</v>
      </c>
      <c r="AO23">
        <f t="shared" si="26"/>
        <v>1800.18</v>
      </c>
      <c r="AP23">
        <f t="shared" si="27"/>
        <v>1517.5509</v>
      </c>
      <c r="AQ23">
        <f t="shared" si="28"/>
        <v>0.84299953337999523</v>
      </c>
      <c r="AR23">
        <f t="shared" si="29"/>
        <v>0.16538909942339097</v>
      </c>
      <c r="AS23">
        <v>1690142382.0999999</v>
      </c>
      <c r="AT23">
        <v>123.004</v>
      </c>
      <c r="AU23">
        <v>124.97499999999999</v>
      </c>
      <c r="AV23">
        <v>25.076899999999998</v>
      </c>
      <c r="AW23">
        <v>23.7776</v>
      </c>
      <c r="AX23">
        <v>127.608</v>
      </c>
      <c r="AY23">
        <v>25.0625</v>
      </c>
      <c r="AZ23">
        <v>600.25400000000002</v>
      </c>
      <c r="BA23">
        <v>100.468</v>
      </c>
      <c r="BB23">
        <v>0.10029100000000001</v>
      </c>
      <c r="BC23">
        <v>25.726700000000001</v>
      </c>
      <c r="BD23">
        <v>25.962800000000001</v>
      </c>
      <c r="BE23">
        <v>999.9</v>
      </c>
      <c r="BF23">
        <v>0</v>
      </c>
      <c r="BG23">
        <v>0</v>
      </c>
      <c r="BH23">
        <v>9981.25</v>
      </c>
      <c r="BI23">
        <v>0</v>
      </c>
      <c r="BJ23">
        <v>183.29599999999999</v>
      </c>
      <c r="BK23">
        <v>-1.97068</v>
      </c>
      <c r="BL23">
        <v>126.16800000000001</v>
      </c>
      <c r="BM23">
        <v>128.01900000000001</v>
      </c>
      <c r="BN23">
        <v>1.2992699999999999</v>
      </c>
      <c r="BO23">
        <v>124.97499999999999</v>
      </c>
      <c r="BP23">
        <v>23.7776</v>
      </c>
      <c r="BQ23">
        <v>2.5194399999999999</v>
      </c>
      <c r="BR23">
        <v>2.3889</v>
      </c>
      <c r="BS23">
        <v>21.1526</v>
      </c>
      <c r="BT23">
        <v>20.288699999999999</v>
      </c>
      <c r="BU23">
        <v>1800.18</v>
      </c>
      <c r="BV23">
        <v>0.90001299999999995</v>
      </c>
      <c r="BW23">
        <v>9.9987099999999995E-2</v>
      </c>
      <c r="BX23">
        <v>0</v>
      </c>
      <c r="BY23">
        <v>2.0442999999999998</v>
      </c>
      <c r="BZ23">
        <v>0</v>
      </c>
      <c r="CA23">
        <v>14768</v>
      </c>
      <c r="CB23">
        <v>17201.400000000001</v>
      </c>
      <c r="CC23">
        <v>37.561999999999998</v>
      </c>
      <c r="CD23">
        <v>39.625</v>
      </c>
      <c r="CE23">
        <v>38.875</v>
      </c>
      <c r="CF23">
        <v>37.436999999999998</v>
      </c>
      <c r="CG23">
        <v>37.436999999999998</v>
      </c>
      <c r="CH23">
        <v>1620.19</v>
      </c>
      <c r="CI23">
        <v>179.99</v>
      </c>
      <c r="CJ23">
        <v>0</v>
      </c>
      <c r="CK23">
        <v>1690142388.0999999</v>
      </c>
      <c r="CL23">
        <v>0</v>
      </c>
      <c r="CM23">
        <v>1690142354.0999999</v>
      </c>
      <c r="CN23" t="s">
        <v>361</v>
      </c>
      <c r="CO23">
        <v>1690142346.0999999</v>
      </c>
      <c r="CP23">
        <v>1690142354.0999999</v>
      </c>
      <c r="CQ23">
        <v>7</v>
      </c>
      <c r="CR23">
        <v>0.23699999999999999</v>
      </c>
      <c r="CS23">
        <v>-2E-3</v>
      </c>
      <c r="CT23">
        <v>-4.6040000000000001</v>
      </c>
      <c r="CU23">
        <v>1.4E-2</v>
      </c>
      <c r="CV23">
        <v>125</v>
      </c>
      <c r="CW23">
        <v>24</v>
      </c>
      <c r="CX23">
        <v>0.21</v>
      </c>
      <c r="CY23">
        <v>0.06</v>
      </c>
      <c r="CZ23">
        <v>1.7972474107543499</v>
      </c>
      <c r="DA23">
        <v>0.30888336343558498</v>
      </c>
      <c r="DB23">
        <v>0.106766277223394</v>
      </c>
      <c r="DC23">
        <v>1</v>
      </c>
      <c r="DD23">
        <v>124.99424999999999</v>
      </c>
      <c r="DE23">
        <v>-8.2240601503726404E-2</v>
      </c>
      <c r="DF23">
        <v>1.9477872060367302E-2</v>
      </c>
      <c r="DG23">
        <v>1</v>
      </c>
      <c r="DH23">
        <v>1800.0519999999999</v>
      </c>
      <c r="DI23">
        <v>-0.31564103790053399</v>
      </c>
      <c r="DJ23">
        <v>0.15509996776276</v>
      </c>
      <c r="DK23">
        <v>-1</v>
      </c>
      <c r="DL23">
        <v>2</v>
      </c>
      <c r="DM23">
        <v>2</v>
      </c>
      <c r="DN23" t="s">
        <v>346</v>
      </c>
      <c r="DO23">
        <v>3.15612</v>
      </c>
      <c r="DP23">
        <v>2.83195</v>
      </c>
      <c r="DQ23">
        <v>3.5409900000000001E-2</v>
      </c>
      <c r="DR23">
        <v>3.4870100000000001E-2</v>
      </c>
      <c r="DS23">
        <v>0.12392300000000001</v>
      </c>
      <c r="DT23">
        <v>0.11937200000000001</v>
      </c>
      <c r="DU23">
        <v>30469.5</v>
      </c>
      <c r="DV23">
        <v>31646.1</v>
      </c>
      <c r="DW23">
        <v>29354.799999999999</v>
      </c>
      <c r="DX23">
        <v>30578.799999999999</v>
      </c>
      <c r="DY23">
        <v>33698.400000000001</v>
      </c>
      <c r="DZ23">
        <v>35200.400000000001</v>
      </c>
      <c r="EA23">
        <v>40325.4</v>
      </c>
      <c r="EB23">
        <v>42321.3</v>
      </c>
      <c r="EC23">
        <v>2.2008999999999999</v>
      </c>
      <c r="ED23">
        <v>1.8539699999999999</v>
      </c>
      <c r="EE23">
        <v>0.125472</v>
      </c>
      <c r="EF23">
        <v>0</v>
      </c>
      <c r="EG23">
        <v>23.9039</v>
      </c>
      <c r="EH23">
        <v>999.9</v>
      </c>
      <c r="EI23">
        <v>61.292999999999999</v>
      </c>
      <c r="EJ23">
        <v>30.736000000000001</v>
      </c>
      <c r="EK23">
        <v>27.107399999999998</v>
      </c>
      <c r="EL23">
        <v>61.319400000000002</v>
      </c>
      <c r="EM23">
        <v>24.811699999999998</v>
      </c>
      <c r="EN23">
        <v>1</v>
      </c>
      <c r="EO23">
        <v>-7.7418699999999993E-2</v>
      </c>
      <c r="EP23">
        <v>-0.26199099999999997</v>
      </c>
      <c r="EQ23">
        <v>20.295500000000001</v>
      </c>
      <c r="ER23">
        <v>5.24125</v>
      </c>
      <c r="ES23">
        <v>11.824299999999999</v>
      </c>
      <c r="ET23">
        <v>4.9817</v>
      </c>
      <c r="EU23">
        <v>3.2999499999999999</v>
      </c>
      <c r="EV23">
        <v>6351.4</v>
      </c>
      <c r="EW23">
        <v>9999</v>
      </c>
      <c r="EX23">
        <v>226.6</v>
      </c>
      <c r="EY23">
        <v>92.1</v>
      </c>
      <c r="EZ23">
        <v>1.8736299999999999</v>
      </c>
      <c r="FA23">
        <v>1.87931</v>
      </c>
      <c r="FB23">
        <v>1.8796999999999999</v>
      </c>
      <c r="FC23">
        <v>1.8803399999999999</v>
      </c>
      <c r="FD23">
        <v>1.87795</v>
      </c>
      <c r="FE23">
        <v>1.8767499999999999</v>
      </c>
      <c r="FF23">
        <v>1.87744</v>
      </c>
      <c r="FG23">
        <v>1.8751500000000001</v>
      </c>
      <c r="FH23">
        <v>0</v>
      </c>
      <c r="FI23">
        <v>0</v>
      </c>
      <c r="FJ23">
        <v>0</v>
      </c>
      <c r="FK23">
        <v>0</v>
      </c>
      <c r="FL23" t="s">
        <v>347</v>
      </c>
      <c r="FM23" t="s">
        <v>348</v>
      </c>
      <c r="FN23" t="s">
        <v>349</v>
      </c>
      <c r="FO23" t="s">
        <v>349</v>
      </c>
      <c r="FP23" t="s">
        <v>349</v>
      </c>
      <c r="FQ23" t="s">
        <v>349</v>
      </c>
      <c r="FR23">
        <v>0</v>
      </c>
      <c r="FS23">
        <v>100</v>
      </c>
      <c r="FT23">
        <v>100</v>
      </c>
      <c r="FU23">
        <v>-4.6040000000000001</v>
      </c>
      <c r="FV23">
        <v>1.44E-2</v>
      </c>
      <c r="FW23">
        <v>-4.6156586898401999</v>
      </c>
      <c r="FX23">
        <v>1.4527828764109799E-4</v>
      </c>
      <c r="FY23">
        <v>-4.3579519040863002E-7</v>
      </c>
      <c r="FZ23">
        <v>2.0799061152897499E-10</v>
      </c>
      <c r="GA23">
        <v>1.4369999999996001E-2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0.6</v>
      </c>
      <c r="GJ23">
        <v>0.5</v>
      </c>
      <c r="GK23">
        <v>0.44433600000000001</v>
      </c>
      <c r="GL23">
        <v>2.5817899999999998</v>
      </c>
      <c r="GM23">
        <v>1.54541</v>
      </c>
      <c r="GN23">
        <v>2.2766099999999998</v>
      </c>
      <c r="GO23">
        <v>1.5979000000000001</v>
      </c>
      <c r="GP23">
        <v>2.4487299999999999</v>
      </c>
      <c r="GQ23">
        <v>34.077100000000002</v>
      </c>
      <c r="GR23">
        <v>15.6556</v>
      </c>
      <c r="GS23">
        <v>18</v>
      </c>
      <c r="GT23">
        <v>623.11900000000003</v>
      </c>
      <c r="GU23">
        <v>371.93599999999998</v>
      </c>
      <c r="GV23">
        <v>24.817499999999999</v>
      </c>
      <c r="GW23">
        <v>25.903600000000001</v>
      </c>
      <c r="GX23">
        <v>30.0001</v>
      </c>
      <c r="GY23">
        <v>25.908899999999999</v>
      </c>
      <c r="GZ23">
        <v>25.893000000000001</v>
      </c>
      <c r="HA23">
        <v>8.9584499999999991</v>
      </c>
      <c r="HB23">
        <v>15</v>
      </c>
      <c r="HC23">
        <v>-30</v>
      </c>
      <c r="HD23">
        <v>24.834499999999998</v>
      </c>
      <c r="HE23">
        <v>125</v>
      </c>
      <c r="HF23">
        <v>0</v>
      </c>
      <c r="HG23">
        <v>99.994</v>
      </c>
      <c r="HH23">
        <v>98.180700000000002</v>
      </c>
    </row>
    <row r="24" spans="1:216" x14ac:dyDescent="0.2">
      <c r="A24">
        <v>6</v>
      </c>
      <c r="B24">
        <v>1690142459.0999999</v>
      </c>
      <c r="C24">
        <v>445.09999990463302</v>
      </c>
      <c r="D24" t="s">
        <v>362</v>
      </c>
      <c r="E24" t="s">
        <v>363</v>
      </c>
      <c r="F24" t="s">
        <v>344</v>
      </c>
      <c r="G24" t="s">
        <v>401</v>
      </c>
      <c r="H24">
        <v>20230723</v>
      </c>
      <c r="I24" t="s">
        <v>402</v>
      </c>
      <c r="J24" t="s">
        <v>403</v>
      </c>
      <c r="K24" t="s">
        <v>404</v>
      </c>
      <c r="L24">
        <v>1690142459.0999999</v>
      </c>
      <c r="M24">
        <f t="shared" si="0"/>
        <v>1.3542126895057331E-3</v>
      </c>
      <c r="N24">
        <f t="shared" si="1"/>
        <v>1.3542126895057331</v>
      </c>
      <c r="O24">
        <f t="shared" si="2"/>
        <v>0.34605277826129721</v>
      </c>
      <c r="P24">
        <f t="shared" si="3"/>
        <v>69.505099999999999</v>
      </c>
      <c r="Q24">
        <f t="shared" si="4"/>
        <v>64.986958628153587</v>
      </c>
      <c r="R24">
        <f t="shared" si="5"/>
        <v>6.5357039211583743</v>
      </c>
      <c r="S24">
        <f t="shared" si="6"/>
        <v>6.9900909997918994</v>
      </c>
      <c r="T24">
        <f t="shared" si="7"/>
        <v>0.15877488476541826</v>
      </c>
      <c r="U24">
        <f t="shared" si="8"/>
        <v>2.9322679424199238</v>
      </c>
      <c r="V24">
        <f t="shared" si="9"/>
        <v>0.15414869226474248</v>
      </c>
      <c r="W24">
        <f t="shared" si="10"/>
        <v>9.6747349961441728E-2</v>
      </c>
      <c r="X24">
        <f t="shared" si="11"/>
        <v>297.687636</v>
      </c>
      <c r="Y24">
        <f t="shared" si="12"/>
        <v>27.198574704504729</v>
      </c>
      <c r="Z24">
        <f t="shared" si="13"/>
        <v>25.997399999999999</v>
      </c>
      <c r="AA24">
        <f t="shared" si="14"/>
        <v>3.3737393421256794</v>
      </c>
      <c r="AB24">
        <f t="shared" si="15"/>
        <v>75.476826094109697</v>
      </c>
      <c r="AC24">
        <f t="shared" si="16"/>
        <v>2.5160972601764997</v>
      </c>
      <c r="AD24">
        <f t="shared" si="17"/>
        <v>3.3336023656310836</v>
      </c>
      <c r="AE24">
        <f t="shared" si="18"/>
        <v>0.85764208194917968</v>
      </c>
      <c r="AF24">
        <f t="shared" si="19"/>
        <v>-59.720779607202829</v>
      </c>
      <c r="AG24">
        <f t="shared" si="20"/>
        <v>-31.948863163902924</v>
      </c>
      <c r="AH24">
        <f t="shared" si="21"/>
        <v>-2.3255455440636563</v>
      </c>
      <c r="AI24">
        <f t="shared" si="22"/>
        <v>203.69244768483063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53179.412865188729</v>
      </c>
      <c r="AO24">
        <f t="shared" si="26"/>
        <v>1799.91</v>
      </c>
      <c r="AP24">
        <f t="shared" si="27"/>
        <v>1517.3244000000002</v>
      </c>
      <c r="AQ24">
        <f t="shared" si="28"/>
        <v>0.84300015000750039</v>
      </c>
      <c r="AR24">
        <f t="shared" si="29"/>
        <v>0.16539028951447571</v>
      </c>
      <c r="AS24">
        <v>1690142459.0999999</v>
      </c>
      <c r="AT24">
        <v>69.505099999999999</v>
      </c>
      <c r="AU24">
        <v>69.945099999999996</v>
      </c>
      <c r="AV24">
        <v>25.0185</v>
      </c>
      <c r="AW24">
        <v>23.698699999999999</v>
      </c>
      <c r="AX24">
        <v>73.811700000000002</v>
      </c>
      <c r="AY24">
        <v>25.005400000000002</v>
      </c>
      <c r="AZ24">
        <v>600.24199999999996</v>
      </c>
      <c r="BA24">
        <v>100.46899999999999</v>
      </c>
      <c r="BB24">
        <v>0.100469</v>
      </c>
      <c r="BC24">
        <v>25.795300000000001</v>
      </c>
      <c r="BD24">
        <v>25.997399999999999</v>
      </c>
      <c r="BE24">
        <v>999.9</v>
      </c>
      <c r="BF24">
        <v>0</v>
      </c>
      <c r="BG24">
        <v>0</v>
      </c>
      <c r="BH24">
        <v>9968.75</v>
      </c>
      <c r="BI24">
        <v>0</v>
      </c>
      <c r="BJ24">
        <v>174.21799999999999</v>
      </c>
      <c r="BK24">
        <v>-0.43997199999999997</v>
      </c>
      <c r="BL24">
        <v>71.288700000000006</v>
      </c>
      <c r="BM24">
        <v>71.642899999999997</v>
      </c>
      <c r="BN24">
        <v>1.3198399999999999</v>
      </c>
      <c r="BO24">
        <v>69.945099999999996</v>
      </c>
      <c r="BP24">
        <v>23.698699999999999</v>
      </c>
      <c r="BQ24">
        <v>2.5135800000000001</v>
      </c>
      <c r="BR24">
        <v>2.3809800000000001</v>
      </c>
      <c r="BS24">
        <v>21.114699999999999</v>
      </c>
      <c r="BT24">
        <v>20.234999999999999</v>
      </c>
      <c r="BU24">
        <v>1799.91</v>
      </c>
      <c r="BV24">
        <v>0.89999600000000002</v>
      </c>
      <c r="BW24">
        <v>0.100004</v>
      </c>
      <c r="BX24">
        <v>0</v>
      </c>
      <c r="BY24">
        <v>2.9899</v>
      </c>
      <c r="BZ24">
        <v>0</v>
      </c>
      <c r="CA24">
        <v>14744.9</v>
      </c>
      <c r="CB24">
        <v>17198.7</v>
      </c>
      <c r="CC24">
        <v>37.5</v>
      </c>
      <c r="CD24">
        <v>39.561999999999998</v>
      </c>
      <c r="CE24">
        <v>38.811999999999998</v>
      </c>
      <c r="CF24">
        <v>37.5</v>
      </c>
      <c r="CG24">
        <v>37.375</v>
      </c>
      <c r="CH24">
        <v>1619.91</v>
      </c>
      <c r="CI24">
        <v>180</v>
      </c>
      <c r="CJ24">
        <v>0</v>
      </c>
      <c r="CK24">
        <v>1690142465.5</v>
      </c>
      <c r="CL24">
        <v>0</v>
      </c>
      <c r="CM24">
        <v>1690142448.0999999</v>
      </c>
      <c r="CN24" t="s">
        <v>364</v>
      </c>
      <c r="CO24">
        <v>1690142448.0999999</v>
      </c>
      <c r="CP24">
        <v>1690142447.0999999</v>
      </c>
      <c r="CQ24">
        <v>8</v>
      </c>
      <c r="CR24">
        <v>0.30099999999999999</v>
      </c>
      <c r="CS24">
        <v>-1E-3</v>
      </c>
      <c r="CT24">
        <v>-4.3070000000000004</v>
      </c>
      <c r="CU24">
        <v>1.2999999999999999E-2</v>
      </c>
      <c r="CV24">
        <v>70</v>
      </c>
      <c r="CW24">
        <v>24</v>
      </c>
      <c r="CX24">
        <v>0.44</v>
      </c>
      <c r="CY24">
        <v>0.1</v>
      </c>
      <c r="CZ24">
        <v>0.28114699651320701</v>
      </c>
      <c r="DA24">
        <v>4.5934943550758299E-2</v>
      </c>
      <c r="DB24">
        <v>7.8517744320636199E-2</v>
      </c>
      <c r="DC24">
        <v>1</v>
      </c>
      <c r="DD24">
        <v>69.925325000000001</v>
      </c>
      <c r="DE24">
        <v>3.5932330827212498E-2</v>
      </c>
      <c r="DF24">
        <v>2.45231905550648E-2</v>
      </c>
      <c r="DG24">
        <v>1</v>
      </c>
      <c r="DH24">
        <v>1799.9780000000001</v>
      </c>
      <c r="DI24">
        <v>-3.7202100146297497E-2</v>
      </c>
      <c r="DJ24">
        <v>0.12730278865757499</v>
      </c>
      <c r="DK24">
        <v>-1</v>
      </c>
      <c r="DL24">
        <v>2</v>
      </c>
      <c r="DM24">
        <v>2</v>
      </c>
      <c r="DN24" t="s">
        <v>346</v>
      </c>
      <c r="DO24">
        <v>3.1560999999999999</v>
      </c>
      <c r="DP24">
        <v>2.8320099999999999</v>
      </c>
      <c r="DQ24">
        <v>2.1001300000000001E-2</v>
      </c>
      <c r="DR24">
        <v>2.00176E-2</v>
      </c>
      <c r="DS24">
        <v>0.123722</v>
      </c>
      <c r="DT24">
        <v>0.11909500000000001</v>
      </c>
      <c r="DU24">
        <v>30925.599999999999</v>
      </c>
      <c r="DV24">
        <v>32135</v>
      </c>
      <c r="DW24">
        <v>29355.5</v>
      </c>
      <c r="DX24">
        <v>30580.400000000001</v>
      </c>
      <c r="DY24">
        <v>33705.800000000003</v>
      </c>
      <c r="DZ24">
        <v>35211.800000000003</v>
      </c>
      <c r="EA24">
        <v>40326.800000000003</v>
      </c>
      <c r="EB24">
        <v>42323.5</v>
      </c>
      <c r="EC24">
        <v>2.1961300000000001</v>
      </c>
      <c r="ED24">
        <v>1.8520700000000001</v>
      </c>
      <c r="EE24">
        <v>0.13244900000000001</v>
      </c>
      <c r="EF24">
        <v>0</v>
      </c>
      <c r="EG24">
        <v>23.823899999999998</v>
      </c>
      <c r="EH24">
        <v>999.9</v>
      </c>
      <c r="EI24">
        <v>60.988</v>
      </c>
      <c r="EJ24">
        <v>30.827000000000002</v>
      </c>
      <c r="EK24">
        <v>27.118099999999998</v>
      </c>
      <c r="EL24">
        <v>61.7194</v>
      </c>
      <c r="EM24">
        <v>24.995999999999999</v>
      </c>
      <c r="EN24">
        <v>1</v>
      </c>
      <c r="EO24">
        <v>-7.9319100000000003E-2</v>
      </c>
      <c r="EP24">
        <v>9.9564300000000005E-3</v>
      </c>
      <c r="EQ24">
        <v>20.295300000000001</v>
      </c>
      <c r="ER24">
        <v>5.2379600000000002</v>
      </c>
      <c r="ES24">
        <v>11.824299999999999</v>
      </c>
      <c r="ET24">
        <v>4.9805999999999999</v>
      </c>
      <c r="EU24">
        <v>3.2993000000000001</v>
      </c>
      <c r="EV24">
        <v>6352.9</v>
      </c>
      <c r="EW24">
        <v>9999</v>
      </c>
      <c r="EX24">
        <v>226.6</v>
      </c>
      <c r="EY24">
        <v>92.1</v>
      </c>
      <c r="EZ24">
        <v>1.8736299999999999</v>
      </c>
      <c r="FA24">
        <v>1.87934</v>
      </c>
      <c r="FB24">
        <v>1.8797299999999999</v>
      </c>
      <c r="FC24">
        <v>1.8803399999999999</v>
      </c>
      <c r="FD24">
        <v>1.87792</v>
      </c>
      <c r="FE24">
        <v>1.87677</v>
      </c>
      <c r="FF24">
        <v>1.87744</v>
      </c>
      <c r="FG24">
        <v>1.8751599999999999</v>
      </c>
      <c r="FH24">
        <v>0</v>
      </c>
      <c r="FI24">
        <v>0</v>
      </c>
      <c r="FJ24">
        <v>0</v>
      </c>
      <c r="FK24">
        <v>0</v>
      </c>
      <c r="FL24" t="s">
        <v>347</v>
      </c>
      <c r="FM24" t="s">
        <v>348</v>
      </c>
      <c r="FN24" t="s">
        <v>349</v>
      </c>
      <c r="FO24" t="s">
        <v>349</v>
      </c>
      <c r="FP24" t="s">
        <v>349</v>
      </c>
      <c r="FQ24" t="s">
        <v>349</v>
      </c>
      <c r="FR24">
        <v>0</v>
      </c>
      <c r="FS24">
        <v>100</v>
      </c>
      <c r="FT24">
        <v>100</v>
      </c>
      <c r="FU24">
        <v>-4.3070000000000004</v>
      </c>
      <c r="FV24">
        <v>1.3100000000000001E-2</v>
      </c>
      <c r="FW24">
        <v>-4.3149950623434297</v>
      </c>
      <c r="FX24">
        <v>1.4527828764109799E-4</v>
      </c>
      <c r="FY24">
        <v>-4.3579519040863002E-7</v>
      </c>
      <c r="FZ24">
        <v>2.0799061152897499E-10</v>
      </c>
      <c r="GA24">
        <v>1.3089999999998299E-2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0.2</v>
      </c>
      <c r="GJ24">
        <v>0.2</v>
      </c>
      <c r="GK24">
        <v>0.318604</v>
      </c>
      <c r="GL24">
        <v>2.6110799999999998</v>
      </c>
      <c r="GM24">
        <v>1.54541</v>
      </c>
      <c r="GN24">
        <v>2.2766099999999998</v>
      </c>
      <c r="GO24">
        <v>1.5979000000000001</v>
      </c>
      <c r="GP24">
        <v>2.2558600000000002</v>
      </c>
      <c r="GQ24">
        <v>34.122500000000002</v>
      </c>
      <c r="GR24">
        <v>15.6205</v>
      </c>
      <c r="GS24">
        <v>18</v>
      </c>
      <c r="GT24">
        <v>619.69399999999996</v>
      </c>
      <c r="GU24">
        <v>370.89699999999999</v>
      </c>
      <c r="GV24">
        <v>24.576499999999999</v>
      </c>
      <c r="GW24">
        <v>25.880600000000001</v>
      </c>
      <c r="GX24">
        <v>29.9998</v>
      </c>
      <c r="GY24">
        <v>25.911999999999999</v>
      </c>
      <c r="GZ24">
        <v>25.892099999999999</v>
      </c>
      <c r="HA24">
        <v>6.4249700000000001</v>
      </c>
      <c r="HB24">
        <v>15</v>
      </c>
      <c r="HC24">
        <v>-30</v>
      </c>
      <c r="HD24">
        <v>24.578199999999999</v>
      </c>
      <c r="HE24">
        <v>70</v>
      </c>
      <c r="HF24">
        <v>0</v>
      </c>
      <c r="HG24">
        <v>99.997</v>
      </c>
      <c r="HH24">
        <v>98.1858</v>
      </c>
    </row>
    <row r="25" spans="1:216" x14ac:dyDescent="0.2">
      <c r="A25">
        <v>7</v>
      </c>
      <c r="B25">
        <v>1690142532.0999999</v>
      </c>
      <c r="C25">
        <v>518.09999990463302</v>
      </c>
      <c r="D25" t="s">
        <v>365</v>
      </c>
      <c r="E25" t="s">
        <v>366</v>
      </c>
      <c r="F25" t="s">
        <v>344</v>
      </c>
      <c r="G25" t="s">
        <v>401</v>
      </c>
      <c r="H25">
        <v>20230723</v>
      </c>
      <c r="I25" t="s">
        <v>402</v>
      </c>
      <c r="J25" t="s">
        <v>403</v>
      </c>
      <c r="K25" t="s">
        <v>404</v>
      </c>
      <c r="L25">
        <v>1690142532.0999999</v>
      </c>
      <c r="M25">
        <f t="shared" si="0"/>
        <v>1.3918163551176455E-3</v>
      </c>
      <c r="N25">
        <f t="shared" si="1"/>
        <v>1.3918163551176455</v>
      </c>
      <c r="O25">
        <f t="shared" si="2"/>
        <v>-0.21048640675938513</v>
      </c>
      <c r="P25">
        <f t="shared" si="3"/>
        <v>50.122500000000002</v>
      </c>
      <c r="Q25">
        <f t="shared" si="4"/>
        <v>51.535086171569063</v>
      </c>
      <c r="R25">
        <f t="shared" si="5"/>
        <v>5.183008970218304</v>
      </c>
      <c r="S25">
        <f t="shared" si="6"/>
        <v>5.0409417429690002</v>
      </c>
      <c r="T25">
        <f t="shared" si="7"/>
        <v>0.16243056791584948</v>
      </c>
      <c r="U25">
        <f t="shared" si="8"/>
        <v>2.9421169951087442</v>
      </c>
      <c r="V25">
        <f t="shared" si="9"/>
        <v>0.15760806614870249</v>
      </c>
      <c r="W25">
        <f t="shared" si="10"/>
        <v>9.8926397584989681E-2</v>
      </c>
      <c r="X25">
        <f t="shared" si="11"/>
        <v>297.71055899999999</v>
      </c>
      <c r="Y25">
        <f t="shared" si="12"/>
        <v>27.199866376153835</v>
      </c>
      <c r="Z25">
        <f t="shared" si="13"/>
        <v>26.003399999999999</v>
      </c>
      <c r="AA25">
        <f t="shared" si="14"/>
        <v>3.3749373627834642</v>
      </c>
      <c r="AB25">
        <f t="shared" si="15"/>
        <v>75.309368113507688</v>
      </c>
      <c r="AC25">
        <f t="shared" si="16"/>
        <v>2.51279216627076</v>
      </c>
      <c r="AD25">
        <f t="shared" si="17"/>
        <v>3.3366262779996143</v>
      </c>
      <c r="AE25">
        <f t="shared" si="18"/>
        <v>0.86214519651270427</v>
      </c>
      <c r="AF25">
        <f t="shared" si="19"/>
        <v>-61.379101260688167</v>
      </c>
      <c r="AG25">
        <f t="shared" si="20"/>
        <v>-30.581051325690073</v>
      </c>
      <c r="AH25">
        <f t="shared" si="21"/>
        <v>-2.2187684571968895</v>
      </c>
      <c r="AI25">
        <f t="shared" si="22"/>
        <v>203.53163795642482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53463.533464015869</v>
      </c>
      <c r="AO25">
        <f t="shared" si="26"/>
        <v>1800.05</v>
      </c>
      <c r="AP25">
        <f t="shared" si="27"/>
        <v>1517.4422999999999</v>
      </c>
      <c r="AQ25">
        <f t="shared" si="28"/>
        <v>0.84300008333101861</v>
      </c>
      <c r="AR25">
        <f t="shared" si="29"/>
        <v>0.16539016082886587</v>
      </c>
      <c r="AS25">
        <v>1690142532.0999999</v>
      </c>
      <c r="AT25">
        <v>50.122500000000002</v>
      </c>
      <c r="AU25">
        <v>49.9818</v>
      </c>
      <c r="AV25">
        <v>24.9849</v>
      </c>
      <c r="AW25">
        <v>23.6281</v>
      </c>
      <c r="AX25">
        <v>54.374600000000001</v>
      </c>
      <c r="AY25">
        <v>24.974399999999999</v>
      </c>
      <c r="AZ25">
        <v>600.10699999999997</v>
      </c>
      <c r="BA25">
        <v>100.473</v>
      </c>
      <c r="BB25">
        <v>9.9432400000000004E-2</v>
      </c>
      <c r="BC25">
        <v>25.810600000000001</v>
      </c>
      <c r="BD25">
        <v>26.003399999999999</v>
      </c>
      <c r="BE25">
        <v>999.9</v>
      </c>
      <c r="BF25">
        <v>0</v>
      </c>
      <c r="BG25">
        <v>0</v>
      </c>
      <c r="BH25">
        <v>10024.4</v>
      </c>
      <c r="BI25">
        <v>0</v>
      </c>
      <c r="BJ25">
        <v>176.41499999999999</v>
      </c>
      <c r="BK25">
        <v>0.14061000000000001</v>
      </c>
      <c r="BL25">
        <v>51.406799999999997</v>
      </c>
      <c r="BM25">
        <v>51.191400000000002</v>
      </c>
      <c r="BN25">
        <v>1.35684</v>
      </c>
      <c r="BO25">
        <v>49.9818</v>
      </c>
      <c r="BP25">
        <v>23.6281</v>
      </c>
      <c r="BQ25">
        <v>2.5103200000000001</v>
      </c>
      <c r="BR25">
        <v>2.37399</v>
      </c>
      <c r="BS25">
        <v>21.093599999999999</v>
      </c>
      <c r="BT25">
        <v>20.1875</v>
      </c>
      <c r="BU25">
        <v>1800.05</v>
      </c>
      <c r="BV25">
        <v>0.89999600000000002</v>
      </c>
      <c r="BW25">
        <v>0.100004</v>
      </c>
      <c r="BX25">
        <v>0</v>
      </c>
      <c r="BY25">
        <v>2.4577</v>
      </c>
      <c r="BZ25">
        <v>0</v>
      </c>
      <c r="CA25">
        <v>14818</v>
      </c>
      <c r="CB25">
        <v>17200.099999999999</v>
      </c>
      <c r="CC25">
        <v>37.436999999999998</v>
      </c>
      <c r="CD25">
        <v>39.436999999999998</v>
      </c>
      <c r="CE25">
        <v>38.811999999999998</v>
      </c>
      <c r="CF25">
        <v>37.375</v>
      </c>
      <c r="CG25">
        <v>37.311999999999998</v>
      </c>
      <c r="CH25">
        <v>1620.04</v>
      </c>
      <c r="CI25">
        <v>180.01</v>
      </c>
      <c r="CJ25">
        <v>0</v>
      </c>
      <c r="CK25">
        <v>1690142538.0999999</v>
      </c>
      <c r="CL25">
        <v>0</v>
      </c>
      <c r="CM25">
        <v>1690142521.0999999</v>
      </c>
      <c r="CN25" t="s">
        <v>367</v>
      </c>
      <c r="CO25">
        <v>1690142512.0999999</v>
      </c>
      <c r="CP25">
        <v>1690142521.0999999</v>
      </c>
      <c r="CQ25">
        <v>9</v>
      </c>
      <c r="CR25">
        <v>5.6000000000000001E-2</v>
      </c>
      <c r="CS25">
        <v>-3.0000000000000001E-3</v>
      </c>
      <c r="CT25">
        <v>-4.2519999999999998</v>
      </c>
      <c r="CU25">
        <v>1.0999999999999999E-2</v>
      </c>
      <c r="CV25">
        <v>50</v>
      </c>
      <c r="CW25">
        <v>24</v>
      </c>
      <c r="CX25">
        <v>0.39</v>
      </c>
      <c r="CY25">
        <v>0.04</v>
      </c>
      <c r="CZ25">
        <v>-2.2311659967366001E-2</v>
      </c>
      <c r="DA25">
        <v>-0.76310752011441796</v>
      </c>
      <c r="DB25">
        <v>9.1800562877651495E-2</v>
      </c>
      <c r="DC25">
        <v>1</v>
      </c>
      <c r="DD25">
        <v>49.968845000000002</v>
      </c>
      <c r="DE25">
        <v>0.112290225563936</v>
      </c>
      <c r="DF25">
        <v>1.7064274816117699E-2</v>
      </c>
      <c r="DG25">
        <v>1</v>
      </c>
      <c r="DH25">
        <v>1799.999</v>
      </c>
      <c r="DI25">
        <v>5.2883957924051102E-2</v>
      </c>
      <c r="DJ25">
        <v>6.5642973729092099E-2</v>
      </c>
      <c r="DK25">
        <v>-1</v>
      </c>
      <c r="DL25">
        <v>2</v>
      </c>
      <c r="DM25">
        <v>2</v>
      </c>
      <c r="DN25" t="s">
        <v>346</v>
      </c>
      <c r="DO25">
        <v>3.1558299999999999</v>
      </c>
      <c r="DP25">
        <v>2.8314599999999999</v>
      </c>
      <c r="DQ25">
        <v>1.55785E-2</v>
      </c>
      <c r="DR25">
        <v>1.44032E-2</v>
      </c>
      <c r="DS25">
        <v>0.123626</v>
      </c>
      <c r="DT25">
        <v>0.11885800000000001</v>
      </c>
      <c r="DU25">
        <v>31098.3</v>
      </c>
      <c r="DV25">
        <v>32321.200000000001</v>
      </c>
      <c r="DW25">
        <v>29356.5</v>
      </c>
      <c r="DX25">
        <v>30582.1</v>
      </c>
      <c r="DY25">
        <v>33709.800000000003</v>
      </c>
      <c r="DZ25">
        <v>35222.800000000003</v>
      </c>
      <c r="EA25">
        <v>40328</v>
      </c>
      <c r="EB25">
        <v>42326.1</v>
      </c>
      <c r="EC25">
        <v>2.1965499999999998</v>
      </c>
      <c r="ED25">
        <v>1.85155</v>
      </c>
      <c r="EE25">
        <v>0.137959</v>
      </c>
      <c r="EF25">
        <v>0</v>
      </c>
      <c r="EG25">
        <v>23.7393</v>
      </c>
      <c r="EH25">
        <v>999.9</v>
      </c>
      <c r="EI25">
        <v>60.713000000000001</v>
      </c>
      <c r="EJ25">
        <v>30.907</v>
      </c>
      <c r="EK25">
        <v>27.112500000000001</v>
      </c>
      <c r="EL25">
        <v>61.199399999999997</v>
      </c>
      <c r="EM25">
        <v>25.328499999999998</v>
      </c>
      <c r="EN25">
        <v>1</v>
      </c>
      <c r="EO25">
        <v>-8.2329799999999995E-2</v>
      </c>
      <c r="EP25">
        <v>-0.29190899999999997</v>
      </c>
      <c r="EQ25">
        <v>20.294899999999998</v>
      </c>
      <c r="ER25">
        <v>5.23691</v>
      </c>
      <c r="ES25">
        <v>11.824299999999999</v>
      </c>
      <c r="ET25">
        <v>4.9804500000000003</v>
      </c>
      <c r="EU25">
        <v>3.2993299999999999</v>
      </c>
      <c r="EV25">
        <v>6354.5</v>
      </c>
      <c r="EW25">
        <v>9999</v>
      </c>
      <c r="EX25">
        <v>226.6</v>
      </c>
      <c r="EY25">
        <v>92.1</v>
      </c>
      <c r="EZ25">
        <v>1.87364</v>
      </c>
      <c r="FA25">
        <v>1.8793500000000001</v>
      </c>
      <c r="FB25">
        <v>1.8797299999999999</v>
      </c>
      <c r="FC25">
        <v>1.88035</v>
      </c>
      <c r="FD25">
        <v>1.87792</v>
      </c>
      <c r="FE25">
        <v>1.87676</v>
      </c>
      <c r="FF25">
        <v>1.87744</v>
      </c>
      <c r="FG25">
        <v>1.8751500000000001</v>
      </c>
      <c r="FH25">
        <v>0</v>
      </c>
      <c r="FI25">
        <v>0</v>
      </c>
      <c r="FJ25">
        <v>0</v>
      </c>
      <c r="FK25">
        <v>0</v>
      </c>
      <c r="FL25" t="s">
        <v>347</v>
      </c>
      <c r="FM25" t="s">
        <v>348</v>
      </c>
      <c r="FN25" t="s">
        <v>349</v>
      </c>
      <c r="FO25" t="s">
        <v>349</v>
      </c>
      <c r="FP25" t="s">
        <v>349</v>
      </c>
      <c r="FQ25" t="s">
        <v>349</v>
      </c>
      <c r="FR25">
        <v>0</v>
      </c>
      <c r="FS25">
        <v>100</v>
      </c>
      <c r="FT25">
        <v>100</v>
      </c>
      <c r="FU25">
        <v>-4.2519999999999998</v>
      </c>
      <c r="FV25">
        <v>1.0500000000000001E-2</v>
      </c>
      <c r="FW25">
        <v>-4.2588292079384003</v>
      </c>
      <c r="FX25">
        <v>1.4527828764109799E-4</v>
      </c>
      <c r="FY25">
        <v>-4.3579519040863002E-7</v>
      </c>
      <c r="FZ25">
        <v>2.0799061152897499E-10</v>
      </c>
      <c r="GA25">
        <v>1.051E-2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0.3</v>
      </c>
      <c r="GJ25">
        <v>0.2</v>
      </c>
      <c r="GK25">
        <v>0.27221699999999999</v>
      </c>
      <c r="GL25">
        <v>2.6061999999999999</v>
      </c>
      <c r="GM25">
        <v>1.54541</v>
      </c>
      <c r="GN25">
        <v>2.2753899999999998</v>
      </c>
      <c r="GO25">
        <v>1.5979000000000001</v>
      </c>
      <c r="GP25">
        <v>2.4877899999999999</v>
      </c>
      <c r="GQ25">
        <v>34.145200000000003</v>
      </c>
      <c r="GR25">
        <v>15.629300000000001</v>
      </c>
      <c r="GS25">
        <v>18</v>
      </c>
      <c r="GT25">
        <v>619.75599999999997</v>
      </c>
      <c r="GU25">
        <v>370.46600000000001</v>
      </c>
      <c r="GV25">
        <v>24.931000000000001</v>
      </c>
      <c r="GW25">
        <v>25.843</v>
      </c>
      <c r="GX25">
        <v>29.9999</v>
      </c>
      <c r="GY25">
        <v>25.89</v>
      </c>
      <c r="GZ25">
        <v>25.8706</v>
      </c>
      <c r="HA25">
        <v>5.51173</v>
      </c>
      <c r="HB25">
        <v>15</v>
      </c>
      <c r="HC25">
        <v>-30</v>
      </c>
      <c r="HD25">
        <v>24.9331</v>
      </c>
      <c r="HE25">
        <v>50</v>
      </c>
      <c r="HF25">
        <v>0</v>
      </c>
      <c r="HG25">
        <v>100</v>
      </c>
      <c r="HH25">
        <v>98.191599999999994</v>
      </c>
    </row>
    <row r="26" spans="1:216" x14ac:dyDescent="0.2">
      <c r="A26">
        <v>8</v>
      </c>
      <c r="B26">
        <v>1690142620.0999999</v>
      </c>
      <c r="C26">
        <v>606.09999990463302</v>
      </c>
      <c r="D26" t="s">
        <v>368</v>
      </c>
      <c r="E26" t="s">
        <v>369</v>
      </c>
      <c r="F26" t="s">
        <v>344</v>
      </c>
      <c r="G26" t="s">
        <v>401</v>
      </c>
      <c r="H26">
        <v>20230723</v>
      </c>
      <c r="I26" t="s">
        <v>402</v>
      </c>
      <c r="J26" t="s">
        <v>403</v>
      </c>
      <c r="K26" t="s">
        <v>404</v>
      </c>
      <c r="L26">
        <v>1690142620.0999999</v>
      </c>
      <c r="M26">
        <f t="shared" si="0"/>
        <v>1.3646362080334204E-3</v>
      </c>
      <c r="N26">
        <f t="shared" si="1"/>
        <v>1.3646362080334205</v>
      </c>
      <c r="O26">
        <f t="shared" si="2"/>
        <v>8.8014588869391819</v>
      </c>
      <c r="P26">
        <f t="shared" si="3"/>
        <v>390.65899999999999</v>
      </c>
      <c r="Q26">
        <f t="shared" si="4"/>
        <v>296.23664571161135</v>
      </c>
      <c r="R26">
        <f t="shared" si="5"/>
        <v>29.794599040469649</v>
      </c>
      <c r="S26">
        <f t="shared" si="6"/>
        <v>39.291318056180003</v>
      </c>
      <c r="T26">
        <f t="shared" si="7"/>
        <v>0.16117045230752561</v>
      </c>
      <c r="U26">
        <f t="shared" si="8"/>
        <v>2.9409764913200189</v>
      </c>
      <c r="V26">
        <f t="shared" si="9"/>
        <v>0.15641952410219001</v>
      </c>
      <c r="W26">
        <f t="shared" si="10"/>
        <v>9.8177389151569094E-2</v>
      </c>
      <c r="X26">
        <f t="shared" si="11"/>
        <v>297.710418</v>
      </c>
      <c r="Y26">
        <f t="shared" si="12"/>
        <v>27.149171882485952</v>
      </c>
      <c r="Z26">
        <f t="shared" si="13"/>
        <v>25.9329</v>
      </c>
      <c r="AA26">
        <f t="shared" si="14"/>
        <v>3.3608840592003166</v>
      </c>
      <c r="AB26">
        <f t="shared" si="15"/>
        <v>75.457040207712538</v>
      </c>
      <c r="AC26">
        <f t="shared" si="16"/>
        <v>2.5090345717280003</v>
      </c>
      <c r="AD26">
        <f t="shared" si="17"/>
        <v>3.3251166025347878</v>
      </c>
      <c r="AE26">
        <f t="shared" si="18"/>
        <v>0.85184948747231637</v>
      </c>
      <c r="AF26">
        <f t="shared" si="19"/>
        <v>-60.180456774273836</v>
      </c>
      <c r="AG26">
        <f t="shared" si="20"/>
        <v>-28.634838782767837</v>
      </c>
      <c r="AH26">
        <f t="shared" si="21"/>
        <v>-2.0770261072721818</v>
      </c>
      <c r="AI26">
        <f t="shared" si="22"/>
        <v>206.81809633568616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53440.809310474695</v>
      </c>
      <c r="AO26">
        <f t="shared" si="26"/>
        <v>1800.06</v>
      </c>
      <c r="AP26">
        <f t="shared" si="27"/>
        <v>1517.4498000000001</v>
      </c>
      <c r="AQ26">
        <f t="shared" si="28"/>
        <v>0.84299956668111065</v>
      </c>
      <c r="AR26">
        <f t="shared" si="29"/>
        <v>0.16538916369454351</v>
      </c>
      <c r="AS26">
        <v>1690142620.0999999</v>
      </c>
      <c r="AT26">
        <v>390.65899999999999</v>
      </c>
      <c r="AU26">
        <v>399.988</v>
      </c>
      <c r="AV26">
        <v>24.946400000000001</v>
      </c>
      <c r="AW26">
        <v>23.616599999999998</v>
      </c>
      <c r="AX26">
        <v>396.733</v>
      </c>
      <c r="AY26">
        <v>24.9314</v>
      </c>
      <c r="AZ26">
        <v>600.35799999999995</v>
      </c>
      <c r="BA26">
        <v>100.477</v>
      </c>
      <c r="BB26">
        <v>0.10002</v>
      </c>
      <c r="BC26">
        <v>25.752300000000002</v>
      </c>
      <c r="BD26">
        <v>25.9329</v>
      </c>
      <c r="BE26">
        <v>999.9</v>
      </c>
      <c r="BF26">
        <v>0</v>
      </c>
      <c r="BG26">
        <v>0</v>
      </c>
      <c r="BH26">
        <v>10017.5</v>
      </c>
      <c r="BI26">
        <v>0</v>
      </c>
      <c r="BJ26">
        <v>164.774</v>
      </c>
      <c r="BK26">
        <v>-9.3284599999999998</v>
      </c>
      <c r="BL26">
        <v>400.654</v>
      </c>
      <c r="BM26">
        <v>409.66199999999998</v>
      </c>
      <c r="BN26">
        <v>1.3297600000000001</v>
      </c>
      <c r="BO26">
        <v>399.988</v>
      </c>
      <c r="BP26">
        <v>23.616599999999998</v>
      </c>
      <c r="BQ26">
        <v>2.5065300000000001</v>
      </c>
      <c r="BR26">
        <v>2.3729200000000001</v>
      </c>
      <c r="BS26">
        <v>21.068999999999999</v>
      </c>
      <c r="BT26">
        <v>20.180199999999999</v>
      </c>
      <c r="BU26">
        <v>1800.06</v>
      </c>
      <c r="BV26">
        <v>0.90001500000000001</v>
      </c>
      <c r="BW26">
        <v>9.9985199999999996E-2</v>
      </c>
      <c r="BX26">
        <v>0</v>
      </c>
      <c r="BY26">
        <v>2.6032000000000002</v>
      </c>
      <c r="BZ26">
        <v>0</v>
      </c>
      <c r="CA26">
        <v>14832.6</v>
      </c>
      <c r="CB26">
        <v>17200.3</v>
      </c>
      <c r="CC26">
        <v>37.436999999999998</v>
      </c>
      <c r="CD26">
        <v>39.436999999999998</v>
      </c>
      <c r="CE26">
        <v>38.686999999999998</v>
      </c>
      <c r="CF26">
        <v>37.375</v>
      </c>
      <c r="CG26">
        <v>37.25</v>
      </c>
      <c r="CH26">
        <v>1620.08</v>
      </c>
      <c r="CI26">
        <v>179.98</v>
      </c>
      <c r="CJ26">
        <v>0</v>
      </c>
      <c r="CK26">
        <v>1690142626.3</v>
      </c>
      <c r="CL26">
        <v>0</v>
      </c>
      <c r="CM26">
        <v>1690142590.0999999</v>
      </c>
      <c r="CN26" t="s">
        <v>370</v>
      </c>
      <c r="CO26">
        <v>1690142588.0999999</v>
      </c>
      <c r="CP26">
        <v>1690142590.0999999</v>
      </c>
      <c r="CQ26">
        <v>10</v>
      </c>
      <c r="CR26">
        <v>-1.8169999999999999</v>
      </c>
      <c r="CS26">
        <v>4.0000000000000001E-3</v>
      </c>
      <c r="CT26">
        <v>-6.0750000000000002</v>
      </c>
      <c r="CU26">
        <v>1.4999999999999999E-2</v>
      </c>
      <c r="CV26">
        <v>400</v>
      </c>
      <c r="CW26">
        <v>24</v>
      </c>
      <c r="CX26">
        <v>0.22</v>
      </c>
      <c r="CY26">
        <v>7.0000000000000007E-2</v>
      </c>
      <c r="CZ26">
        <v>8.7498109820612893</v>
      </c>
      <c r="DA26">
        <v>0.65883545667938503</v>
      </c>
      <c r="DB26">
        <v>7.3116379792164801E-2</v>
      </c>
      <c r="DC26">
        <v>1</v>
      </c>
      <c r="DD26">
        <v>400.00639999999999</v>
      </c>
      <c r="DE26">
        <v>-7.8406015036988005E-2</v>
      </c>
      <c r="DF26">
        <v>4.2670130067766703E-2</v>
      </c>
      <c r="DG26">
        <v>1</v>
      </c>
      <c r="DH26">
        <v>1799.98</v>
      </c>
      <c r="DI26">
        <v>0.116954524852885</v>
      </c>
      <c r="DJ26">
        <v>0.15365390919052699</v>
      </c>
      <c r="DK26">
        <v>-1</v>
      </c>
      <c r="DL26">
        <v>2</v>
      </c>
      <c r="DM26">
        <v>2</v>
      </c>
      <c r="DN26" t="s">
        <v>346</v>
      </c>
      <c r="DO26">
        <v>3.1564000000000001</v>
      </c>
      <c r="DP26">
        <v>2.8319899999999998</v>
      </c>
      <c r="DQ26">
        <v>9.3428499999999998E-2</v>
      </c>
      <c r="DR26">
        <v>9.4334799999999996E-2</v>
      </c>
      <c r="DS26">
        <v>0.123487</v>
      </c>
      <c r="DT26">
        <v>0.118826</v>
      </c>
      <c r="DU26">
        <v>28640.2</v>
      </c>
      <c r="DV26">
        <v>29700.6</v>
      </c>
      <c r="DW26">
        <v>29358.2</v>
      </c>
      <c r="DX26">
        <v>30583.1</v>
      </c>
      <c r="DY26">
        <v>33724.5</v>
      </c>
      <c r="DZ26">
        <v>35235.300000000003</v>
      </c>
      <c r="EA26">
        <v>40329.599999999999</v>
      </c>
      <c r="EB26">
        <v>42329.4</v>
      </c>
      <c r="EC26">
        <v>2.2023299999999999</v>
      </c>
      <c r="ED26">
        <v>1.8542700000000001</v>
      </c>
      <c r="EE26">
        <v>0.127498</v>
      </c>
      <c r="EF26">
        <v>0</v>
      </c>
      <c r="EG26">
        <v>23.840599999999998</v>
      </c>
      <c r="EH26">
        <v>999.9</v>
      </c>
      <c r="EI26">
        <v>60.341000000000001</v>
      </c>
      <c r="EJ26">
        <v>31.007999999999999</v>
      </c>
      <c r="EK26">
        <v>27.1067</v>
      </c>
      <c r="EL26">
        <v>61.099400000000003</v>
      </c>
      <c r="EM26">
        <v>24.7075</v>
      </c>
      <c r="EN26">
        <v>1</v>
      </c>
      <c r="EO26">
        <v>-8.4113300000000002E-2</v>
      </c>
      <c r="EP26">
        <v>-0.148007</v>
      </c>
      <c r="EQ26">
        <v>20.2957</v>
      </c>
      <c r="ER26">
        <v>5.2408000000000001</v>
      </c>
      <c r="ES26">
        <v>11.8253</v>
      </c>
      <c r="ET26">
        <v>4.9817999999999998</v>
      </c>
      <c r="EU26">
        <v>3.3</v>
      </c>
      <c r="EV26">
        <v>6356.2</v>
      </c>
      <c r="EW26">
        <v>9999</v>
      </c>
      <c r="EX26">
        <v>226.6</v>
      </c>
      <c r="EY26">
        <v>92.1</v>
      </c>
      <c r="EZ26">
        <v>1.8736299999999999</v>
      </c>
      <c r="FA26">
        <v>1.8793299999999999</v>
      </c>
      <c r="FB26">
        <v>1.8797200000000001</v>
      </c>
      <c r="FC26">
        <v>1.8803399999999999</v>
      </c>
      <c r="FD26">
        <v>1.87792</v>
      </c>
      <c r="FE26">
        <v>1.8767400000000001</v>
      </c>
      <c r="FF26">
        <v>1.8774299999999999</v>
      </c>
      <c r="FG26">
        <v>1.8751500000000001</v>
      </c>
      <c r="FH26">
        <v>0</v>
      </c>
      <c r="FI26">
        <v>0</v>
      </c>
      <c r="FJ26">
        <v>0</v>
      </c>
      <c r="FK26">
        <v>0</v>
      </c>
      <c r="FL26" t="s">
        <v>347</v>
      </c>
      <c r="FM26" t="s">
        <v>348</v>
      </c>
      <c r="FN26" t="s">
        <v>349</v>
      </c>
      <c r="FO26" t="s">
        <v>349</v>
      </c>
      <c r="FP26" t="s">
        <v>349</v>
      </c>
      <c r="FQ26" t="s">
        <v>349</v>
      </c>
      <c r="FR26">
        <v>0</v>
      </c>
      <c r="FS26">
        <v>100</v>
      </c>
      <c r="FT26">
        <v>100</v>
      </c>
      <c r="FU26">
        <v>-6.0739999999999998</v>
      </c>
      <c r="FV26">
        <v>1.4999999999999999E-2</v>
      </c>
      <c r="FW26">
        <v>-6.0761162080552804</v>
      </c>
      <c r="FX26">
        <v>1.4527828764109799E-4</v>
      </c>
      <c r="FY26">
        <v>-4.3579519040863002E-7</v>
      </c>
      <c r="FZ26">
        <v>2.0799061152897499E-10</v>
      </c>
      <c r="GA26">
        <v>1.4979999999997801E-2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0.5</v>
      </c>
      <c r="GK26">
        <v>1.0498000000000001</v>
      </c>
      <c r="GL26">
        <v>2.6000999999999999</v>
      </c>
      <c r="GM26">
        <v>1.54541</v>
      </c>
      <c r="GN26">
        <v>2.2753899999999998</v>
      </c>
      <c r="GO26">
        <v>1.5979000000000001</v>
      </c>
      <c r="GP26">
        <v>2.34009</v>
      </c>
      <c r="GQ26">
        <v>34.1905</v>
      </c>
      <c r="GR26">
        <v>15.603</v>
      </c>
      <c r="GS26">
        <v>18</v>
      </c>
      <c r="GT26">
        <v>623.66099999999994</v>
      </c>
      <c r="GU26">
        <v>371.82499999999999</v>
      </c>
      <c r="GV26">
        <v>24.533899999999999</v>
      </c>
      <c r="GW26">
        <v>25.816400000000002</v>
      </c>
      <c r="GX26">
        <v>29.999500000000001</v>
      </c>
      <c r="GY26">
        <v>25.864999999999998</v>
      </c>
      <c r="GZ26">
        <v>25.852900000000002</v>
      </c>
      <c r="HA26">
        <v>21.0596</v>
      </c>
      <c r="HB26">
        <v>15</v>
      </c>
      <c r="HC26">
        <v>-30</v>
      </c>
      <c r="HD26">
        <v>24.581600000000002</v>
      </c>
      <c r="HE26">
        <v>400</v>
      </c>
      <c r="HF26">
        <v>0</v>
      </c>
      <c r="HG26">
        <v>100.005</v>
      </c>
      <c r="HH26">
        <v>98.197400000000002</v>
      </c>
    </row>
    <row r="27" spans="1:216" x14ac:dyDescent="0.2">
      <c r="A27">
        <v>9</v>
      </c>
      <c r="B27">
        <v>1690142705.0999999</v>
      </c>
      <c r="C27">
        <v>691.09999990463302</v>
      </c>
      <c r="D27" t="s">
        <v>371</v>
      </c>
      <c r="E27" t="s">
        <v>372</v>
      </c>
      <c r="F27" t="s">
        <v>344</v>
      </c>
      <c r="G27" t="s">
        <v>401</v>
      </c>
      <c r="H27">
        <v>20230723</v>
      </c>
      <c r="I27" t="s">
        <v>402</v>
      </c>
      <c r="J27" t="s">
        <v>403</v>
      </c>
      <c r="K27" t="s">
        <v>404</v>
      </c>
      <c r="L27">
        <v>1690142705.0999999</v>
      </c>
      <c r="M27">
        <f t="shared" si="0"/>
        <v>1.3825258629379907E-3</v>
      </c>
      <c r="N27">
        <f t="shared" si="1"/>
        <v>1.3825258629379906</v>
      </c>
      <c r="O27">
        <f t="shared" si="2"/>
        <v>9.0256576098072951</v>
      </c>
      <c r="P27">
        <f t="shared" si="3"/>
        <v>390.43099999999998</v>
      </c>
      <c r="Q27">
        <f t="shared" si="4"/>
        <v>293.01957802180431</v>
      </c>
      <c r="R27">
        <f t="shared" si="5"/>
        <v>29.471254668903601</v>
      </c>
      <c r="S27">
        <f t="shared" si="6"/>
        <v>39.268677913318399</v>
      </c>
      <c r="T27">
        <f t="shared" si="7"/>
        <v>0.16004527412275432</v>
      </c>
      <c r="U27">
        <f t="shared" si="8"/>
        <v>2.9359440426953989</v>
      </c>
      <c r="V27">
        <f t="shared" si="9"/>
        <v>0.15535163306343394</v>
      </c>
      <c r="W27">
        <f t="shared" si="10"/>
        <v>9.7505009854089386E-2</v>
      </c>
      <c r="X27">
        <f t="shared" si="11"/>
        <v>297.67269299999998</v>
      </c>
      <c r="Y27">
        <f t="shared" si="12"/>
        <v>27.221563804981265</v>
      </c>
      <c r="Z27">
        <f t="shared" si="13"/>
        <v>25.979800000000001</v>
      </c>
      <c r="AA27">
        <f t="shared" si="14"/>
        <v>3.3702272906621125</v>
      </c>
      <c r="AB27">
        <f t="shared" si="15"/>
        <v>74.889713042820944</v>
      </c>
      <c r="AC27">
        <f t="shared" si="16"/>
        <v>2.5012785303782397</v>
      </c>
      <c r="AD27">
        <f t="shared" si="17"/>
        <v>3.3399494119413191</v>
      </c>
      <c r="AE27">
        <f t="shared" si="18"/>
        <v>0.8689487602838728</v>
      </c>
      <c r="AF27">
        <f t="shared" si="19"/>
        <v>-60.96939055556539</v>
      </c>
      <c r="AG27">
        <f t="shared" si="20"/>
        <v>-24.122270561020674</v>
      </c>
      <c r="AH27">
        <f t="shared" si="21"/>
        <v>-1.7537798807235194</v>
      </c>
      <c r="AI27">
        <f t="shared" si="22"/>
        <v>210.82725200269039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53280.843774279332</v>
      </c>
      <c r="AO27">
        <f t="shared" si="26"/>
        <v>1799.82</v>
      </c>
      <c r="AP27">
        <f t="shared" si="27"/>
        <v>1517.2484999999999</v>
      </c>
      <c r="AQ27">
        <f t="shared" si="28"/>
        <v>0.84300013334666801</v>
      </c>
      <c r="AR27">
        <f t="shared" si="29"/>
        <v>0.16539025735906923</v>
      </c>
      <c r="AS27">
        <v>1690142705.0999999</v>
      </c>
      <c r="AT27">
        <v>390.43099999999998</v>
      </c>
      <c r="AU27">
        <v>399.99400000000003</v>
      </c>
      <c r="AV27">
        <v>24.8691</v>
      </c>
      <c r="AW27">
        <v>23.5213</v>
      </c>
      <c r="AX27">
        <v>396.56599999999997</v>
      </c>
      <c r="AY27">
        <v>24.854299999999999</v>
      </c>
      <c r="AZ27">
        <v>600.15300000000002</v>
      </c>
      <c r="BA27">
        <v>100.47799999999999</v>
      </c>
      <c r="BB27">
        <v>9.9766400000000005E-2</v>
      </c>
      <c r="BC27">
        <v>25.827400000000001</v>
      </c>
      <c r="BD27">
        <v>25.979800000000001</v>
      </c>
      <c r="BE27">
        <v>999.9</v>
      </c>
      <c r="BF27">
        <v>0</v>
      </c>
      <c r="BG27">
        <v>0</v>
      </c>
      <c r="BH27">
        <v>9988.75</v>
      </c>
      <c r="BI27">
        <v>0</v>
      </c>
      <c r="BJ27">
        <v>159.03700000000001</v>
      </c>
      <c r="BK27">
        <v>-9.5633499999999998</v>
      </c>
      <c r="BL27">
        <v>400.38799999999998</v>
      </c>
      <c r="BM27">
        <v>409.62900000000002</v>
      </c>
      <c r="BN27">
        <v>1.3477600000000001</v>
      </c>
      <c r="BO27">
        <v>399.99400000000003</v>
      </c>
      <c r="BP27">
        <v>23.5213</v>
      </c>
      <c r="BQ27">
        <v>2.4988100000000002</v>
      </c>
      <c r="BR27">
        <v>2.3633899999999999</v>
      </c>
      <c r="BS27">
        <v>21.018699999999999</v>
      </c>
      <c r="BT27">
        <v>20.115100000000002</v>
      </c>
      <c r="BU27">
        <v>1799.82</v>
      </c>
      <c r="BV27">
        <v>0.89999799999999996</v>
      </c>
      <c r="BW27">
        <v>0.10000199999999999</v>
      </c>
      <c r="BX27">
        <v>0</v>
      </c>
      <c r="BY27">
        <v>2.3405999999999998</v>
      </c>
      <c r="BZ27">
        <v>0</v>
      </c>
      <c r="CA27">
        <v>14777.4</v>
      </c>
      <c r="CB27">
        <v>17197.900000000001</v>
      </c>
      <c r="CC27">
        <v>37.375</v>
      </c>
      <c r="CD27">
        <v>39.375</v>
      </c>
      <c r="CE27">
        <v>38.686999999999998</v>
      </c>
      <c r="CF27">
        <v>37.311999999999998</v>
      </c>
      <c r="CG27">
        <v>37.25</v>
      </c>
      <c r="CH27">
        <v>1619.83</v>
      </c>
      <c r="CI27">
        <v>179.99</v>
      </c>
      <c r="CJ27">
        <v>0</v>
      </c>
      <c r="CK27">
        <v>1690142711.5</v>
      </c>
      <c r="CL27">
        <v>0</v>
      </c>
      <c r="CM27">
        <v>1690142677.0999999</v>
      </c>
      <c r="CN27" t="s">
        <v>373</v>
      </c>
      <c r="CO27">
        <v>1690142671.0999999</v>
      </c>
      <c r="CP27">
        <v>1690142677.0999999</v>
      </c>
      <c r="CQ27">
        <v>11</v>
      </c>
      <c r="CR27">
        <v>-6.0999999999999999E-2</v>
      </c>
      <c r="CS27">
        <v>0</v>
      </c>
      <c r="CT27">
        <v>-6.1360000000000001</v>
      </c>
      <c r="CU27">
        <v>1.4999999999999999E-2</v>
      </c>
      <c r="CV27">
        <v>400</v>
      </c>
      <c r="CW27">
        <v>24</v>
      </c>
      <c r="CX27">
        <v>0.18</v>
      </c>
      <c r="CY27">
        <v>0.05</v>
      </c>
      <c r="CZ27">
        <v>8.9814761568233106</v>
      </c>
      <c r="DA27">
        <v>0.46903359324291499</v>
      </c>
      <c r="DB27">
        <v>5.7128080883856E-2</v>
      </c>
      <c r="DC27">
        <v>1</v>
      </c>
      <c r="DD27">
        <v>400.01799999999997</v>
      </c>
      <c r="DE27">
        <v>-0.122337662337413</v>
      </c>
      <c r="DF27">
        <v>3.1935947800320101E-2</v>
      </c>
      <c r="DG27">
        <v>1</v>
      </c>
      <c r="DH27">
        <v>1800.0119999999999</v>
      </c>
      <c r="DI27">
        <v>-0.111290147177489</v>
      </c>
      <c r="DJ27">
        <v>0.149819891870236</v>
      </c>
      <c r="DK27">
        <v>-1</v>
      </c>
      <c r="DL27">
        <v>2</v>
      </c>
      <c r="DM27">
        <v>2</v>
      </c>
      <c r="DN27" t="s">
        <v>346</v>
      </c>
      <c r="DO27">
        <v>3.15598</v>
      </c>
      <c r="DP27">
        <v>2.83148</v>
      </c>
      <c r="DQ27">
        <v>9.3407799999999999E-2</v>
      </c>
      <c r="DR27">
        <v>9.4345600000000002E-2</v>
      </c>
      <c r="DS27">
        <v>0.12322900000000001</v>
      </c>
      <c r="DT27">
        <v>0.118502</v>
      </c>
      <c r="DU27">
        <v>28646</v>
      </c>
      <c r="DV27">
        <v>29704.3</v>
      </c>
      <c r="DW27">
        <v>29363.3</v>
      </c>
      <c r="DX27">
        <v>30587.200000000001</v>
      </c>
      <c r="DY27">
        <v>33740</v>
      </c>
      <c r="DZ27">
        <v>35251.699999999997</v>
      </c>
      <c r="EA27">
        <v>40336.300000000003</v>
      </c>
      <c r="EB27">
        <v>42333.599999999999</v>
      </c>
      <c r="EC27">
        <v>2.2023700000000002</v>
      </c>
      <c r="ED27">
        <v>1.8544499999999999</v>
      </c>
      <c r="EE27">
        <v>0.13875199999999999</v>
      </c>
      <c r="EF27">
        <v>0</v>
      </c>
      <c r="EG27">
        <v>23.7026</v>
      </c>
      <c r="EH27">
        <v>999.9</v>
      </c>
      <c r="EI27">
        <v>59.95</v>
      </c>
      <c r="EJ27">
        <v>31.088000000000001</v>
      </c>
      <c r="EK27">
        <v>27.0502</v>
      </c>
      <c r="EL27">
        <v>61.629399999999997</v>
      </c>
      <c r="EM27">
        <v>25.188300000000002</v>
      </c>
      <c r="EN27">
        <v>1</v>
      </c>
      <c r="EO27">
        <v>-8.7878600000000001E-2</v>
      </c>
      <c r="EP27">
        <v>-6.7908499999999997E-2</v>
      </c>
      <c r="EQ27">
        <v>20.296099999999999</v>
      </c>
      <c r="ER27">
        <v>5.2403500000000003</v>
      </c>
      <c r="ES27">
        <v>11.8249</v>
      </c>
      <c r="ET27">
        <v>4.9816000000000003</v>
      </c>
      <c r="EU27">
        <v>3.2999000000000001</v>
      </c>
      <c r="EV27">
        <v>6358</v>
      </c>
      <c r="EW27">
        <v>9999</v>
      </c>
      <c r="EX27">
        <v>226.6</v>
      </c>
      <c r="EY27">
        <v>92.2</v>
      </c>
      <c r="EZ27">
        <v>1.8736299999999999</v>
      </c>
      <c r="FA27">
        <v>1.87931</v>
      </c>
      <c r="FB27">
        <v>1.8796999999999999</v>
      </c>
      <c r="FC27">
        <v>1.8803399999999999</v>
      </c>
      <c r="FD27">
        <v>1.8778999999999999</v>
      </c>
      <c r="FE27">
        <v>1.8767</v>
      </c>
      <c r="FF27">
        <v>1.87744</v>
      </c>
      <c r="FG27">
        <v>1.8751500000000001</v>
      </c>
      <c r="FH27">
        <v>0</v>
      </c>
      <c r="FI27">
        <v>0</v>
      </c>
      <c r="FJ27">
        <v>0</v>
      </c>
      <c r="FK27">
        <v>0</v>
      </c>
      <c r="FL27" t="s">
        <v>347</v>
      </c>
      <c r="FM27" t="s">
        <v>348</v>
      </c>
      <c r="FN27" t="s">
        <v>349</v>
      </c>
      <c r="FO27" t="s">
        <v>349</v>
      </c>
      <c r="FP27" t="s">
        <v>349</v>
      </c>
      <c r="FQ27" t="s">
        <v>349</v>
      </c>
      <c r="FR27">
        <v>0</v>
      </c>
      <c r="FS27">
        <v>100</v>
      </c>
      <c r="FT27">
        <v>100</v>
      </c>
      <c r="FU27">
        <v>-6.1349999999999998</v>
      </c>
      <c r="FV27">
        <v>1.4800000000000001E-2</v>
      </c>
      <c r="FW27">
        <v>-6.1372399866483001</v>
      </c>
      <c r="FX27">
        <v>1.4527828764109799E-4</v>
      </c>
      <c r="FY27">
        <v>-4.3579519040863002E-7</v>
      </c>
      <c r="FZ27">
        <v>2.0799061152897499E-10</v>
      </c>
      <c r="GA27">
        <v>1.48500000000027E-2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0.6</v>
      </c>
      <c r="GJ27">
        <v>0.5</v>
      </c>
      <c r="GK27">
        <v>1.0485800000000001</v>
      </c>
      <c r="GL27">
        <v>2.5903299999999998</v>
      </c>
      <c r="GM27">
        <v>1.54541</v>
      </c>
      <c r="GN27">
        <v>2.2753899999999998</v>
      </c>
      <c r="GO27">
        <v>1.5979000000000001</v>
      </c>
      <c r="GP27">
        <v>2.3547400000000001</v>
      </c>
      <c r="GQ27">
        <v>34.235999999999997</v>
      </c>
      <c r="GR27">
        <v>15.5943</v>
      </c>
      <c r="GS27">
        <v>18</v>
      </c>
      <c r="GT27">
        <v>623.29100000000005</v>
      </c>
      <c r="GU27">
        <v>371.661</v>
      </c>
      <c r="GV27">
        <v>24.8047</v>
      </c>
      <c r="GW27">
        <v>25.7712</v>
      </c>
      <c r="GX27">
        <v>29.999600000000001</v>
      </c>
      <c r="GY27">
        <v>25.828800000000001</v>
      </c>
      <c r="GZ27">
        <v>25.814900000000002</v>
      </c>
      <c r="HA27">
        <v>21.049299999999999</v>
      </c>
      <c r="HB27">
        <v>15</v>
      </c>
      <c r="HC27">
        <v>-30</v>
      </c>
      <c r="HD27">
        <v>24.857399999999998</v>
      </c>
      <c r="HE27">
        <v>400</v>
      </c>
      <c r="HF27">
        <v>0</v>
      </c>
      <c r="HG27">
        <v>100.02200000000001</v>
      </c>
      <c r="HH27">
        <v>98.208500000000001</v>
      </c>
    </row>
    <row r="28" spans="1:216" x14ac:dyDescent="0.2">
      <c r="A28">
        <v>10</v>
      </c>
      <c r="B28">
        <v>1690142790.0999999</v>
      </c>
      <c r="C28">
        <v>776.09999990463302</v>
      </c>
      <c r="D28" t="s">
        <v>374</v>
      </c>
      <c r="E28" t="s">
        <v>375</v>
      </c>
      <c r="F28" t="s">
        <v>344</v>
      </c>
      <c r="G28" t="s">
        <v>401</v>
      </c>
      <c r="H28">
        <v>20230723</v>
      </c>
      <c r="I28" t="s">
        <v>402</v>
      </c>
      <c r="J28" t="s">
        <v>403</v>
      </c>
      <c r="K28" t="s">
        <v>404</v>
      </c>
      <c r="L28">
        <v>1690142790.0999999</v>
      </c>
      <c r="M28">
        <f t="shared" si="0"/>
        <v>1.4468205910862593E-3</v>
      </c>
      <c r="N28">
        <f t="shared" si="1"/>
        <v>1.4468205910862593</v>
      </c>
      <c r="O28">
        <f t="shared" si="2"/>
        <v>9.1227810287078448</v>
      </c>
      <c r="P28">
        <f t="shared" si="3"/>
        <v>390.31900000000002</v>
      </c>
      <c r="Q28">
        <f t="shared" si="4"/>
        <v>296.35038887512036</v>
      </c>
      <c r="R28">
        <f t="shared" si="5"/>
        <v>29.804920858883531</v>
      </c>
      <c r="S28">
        <f t="shared" si="6"/>
        <v>39.255649195792998</v>
      </c>
      <c r="T28">
        <f t="shared" si="7"/>
        <v>0.1682459970974946</v>
      </c>
      <c r="U28">
        <f t="shared" si="8"/>
        <v>2.9364069061790907</v>
      </c>
      <c r="V28">
        <f t="shared" si="9"/>
        <v>0.16306819499186012</v>
      </c>
      <c r="W28">
        <f t="shared" si="10"/>
        <v>0.10236955318484531</v>
      </c>
      <c r="X28">
        <f t="shared" si="11"/>
        <v>297.70199999999994</v>
      </c>
      <c r="Y28">
        <f t="shared" si="12"/>
        <v>27.197640444723383</v>
      </c>
      <c r="Z28">
        <f t="shared" si="13"/>
        <v>25.925699999999999</v>
      </c>
      <c r="AA28">
        <f t="shared" si="14"/>
        <v>3.359451708864694</v>
      </c>
      <c r="AB28">
        <f t="shared" si="15"/>
        <v>74.676096601263581</v>
      </c>
      <c r="AC28">
        <f t="shared" si="16"/>
        <v>2.4930800479088999</v>
      </c>
      <c r="AD28">
        <f t="shared" si="17"/>
        <v>3.3385248578548699</v>
      </c>
      <c r="AE28">
        <f t="shared" si="18"/>
        <v>0.8663716609557941</v>
      </c>
      <c r="AF28">
        <f t="shared" si="19"/>
        <v>-63.804788066904031</v>
      </c>
      <c r="AG28">
        <f t="shared" si="20"/>
        <v>-16.701448542785197</v>
      </c>
      <c r="AH28">
        <f t="shared" si="21"/>
        <v>-1.2136933017719762</v>
      </c>
      <c r="AI28">
        <f t="shared" si="22"/>
        <v>215.98207008853876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53295.492801935041</v>
      </c>
      <c r="AO28">
        <f t="shared" si="26"/>
        <v>1800</v>
      </c>
      <c r="AP28">
        <f t="shared" si="27"/>
        <v>1517.3999999999999</v>
      </c>
      <c r="AQ28">
        <f t="shared" si="28"/>
        <v>0.84299999999999997</v>
      </c>
      <c r="AR28">
        <f t="shared" si="29"/>
        <v>0.16538999999999998</v>
      </c>
      <c r="AS28">
        <v>1690142790.0999999</v>
      </c>
      <c r="AT28">
        <v>390.31900000000002</v>
      </c>
      <c r="AU28">
        <v>400.00200000000001</v>
      </c>
      <c r="AV28">
        <v>24.788699999999999</v>
      </c>
      <c r="AW28">
        <v>23.378399999999999</v>
      </c>
      <c r="AX28">
        <v>396.44</v>
      </c>
      <c r="AY28">
        <v>24.779199999999999</v>
      </c>
      <c r="AZ28">
        <v>600.279</v>
      </c>
      <c r="BA28">
        <v>100.473</v>
      </c>
      <c r="BB28">
        <v>0.100247</v>
      </c>
      <c r="BC28">
        <v>25.8202</v>
      </c>
      <c r="BD28">
        <v>25.925699999999999</v>
      </c>
      <c r="BE28">
        <v>999.9</v>
      </c>
      <c r="BF28">
        <v>0</v>
      </c>
      <c r="BG28">
        <v>0</v>
      </c>
      <c r="BH28">
        <v>9991.8799999999992</v>
      </c>
      <c r="BI28">
        <v>0</v>
      </c>
      <c r="BJ28">
        <v>163.66200000000001</v>
      </c>
      <c r="BK28">
        <v>-9.6831099999999992</v>
      </c>
      <c r="BL28">
        <v>400.24099999999999</v>
      </c>
      <c r="BM28">
        <v>409.57799999999997</v>
      </c>
      <c r="BN28">
        <v>1.4102300000000001</v>
      </c>
      <c r="BO28">
        <v>400.00200000000001</v>
      </c>
      <c r="BP28">
        <v>23.378399999999999</v>
      </c>
      <c r="BQ28">
        <v>2.4906000000000001</v>
      </c>
      <c r="BR28">
        <v>2.3489100000000001</v>
      </c>
      <c r="BS28">
        <v>20.965199999999999</v>
      </c>
      <c r="BT28">
        <v>20.015799999999999</v>
      </c>
      <c r="BU28">
        <v>1800</v>
      </c>
      <c r="BV28">
        <v>0.89999799999999996</v>
      </c>
      <c r="BW28">
        <v>0.10000199999999999</v>
      </c>
      <c r="BX28">
        <v>0</v>
      </c>
      <c r="BY28">
        <v>2.3433000000000002</v>
      </c>
      <c r="BZ28">
        <v>0</v>
      </c>
      <c r="CA28">
        <v>14794</v>
      </c>
      <c r="CB28">
        <v>17199.599999999999</v>
      </c>
      <c r="CC28">
        <v>37.25</v>
      </c>
      <c r="CD28">
        <v>39.311999999999998</v>
      </c>
      <c r="CE28">
        <v>38.625</v>
      </c>
      <c r="CF28">
        <v>37.125</v>
      </c>
      <c r="CG28">
        <v>37.186999999999998</v>
      </c>
      <c r="CH28">
        <v>1620</v>
      </c>
      <c r="CI28">
        <v>180</v>
      </c>
      <c r="CJ28">
        <v>0</v>
      </c>
      <c r="CK28">
        <v>1690142796.0999999</v>
      </c>
      <c r="CL28">
        <v>0</v>
      </c>
      <c r="CM28">
        <v>1690142761.0999999</v>
      </c>
      <c r="CN28" t="s">
        <v>376</v>
      </c>
      <c r="CO28">
        <v>1690142761.0999999</v>
      </c>
      <c r="CP28">
        <v>1690142760.0999999</v>
      </c>
      <c r="CQ28">
        <v>12</v>
      </c>
      <c r="CR28">
        <v>1.4E-2</v>
      </c>
      <c r="CS28">
        <v>-5.0000000000000001E-3</v>
      </c>
      <c r="CT28">
        <v>-6.1219999999999999</v>
      </c>
      <c r="CU28">
        <v>8.9999999999999993E-3</v>
      </c>
      <c r="CV28">
        <v>400</v>
      </c>
      <c r="CW28">
        <v>23</v>
      </c>
      <c r="CX28">
        <v>0.25</v>
      </c>
      <c r="CY28">
        <v>0.05</v>
      </c>
      <c r="CZ28">
        <v>9.0847392564632194</v>
      </c>
      <c r="DA28">
        <v>0.25619016915200998</v>
      </c>
      <c r="DB28">
        <v>5.5612963001732602E-2</v>
      </c>
      <c r="DC28">
        <v>1</v>
      </c>
      <c r="DD28">
        <v>399.98955000000001</v>
      </c>
      <c r="DE28">
        <v>1.9172932331221498E-2</v>
      </c>
      <c r="DF28">
        <v>3.5502781581165002E-2</v>
      </c>
      <c r="DG28">
        <v>1</v>
      </c>
      <c r="DH28">
        <v>1800.0035</v>
      </c>
      <c r="DI28">
        <v>-0.31204405890882703</v>
      </c>
      <c r="DJ28">
        <v>3.6231892028951697E-2</v>
      </c>
      <c r="DK28">
        <v>-1</v>
      </c>
      <c r="DL28">
        <v>2</v>
      </c>
      <c r="DM28">
        <v>2</v>
      </c>
      <c r="DN28" t="s">
        <v>346</v>
      </c>
      <c r="DO28">
        <v>3.1563400000000001</v>
      </c>
      <c r="DP28">
        <v>2.8319899999999998</v>
      </c>
      <c r="DQ28">
        <v>9.3395699999999998E-2</v>
      </c>
      <c r="DR28">
        <v>9.4357200000000002E-2</v>
      </c>
      <c r="DS28">
        <v>0.122979</v>
      </c>
      <c r="DT28">
        <v>0.11801</v>
      </c>
      <c r="DU28">
        <v>28651.4</v>
      </c>
      <c r="DV28">
        <v>29709.599999999999</v>
      </c>
      <c r="DW28">
        <v>29367.9</v>
      </c>
      <c r="DX28">
        <v>30592.6</v>
      </c>
      <c r="DY28">
        <v>33754.6</v>
      </c>
      <c r="DZ28">
        <v>35277.599999999999</v>
      </c>
      <c r="EA28">
        <v>40342.699999999997</v>
      </c>
      <c r="EB28">
        <v>42341.2</v>
      </c>
      <c r="EC28">
        <v>2.2042000000000002</v>
      </c>
      <c r="ED28">
        <v>1.8547</v>
      </c>
      <c r="EE28">
        <v>0.144765</v>
      </c>
      <c r="EF28">
        <v>0</v>
      </c>
      <c r="EG28">
        <v>23.549399999999999</v>
      </c>
      <c r="EH28">
        <v>999.9</v>
      </c>
      <c r="EI28">
        <v>59.546999999999997</v>
      </c>
      <c r="EJ28">
        <v>31.158999999999999</v>
      </c>
      <c r="EK28">
        <v>26.9815</v>
      </c>
      <c r="EL28">
        <v>61.4694</v>
      </c>
      <c r="EM28">
        <v>24.811699999999998</v>
      </c>
      <c r="EN28">
        <v>1</v>
      </c>
      <c r="EO28">
        <v>-9.5310000000000006E-2</v>
      </c>
      <c r="EP28">
        <v>-0.79312099999999996</v>
      </c>
      <c r="EQ28">
        <v>20.293399999999998</v>
      </c>
      <c r="ER28">
        <v>5.2408000000000001</v>
      </c>
      <c r="ES28">
        <v>11.8246</v>
      </c>
      <c r="ET28">
        <v>4.9818499999999997</v>
      </c>
      <c r="EU28">
        <v>3.2998799999999999</v>
      </c>
      <c r="EV28">
        <v>6359.8</v>
      </c>
      <c r="EW28">
        <v>9999</v>
      </c>
      <c r="EX28">
        <v>226.6</v>
      </c>
      <c r="EY28">
        <v>92.2</v>
      </c>
      <c r="EZ28">
        <v>1.8736299999999999</v>
      </c>
      <c r="FA28">
        <v>1.8793299999999999</v>
      </c>
      <c r="FB28">
        <v>1.8797299999999999</v>
      </c>
      <c r="FC28">
        <v>1.8803399999999999</v>
      </c>
      <c r="FD28">
        <v>1.8779300000000001</v>
      </c>
      <c r="FE28">
        <v>1.8767400000000001</v>
      </c>
      <c r="FF28">
        <v>1.87744</v>
      </c>
      <c r="FG28">
        <v>1.8751599999999999</v>
      </c>
      <c r="FH28">
        <v>0</v>
      </c>
      <c r="FI28">
        <v>0</v>
      </c>
      <c r="FJ28">
        <v>0</v>
      </c>
      <c r="FK28">
        <v>0</v>
      </c>
      <c r="FL28" t="s">
        <v>347</v>
      </c>
      <c r="FM28" t="s">
        <v>348</v>
      </c>
      <c r="FN28" t="s">
        <v>349</v>
      </c>
      <c r="FO28" t="s">
        <v>349</v>
      </c>
      <c r="FP28" t="s">
        <v>349</v>
      </c>
      <c r="FQ28" t="s">
        <v>349</v>
      </c>
      <c r="FR28">
        <v>0</v>
      </c>
      <c r="FS28">
        <v>100</v>
      </c>
      <c r="FT28">
        <v>100</v>
      </c>
      <c r="FU28">
        <v>-6.1210000000000004</v>
      </c>
      <c r="FV28">
        <v>9.4999999999999998E-3</v>
      </c>
      <c r="FW28">
        <v>-6.1227769932229803</v>
      </c>
      <c r="FX28">
        <v>1.4527828764109799E-4</v>
      </c>
      <c r="FY28">
        <v>-4.3579519040863002E-7</v>
      </c>
      <c r="FZ28">
        <v>2.0799061152897499E-10</v>
      </c>
      <c r="GA28">
        <v>9.4900000000031105E-3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0.5</v>
      </c>
      <c r="GK28">
        <v>1.0485800000000001</v>
      </c>
      <c r="GL28">
        <v>2.6013199999999999</v>
      </c>
      <c r="GM28">
        <v>1.54541</v>
      </c>
      <c r="GN28">
        <v>2.2753899999999998</v>
      </c>
      <c r="GO28">
        <v>1.5979000000000001</v>
      </c>
      <c r="GP28">
        <v>2.3547400000000001</v>
      </c>
      <c r="GQ28">
        <v>34.235999999999997</v>
      </c>
      <c r="GR28">
        <v>15.5768</v>
      </c>
      <c r="GS28">
        <v>18</v>
      </c>
      <c r="GT28">
        <v>623.87900000000002</v>
      </c>
      <c r="GU28">
        <v>371.34800000000001</v>
      </c>
      <c r="GV28">
        <v>25.1982</v>
      </c>
      <c r="GW28">
        <v>25.682500000000001</v>
      </c>
      <c r="GX28">
        <v>29.999700000000001</v>
      </c>
      <c r="GY28">
        <v>25.763300000000001</v>
      </c>
      <c r="GZ28">
        <v>25.749300000000002</v>
      </c>
      <c r="HA28">
        <v>21.0503</v>
      </c>
      <c r="HB28">
        <v>15</v>
      </c>
      <c r="HC28">
        <v>-30</v>
      </c>
      <c r="HD28">
        <v>25.256900000000002</v>
      </c>
      <c r="HE28">
        <v>400</v>
      </c>
      <c r="HF28">
        <v>0</v>
      </c>
      <c r="HG28">
        <v>100.038</v>
      </c>
      <c r="HH28">
        <v>98.225999999999999</v>
      </c>
    </row>
    <row r="29" spans="1:216" x14ac:dyDescent="0.2">
      <c r="A29">
        <v>11</v>
      </c>
      <c r="B29">
        <v>1690142905.0999999</v>
      </c>
      <c r="C29">
        <v>891.09999990463302</v>
      </c>
      <c r="D29" t="s">
        <v>377</v>
      </c>
      <c r="E29" t="s">
        <v>378</v>
      </c>
      <c r="F29" t="s">
        <v>344</v>
      </c>
      <c r="G29" t="s">
        <v>401</v>
      </c>
      <c r="H29">
        <v>20230723</v>
      </c>
      <c r="I29" t="s">
        <v>402</v>
      </c>
      <c r="J29" t="s">
        <v>403</v>
      </c>
      <c r="K29" t="s">
        <v>404</v>
      </c>
      <c r="L29">
        <v>1690142905.0999999</v>
      </c>
      <c r="M29">
        <f t="shared" si="0"/>
        <v>1.4769094747811222E-3</v>
      </c>
      <c r="N29">
        <f t="shared" si="1"/>
        <v>1.4769094747811222</v>
      </c>
      <c r="O29">
        <f t="shared" si="2"/>
        <v>11.011038400708681</v>
      </c>
      <c r="P29">
        <f t="shared" si="3"/>
        <v>463.27100000000002</v>
      </c>
      <c r="Q29">
        <f t="shared" si="4"/>
        <v>348.47099655185787</v>
      </c>
      <c r="R29">
        <f t="shared" si="5"/>
        <v>35.045592986167883</v>
      </c>
      <c r="S29">
        <f t="shared" si="6"/>
        <v>46.590984813506196</v>
      </c>
      <c r="T29">
        <f t="shared" si="7"/>
        <v>0.16616742174328403</v>
      </c>
      <c r="U29">
        <f t="shared" si="8"/>
        <v>2.9349249600489857</v>
      </c>
      <c r="V29">
        <f t="shared" si="9"/>
        <v>0.16111223068932312</v>
      </c>
      <c r="W29">
        <f t="shared" si="10"/>
        <v>0.10113652242916524</v>
      </c>
      <c r="X29">
        <f t="shared" si="11"/>
        <v>297.73028999999997</v>
      </c>
      <c r="Y29">
        <f t="shared" si="12"/>
        <v>27.233597420384058</v>
      </c>
      <c r="Z29">
        <f t="shared" si="13"/>
        <v>25.925000000000001</v>
      </c>
      <c r="AA29">
        <f t="shared" si="14"/>
        <v>3.3593124810246571</v>
      </c>
      <c r="AB29">
        <f t="shared" si="15"/>
        <v>73.619851361611381</v>
      </c>
      <c r="AC29">
        <f t="shared" si="16"/>
        <v>2.46408623939586</v>
      </c>
      <c r="AD29">
        <f t="shared" si="17"/>
        <v>3.3470404976676478</v>
      </c>
      <c r="AE29">
        <f t="shared" si="18"/>
        <v>0.89522624162879705</v>
      </c>
      <c r="AF29">
        <f t="shared" si="19"/>
        <v>-65.131707837847486</v>
      </c>
      <c r="AG29">
        <f t="shared" si="20"/>
        <v>-9.7784702807730035</v>
      </c>
      <c r="AH29">
        <f t="shared" si="21"/>
        <v>-0.71111060933367409</v>
      </c>
      <c r="AI29">
        <f t="shared" si="22"/>
        <v>222.10900127204579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53244.635399059698</v>
      </c>
      <c r="AO29">
        <f t="shared" si="26"/>
        <v>1800.17</v>
      </c>
      <c r="AP29">
        <f t="shared" si="27"/>
        <v>1517.5434</v>
      </c>
      <c r="AQ29">
        <f t="shared" si="28"/>
        <v>0.84300004999527822</v>
      </c>
      <c r="AR29">
        <f t="shared" si="29"/>
        <v>0.16539009649088696</v>
      </c>
      <c r="AS29">
        <v>1690142905.0999999</v>
      </c>
      <c r="AT29">
        <v>463.27100000000002</v>
      </c>
      <c r="AU29">
        <v>474.96199999999999</v>
      </c>
      <c r="AV29">
        <v>24.501300000000001</v>
      </c>
      <c r="AW29">
        <v>23.0611</v>
      </c>
      <c r="AX29">
        <v>470.00700000000001</v>
      </c>
      <c r="AY29">
        <v>24.497499999999999</v>
      </c>
      <c r="AZ29">
        <v>600.21799999999996</v>
      </c>
      <c r="BA29">
        <v>100.47</v>
      </c>
      <c r="BB29">
        <v>9.9612199999999998E-2</v>
      </c>
      <c r="BC29">
        <v>25.863199999999999</v>
      </c>
      <c r="BD29">
        <v>25.925000000000001</v>
      </c>
      <c r="BE29">
        <v>999.9</v>
      </c>
      <c r="BF29">
        <v>0</v>
      </c>
      <c r="BG29">
        <v>0</v>
      </c>
      <c r="BH29">
        <v>9983.75</v>
      </c>
      <c r="BI29">
        <v>0</v>
      </c>
      <c r="BJ29">
        <v>132.92699999999999</v>
      </c>
      <c r="BK29">
        <v>-11.690899999999999</v>
      </c>
      <c r="BL29">
        <v>474.90699999999998</v>
      </c>
      <c r="BM29">
        <v>486.17399999999998</v>
      </c>
      <c r="BN29">
        <v>1.44015</v>
      </c>
      <c r="BO29">
        <v>474.96199999999999</v>
      </c>
      <c r="BP29">
        <v>23.0611</v>
      </c>
      <c r="BQ29">
        <v>2.4616500000000001</v>
      </c>
      <c r="BR29">
        <v>2.3169499999999998</v>
      </c>
      <c r="BS29">
        <v>20.775099999999998</v>
      </c>
      <c r="BT29">
        <v>19.794799999999999</v>
      </c>
      <c r="BU29">
        <v>1800.17</v>
      </c>
      <c r="BV29">
        <v>0.89999799999999996</v>
      </c>
      <c r="BW29">
        <v>0.10000199999999999</v>
      </c>
      <c r="BX29">
        <v>0</v>
      </c>
      <c r="BY29">
        <v>2.5680000000000001</v>
      </c>
      <c r="BZ29">
        <v>0</v>
      </c>
      <c r="CA29">
        <v>14669.9</v>
      </c>
      <c r="CB29">
        <v>17201.2</v>
      </c>
      <c r="CC29">
        <v>37.186999999999998</v>
      </c>
      <c r="CD29">
        <v>39.125</v>
      </c>
      <c r="CE29">
        <v>38.436999999999998</v>
      </c>
      <c r="CF29">
        <v>37</v>
      </c>
      <c r="CG29">
        <v>37.061999999999998</v>
      </c>
      <c r="CH29">
        <v>1620.15</v>
      </c>
      <c r="CI29">
        <v>180.02</v>
      </c>
      <c r="CJ29">
        <v>0</v>
      </c>
      <c r="CK29">
        <v>1690142911.3</v>
      </c>
      <c r="CL29">
        <v>0</v>
      </c>
      <c r="CM29">
        <v>1690142876.0999999</v>
      </c>
      <c r="CN29" t="s">
        <v>379</v>
      </c>
      <c r="CO29">
        <v>1690142872.0999999</v>
      </c>
      <c r="CP29">
        <v>1690142876.0999999</v>
      </c>
      <c r="CQ29">
        <v>13</v>
      </c>
      <c r="CR29">
        <v>-0.60699999999999998</v>
      </c>
      <c r="CS29">
        <v>-6.0000000000000001E-3</v>
      </c>
      <c r="CT29">
        <v>-6.7380000000000004</v>
      </c>
      <c r="CU29">
        <v>4.0000000000000001E-3</v>
      </c>
      <c r="CV29">
        <v>475</v>
      </c>
      <c r="CW29">
        <v>23</v>
      </c>
      <c r="CX29">
        <v>0.35</v>
      </c>
      <c r="CY29">
        <v>7.0000000000000007E-2</v>
      </c>
      <c r="CZ29">
        <v>11.024207222313899</v>
      </c>
      <c r="DA29">
        <v>-5.2357444343295503E-3</v>
      </c>
      <c r="DB29">
        <v>3.7363407837184899E-2</v>
      </c>
      <c r="DC29">
        <v>1</v>
      </c>
      <c r="DD29">
        <v>475.03161904761902</v>
      </c>
      <c r="DE29">
        <v>-0.35680519480511902</v>
      </c>
      <c r="DF29">
        <v>4.6364473458600099E-2</v>
      </c>
      <c r="DG29">
        <v>1</v>
      </c>
      <c r="DH29">
        <v>1800.0476190476199</v>
      </c>
      <c r="DI29">
        <v>-4.56203530337553E-2</v>
      </c>
      <c r="DJ29">
        <v>0.155529962261333</v>
      </c>
      <c r="DK29">
        <v>-1</v>
      </c>
      <c r="DL29">
        <v>2</v>
      </c>
      <c r="DM29">
        <v>2</v>
      </c>
      <c r="DN29" t="s">
        <v>346</v>
      </c>
      <c r="DO29">
        <v>3.1563400000000001</v>
      </c>
      <c r="DP29">
        <v>2.83128</v>
      </c>
      <c r="DQ29">
        <v>0.106158</v>
      </c>
      <c r="DR29">
        <v>0.107336</v>
      </c>
      <c r="DS29">
        <v>0.122021</v>
      </c>
      <c r="DT29">
        <v>0.11691500000000001</v>
      </c>
      <c r="DU29">
        <v>28257.7</v>
      </c>
      <c r="DV29">
        <v>29293.599999999999</v>
      </c>
      <c r="DW29">
        <v>29377.200000000001</v>
      </c>
      <c r="DX29">
        <v>30601.9</v>
      </c>
      <c r="DY29">
        <v>33801.800000000003</v>
      </c>
      <c r="DZ29">
        <v>35334.300000000003</v>
      </c>
      <c r="EA29">
        <v>40353.699999999997</v>
      </c>
      <c r="EB29">
        <v>42355.199999999997</v>
      </c>
      <c r="EC29">
        <v>2.2057799999999999</v>
      </c>
      <c r="ED29">
        <v>1.8562000000000001</v>
      </c>
      <c r="EE29">
        <v>0.154227</v>
      </c>
      <c r="EF29">
        <v>0</v>
      </c>
      <c r="EG29">
        <v>23.3931</v>
      </c>
      <c r="EH29">
        <v>999.9</v>
      </c>
      <c r="EI29">
        <v>58.942999999999998</v>
      </c>
      <c r="EJ29">
        <v>31.219000000000001</v>
      </c>
      <c r="EK29">
        <v>26.8002</v>
      </c>
      <c r="EL29">
        <v>61.489400000000003</v>
      </c>
      <c r="EM29">
        <v>24.771599999999999</v>
      </c>
      <c r="EN29">
        <v>1</v>
      </c>
      <c r="EO29">
        <v>-0.108999</v>
      </c>
      <c r="EP29">
        <v>-0.86508700000000005</v>
      </c>
      <c r="EQ29">
        <v>20.2926</v>
      </c>
      <c r="ER29">
        <v>5.2409499999999998</v>
      </c>
      <c r="ES29">
        <v>11.8246</v>
      </c>
      <c r="ET29">
        <v>4.9818499999999997</v>
      </c>
      <c r="EU29">
        <v>3.2999800000000001</v>
      </c>
      <c r="EV29">
        <v>6362</v>
      </c>
      <c r="EW29">
        <v>9999</v>
      </c>
      <c r="EX29">
        <v>226.6</v>
      </c>
      <c r="EY29">
        <v>92.2</v>
      </c>
      <c r="EZ29">
        <v>1.8736299999999999</v>
      </c>
      <c r="FA29">
        <v>1.87937</v>
      </c>
      <c r="FB29">
        <v>1.8797200000000001</v>
      </c>
      <c r="FC29">
        <v>1.8803399999999999</v>
      </c>
      <c r="FD29">
        <v>1.87791</v>
      </c>
      <c r="FE29">
        <v>1.8767100000000001</v>
      </c>
      <c r="FF29">
        <v>1.87744</v>
      </c>
      <c r="FG29">
        <v>1.8751500000000001</v>
      </c>
      <c r="FH29">
        <v>0</v>
      </c>
      <c r="FI29">
        <v>0</v>
      </c>
      <c r="FJ29">
        <v>0</v>
      </c>
      <c r="FK29">
        <v>0</v>
      </c>
      <c r="FL29" t="s">
        <v>347</v>
      </c>
      <c r="FM29" t="s">
        <v>348</v>
      </c>
      <c r="FN29" t="s">
        <v>349</v>
      </c>
      <c r="FO29" t="s">
        <v>349</v>
      </c>
      <c r="FP29" t="s">
        <v>349</v>
      </c>
      <c r="FQ29" t="s">
        <v>349</v>
      </c>
      <c r="FR29">
        <v>0</v>
      </c>
      <c r="FS29">
        <v>100</v>
      </c>
      <c r="FT29">
        <v>100</v>
      </c>
      <c r="FU29">
        <v>-6.7359999999999998</v>
      </c>
      <c r="FV29">
        <v>3.8E-3</v>
      </c>
      <c r="FW29">
        <v>-6.7298263400955802</v>
      </c>
      <c r="FX29">
        <v>1.4527828764109799E-4</v>
      </c>
      <c r="FY29">
        <v>-4.3579519040863002E-7</v>
      </c>
      <c r="FZ29">
        <v>2.0799061152897499E-10</v>
      </c>
      <c r="GA29">
        <v>3.81818181817906E-3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0.6</v>
      </c>
      <c r="GJ29">
        <v>0.5</v>
      </c>
      <c r="GK29">
        <v>1.2036100000000001</v>
      </c>
      <c r="GL29">
        <v>2.5878899999999998</v>
      </c>
      <c r="GM29">
        <v>1.54541</v>
      </c>
      <c r="GN29">
        <v>2.2753899999999998</v>
      </c>
      <c r="GO29">
        <v>1.5979000000000001</v>
      </c>
      <c r="GP29">
        <v>2.4499499999999999</v>
      </c>
      <c r="GQ29">
        <v>34.213299999999997</v>
      </c>
      <c r="GR29">
        <v>15.559200000000001</v>
      </c>
      <c r="GS29">
        <v>18</v>
      </c>
      <c r="GT29">
        <v>623.54300000000001</v>
      </c>
      <c r="GU29">
        <v>371.27300000000002</v>
      </c>
      <c r="GV29">
        <v>25.2958</v>
      </c>
      <c r="GW29">
        <v>25.511700000000001</v>
      </c>
      <c r="GX29">
        <v>29.999400000000001</v>
      </c>
      <c r="GY29">
        <v>25.632200000000001</v>
      </c>
      <c r="GZ29">
        <v>25.619399999999999</v>
      </c>
      <c r="HA29">
        <v>24.141100000000002</v>
      </c>
      <c r="HB29">
        <v>15</v>
      </c>
      <c r="HC29">
        <v>-30</v>
      </c>
      <c r="HD29">
        <v>25.355899999999998</v>
      </c>
      <c r="HE29">
        <v>475</v>
      </c>
      <c r="HF29">
        <v>0</v>
      </c>
      <c r="HG29">
        <v>100.06699999999999</v>
      </c>
      <c r="HH29">
        <v>98.257400000000004</v>
      </c>
    </row>
    <row r="30" spans="1:216" x14ac:dyDescent="0.2">
      <c r="A30">
        <v>12</v>
      </c>
      <c r="B30">
        <v>1690142966.0999999</v>
      </c>
      <c r="C30">
        <v>952.09999990463302</v>
      </c>
      <c r="D30" t="s">
        <v>380</v>
      </c>
      <c r="E30" t="s">
        <v>381</v>
      </c>
      <c r="F30" t="s">
        <v>344</v>
      </c>
      <c r="G30" t="s">
        <v>401</v>
      </c>
      <c r="H30">
        <v>20230723</v>
      </c>
      <c r="I30" t="s">
        <v>402</v>
      </c>
      <c r="J30" t="s">
        <v>403</v>
      </c>
      <c r="K30" t="s">
        <v>404</v>
      </c>
      <c r="L30">
        <v>1690142966.0999999</v>
      </c>
      <c r="M30">
        <f t="shared" si="0"/>
        <v>1.4881688253890679E-3</v>
      </c>
      <c r="N30">
        <f t="shared" si="1"/>
        <v>1.4881688253890679</v>
      </c>
      <c r="O30">
        <f t="shared" si="2"/>
        <v>13.132976588619599</v>
      </c>
      <c r="P30">
        <f t="shared" si="3"/>
        <v>561.07899999999995</v>
      </c>
      <c r="Q30">
        <f t="shared" si="4"/>
        <v>421.71578391174262</v>
      </c>
      <c r="R30">
        <f t="shared" si="5"/>
        <v>42.408963513257113</v>
      </c>
      <c r="S30">
        <f t="shared" si="6"/>
        <v>56.423733108444893</v>
      </c>
      <c r="T30">
        <f t="shared" si="7"/>
        <v>0.16337504874508427</v>
      </c>
      <c r="U30">
        <f t="shared" si="8"/>
        <v>2.9375500794539842</v>
      </c>
      <c r="V30">
        <f t="shared" si="9"/>
        <v>0.15848986863461992</v>
      </c>
      <c r="W30">
        <f t="shared" si="10"/>
        <v>9.9482914196137168E-2</v>
      </c>
      <c r="X30">
        <f t="shared" si="11"/>
        <v>297.69721199999998</v>
      </c>
      <c r="Y30">
        <f t="shared" si="12"/>
        <v>27.308364507523848</v>
      </c>
      <c r="Z30">
        <f t="shared" si="13"/>
        <v>25.962499999999999</v>
      </c>
      <c r="AA30">
        <f t="shared" si="14"/>
        <v>3.3667782161617472</v>
      </c>
      <c r="AB30">
        <f t="shared" si="15"/>
        <v>72.85196471743312</v>
      </c>
      <c r="AC30">
        <f t="shared" si="16"/>
        <v>2.4498329949997202</v>
      </c>
      <c r="AD30">
        <f t="shared" si="17"/>
        <v>3.3627548749052294</v>
      </c>
      <c r="AE30">
        <f t="shared" si="18"/>
        <v>0.91694522116202704</v>
      </c>
      <c r="AF30">
        <f t="shared" si="19"/>
        <v>-65.628245199657897</v>
      </c>
      <c r="AG30">
        <f t="shared" si="20"/>
        <v>-3.1990578376470271</v>
      </c>
      <c r="AH30">
        <f t="shared" si="21"/>
        <v>-0.23257024694855105</v>
      </c>
      <c r="AI30">
        <f t="shared" si="22"/>
        <v>228.63733871574649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53306.775657025893</v>
      </c>
      <c r="AO30">
        <f t="shared" si="26"/>
        <v>1799.97</v>
      </c>
      <c r="AP30">
        <f t="shared" si="27"/>
        <v>1517.3748000000001</v>
      </c>
      <c r="AQ30">
        <f t="shared" si="28"/>
        <v>0.84300005000083333</v>
      </c>
      <c r="AR30">
        <f t="shared" si="29"/>
        <v>0.16539009650160835</v>
      </c>
      <c r="AS30">
        <v>1690142966.0999999</v>
      </c>
      <c r="AT30">
        <v>561.07899999999995</v>
      </c>
      <c r="AU30">
        <v>575.04200000000003</v>
      </c>
      <c r="AV30">
        <v>24.3612</v>
      </c>
      <c r="AW30">
        <v>22.909800000000001</v>
      </c>
      <c r="AX30">
        <v>568.26099999999997</v>
      </c>
      <c r="AY30">
        <v>24.3672</v>
      </c>
      <c r="AZ30">
        <v>600.21299999999997</v>
      </c>
      <c r="BA30">
        <v>100.46299999999999</v>
      </c>
      <c r="BB30">
        <v>9.9903099999999995E-2</v>
      </c>
      <c r="BC30">
        <v>25.942299999999999</v>
      </c>
      <c r="BD30">
        <v>25.962499999999999</v>
      </c>
      <c r="BE30">
        <v>999.9</v>
      </c>
      <c r="BF30">
        <v>0</v>
      </c>
      <c r="BG30">
        <v>0</v>
      </c>
      <c r="BH30">
        <v>9999.3799999999992</v>
      </c>
      <c r="BI30">
        <v>0</v>
      </c>
      <c r="BJ30">
        <v>137.351</v>
      </c>
      <c r="BK30">
        <v>-13.5304</v>
      </c>
      <c r="BL30">
        <v>575.53800000000001</v>
      </c>
      <c r="BM30">
        <v>588.52499999999998</v>
      </c>
      <c r="BN30">
        <v>1.4612499999999999</v>
      </c>
      <c r="BO30">
        <v>575.04200000000003</v>
      </c>
      <c r="BP30">
        <v>22.909800000000001</v>
      </c>
      <c r="BQ30">
        <v>2.4483799999999998</v>
      </c>
      <c r="BR30">
        <v>2.30158</v>
      </c>
      <c r="BS30">
        <v>20.6874</v>
      </c>
      <c r="BT30">
        <v>19.6875</v>
      </c>
      <c r="BU30">
        <v>1799.97</v>
      </c>
      <c r="BV30">
        <v>0.9</v>
      </c>
      <c r="BW30">
        <v>0.1</v>
      </c>
      <c r="BX30">
        <v>0</v>
      </c>
      <c r="BY30">
        <v>2.3729</v>
      </c>
      <c r="BZ30">
        <v>0</v>
      </c>
      <c r="CA30">
        <v>14854.2</v>
      </c>
      <c r="CB30">
        <v>17199.3</v>
      </c>
      <c r="CC30">
        <v>37.125</v>
      </c>
      <c r="CD30">
        <v>39.061999999999998</v>
      </c>
      <c r="CE30">
        <v>38.5</v>
      </c>
      <c r="CF30">
        <v>36.936999999999998</v>
      </c>
      <c r="CG30">
        <v>37</v>
      </c>
      <c r="CH30">
        <v>1619.97</v>
      </c>
      <c r="CI30">
        <v>180</v>
      </c>
      <c r="CJ30">
        <v>0</v>
      </c>
      <c r="CK30">
        <v>1690142972.5</v>
      </c>
      <c r="CL30">
        <v>0</v>
      </c>
      <c r="CM30">
        <v>1690142993.0999999</v>
      </c>
      <c r="CN30" t="s">
        <v>382</v>
      </c>
      <c r="CO30">
        <v>1690142993.0999999</v>
      </c>
      <c r="CP30">
        <v>1690142988.0999999</v>
      </c>
      <c r="CQ30">
        <v>14</v>
      </c>
      <c r="CR30">
        <v>-0.43</v>
      </c>
      <c r="CS30">
        <v>-0.01</v>
      </c>
      <c r="CT30">
        <v>-7.1820000000000004</v>
      </c>
      <c r="CU30">
        <v>-6.0000000000000001E-3</v>
      </c>
      <c r="CV30">
        <v>575</v>
      </c>
      <c r="CW30">
        <v>23</v>
      </c>
      <c r="CX30">
        <v>0.19</v>
      </c>
      <c r="CY30">
        <v>0.06</v>
      </c>
      <c r="CZ30">
        <v>12.8891939267479</v>
      </c>
      <c r="DA30">
        <v>-1.38107189351576</v>
      </c>
      <c r="DB30">
        <v>0.15955120397435901</v>
      </c>
      <c r="DC30">
        <v>1</v>
      </c>
      <c r="DD30">
        <v>575.00025000000005</v>
      </c>
      <c r="DE30">
        <v>0.15045112781967501</v>
      </c>
      <c r="DF30">
        <v>5.8052454728464001E-2</v>
      </c>
      <c r="DG30">
        <v>1</v>
      </c>
      <c r="DH30">
        <v>1799.9974999999999</v>
      </c>
      <c r="DI30">
        <v>1.11275003660452E-2</v>
      </c>
      <c r="DJ30">
        <v>7.8350175494367999E-2</v>
      </c>
      <c r="DK30">
        <v>-1</v>
      </c>
      <c r="DL30">
        <v>2</v>
      </c>
      <c r="DM30">
        <v>2</v>
      </c>
      <c r="DN30" t="s">
        <v>346</v>
      </c>
      <c r="DO30">
        <v>3.1564100000000002</v>
      </c>
      <c r="DP30">
        <v>2.8317100000000002</v>
      </c>
      <c r="DQ30">
        <v>0.12178700000000001</v>
      </c>
      <c r="DR30">
        <v>0.123209</v>
      </c>
      <c r="DS30">
        <v>0.12157900000000001</v>
      </c>
      <c r="DT30">
        <v>0.116392</v>
      </c>
      <c r="DU30">
        <v>27770.2</v>
      </c>
      <c r="DV30">
        <v>28779</v>
      </c>
      <c r="DW30">
        <v>29383.599999999999</v>
      </c>
      <c r="DX30">
        <v>30607.9</v>
      </c>
      <c r="DY30">
        <v>33827.300000000003</v>
      </c>
      <c r="DZ30">
        <v>35364.1</v>
      </c>
      <c r="EA30">
        <v>40362.199999999997</v>
      </c>
      <c r="EB30">
        <v>42364</v>
      </c>
      <c r="EC30">
        <v>2.2091500000000002</v>
      </c>
      <c r="ED30">
        <v>1.8583000000000001</v>
      </c>
      <c r="EE30">
        <v>0.162385</v>
      </c>
      <c r="EF30">
        <v>0</v>
      </c>
      <c r="EG30">
        <v>23.296500000000002</v>
      </c>
      <c r="EH30">
        <v>999.9</v>
      </c>
      <c r="EI30">
        <v>58.643999999999998</v>
      </c>
      <c r="EJ30">
        <v>31.239000000000001</v>
      </c>
      <c r="EK30">
        <v>26.693300000000001</v>
      </c>
      <c r="EL30">
        <v>61.659399999999998</v>
      </c>
      <c r="EM30">
        <v>25.629000000000001</v>
      </c>
      <c r="EN30">
        <v>1</v>
      </c>
      <c r="EO30">
        <v>-0.11847299999999999</v>
      </c>
      <c r="EP30">
        <v>-0.73443099999999994</v>
      </c>
      <c r="EQ30">
        <v>20.294</v>
      </c>
      <c r="ER30">
        <v>5.2372100000000001</v>
      </c>
      <c r="ES30">
        <v>11.824299999999999</v>
      </c>
      <c r="ET30">
        <v>4.9814999999999996</v>
      </c>
      <c r="EU30">
        <v>3.2999000000000001</v>
      </c>
      <c r="EV30">
        <v>6363.4</v>
      </c>
      <c r="EW30">
        <v>9999</v>
      </c>
      <c r="EX30">
        <v>226.6</v>
      </c>
      <c r="EY30">
        <v>92.2</v>
      </c>
      <c r="EZ30">
        <v>1.8736299999999999</v>
      </c>
      <c r="FA30">
        <v>1.8793</v>
      </c>
      <c r="FB30">
        <v>1.8797200000000001</v>
      </c>
      <c r="FC30">
        <v>1.8803399999999999</v>
      </c>
      <c r="FD30">
        <v>1.8778999999999999</v>
      </c>
      <c r="FE30">
        <v>1.8767199999999999</v>
      </c>
      <c r="FF30">
        <v>1.8774299999999999</v>
      </c>
      <c r="FG30">
        <v>1.8751500000000001</v>
      </c>
      <c r="FH30">
        <v>0</v>
      </c>
      <c r="FI30">
        <v>0</v>
      </c>
      <c r="FJ30">
        <v>0</v>
      </c>
      <c r="FK30">
        <v>0</v>
      </c>
      <c r="FL30" t="s">
        <v>347</v>
      </c>
      <c r="FM30" t="s">
        <v>348</v>
      </c>
      <c r="FN30" t="s">
        <v>349</v>
      </c>
      <c r="FO30" t="s">
        <v>349</v>
      </c>
      <c r="FP30" t="s">
        <v>349</v>
      </c>
      <c r="FQ30" t="s">
        <v>349</v>
      </c>
      <c r="FR30">
        <v>0</v>
      </c>
      <c r="FS30">
        <v>100</v>
      </c>
      <c r="FT30">
        <v>100</v>
      </c>
      <c r="FU30">
        <v>-7.1820000000000004</v>
      </c>
      <c r="FV30">
        <v>-6.0000000000000001E-3</v>
      </c>
      <c r="FW30">
        <v>-6.7298263400955802</v>
      </c>
      <c r="FX30">
        <v>1.4527828764109799E-4</v>
      </c>
      <c r="FY30">
        <v>-4.3579519040863002E-7</v>
      </c>
      <c r="FZ30">
        <v>2.0799061152897499E-10</v>
      </c>
      <c r="GA30">
        <v>3.81818181817906E-3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1.6</v>
      </c>
      <c r="GJ30">
        <v>1.5</v>
      </c>
      <c r="GK30">
        <v>1.40381</v>
      </c>
      <c r="GL30">
        <v>2.5915499999999998</v>
      </c>
      <c r="GM30">
        <v>1.54541</v>
      </c>
      <c r="GN30">
        <v>2.2741699999999998</v>
      </c>
      <c r="GO30">
        <v>1.5979000000000001</v>
      </c>
      <c r="GP30">
        <v>2.34131</v>
      </c>
      <c r="GQ30">
        <v>34.1905</v>
      </c>
      <c r="GR30">
        <v>15.541700000000001</v>
      </c>
      <c r="GS30">
        <v>18</v>
      </c>
      <c r="GT30">
        <v>624.94600000000003</v>
      </c>
      <c r="GU30">
        <v>371.79300000000001</v>
      </c>
      <c r="GV30">
        <v>25.291</v>
      </c>
      <c r="GW30">
        <v>25.395</v>
      </c>
      <c r="GX30">
        <v>29.999400000000001</v>
      </c>
      <c r="GY30">
        <v>25.5395</v>
      </c>
      <c r="GZ30">
        <v>25.5291</v>
      </c>
      <c r="HA30">
        <v>28.1403</v>
      </c>
      <c r="HB30">
        <v>15</v>
      </c>
      <c r="HC30">
        <v>-30</v>
      </c>
      <c r="HD30">
        <v>25.3339</v>
      </c>
      <c r="HE30">
        <v>575</v>
      </c>
      <c r="HF30">
        <v>0</v>
      </c>
      <c r="HG30">
        <v>100.08799999999999</v>
      </c>
      <c r="HH30">
        <v>98.2774</v>
      </c>
    </row>
    <row r="31" spans="1:216" x14ac:dyDescent="0.2">
      <c r="A31">
        <v>13</v>
      </c>
      <c r="B31">
        <v>1690143100.0999999</v>
      </c>
      <c r="C31">
        <v>1086.0999999046301</v>
      </c>
      <c r="D31" t="s">
        <v>383</v>
      </c>
      <c r="E31" t="s">
        <v>384</v>
      </c>
      <c r="F31" t="s">
        <v>344</v>
      </c>
      <c r="G31" t="s">
        <v>401</v>
      </c>
      <c r="H31">
        <v>20230723</v>
      </c>
      <c r="I31" t="s">
        <v>402</v>
      </c>
      <c r="J31" t="s">
        <v>403</v>
      </c>
      <c r="K31" t="s">
        <v>404</v>
      </c>
      <c r="L31">
        <v>1690143100.0999999</v>
      </c>
      <c r="M31">
        <f t="shared" si="0"/>
        <v>1.5278120147669192E-3</v>
      </c>
      <c r="N31">
        <f t="shared" si="1"/>
        <v>1.5278120147669192</v>
      </c>
      <c r="O31">
        <f t="shared" si="2"/>
        <v>15.23490466340033</v>
      </c>
      <c r="P31">
        <f t="shared" si="3"/>
        <v>658.75599999999997</v>
      </c>
      <c r="Q31">
        <f t="shared" si="4"/>
        <v>493.51671972953363</v>
      </c>
      <c r="R31">
        <f t="shared" si="5"/>
        <v>49.634485677328136</v>
      </c>
      <c r="S31">
        <f t="shared" si="6"/>
        <v>66.25310539584801</v>
      </c>
      <c r="T31">
        <f t="shared" si="7"/>
        <v>0.16007833438237942</v>
      </c>
      <c r="U31">
        <f t="shared" si="8"/>
        <v>2.9376142513518166</v>
      </c>
      <c r="V31">
        <f t="shared" si="9"/>
        <v>0.1553853700703432</v>
      </c>
      <c r="W31">
        <f t="shared" si="10"/>
        <v>9.7526040356556182E-2</v>
      </c>
      <c r="X31">
        <f t="shared" si="11"/>
        <v>297.70359599999995</v>
      </c>
      <c r="Y31">
        <f t="shared" si="12"/>
        <v>27.400388949598746</v>
      </c>
      <c r="Z31">
        <f t="shared" si="13"/>
        <v>26.057300000000001</v>
      </c>
      <c r="AA31">
        <f t="shared" si="14"/>
        <v>3.3857162539556995</v>
      </c>
      <c r="AB31">
        <f t="shared" si="15"/>
        <v>71.689945522299965</v>
      </c>
      <c r="AC31">
        <f t="shared" si="16"/>
        <v>2.4254098094222001</v>
      </c>
      <c r="AD31">
        <f t="shared" si="17"/>
        <v>3.3831938241154735</v>
      </c>
      <c r="AE31">
        <f t="shared" si="18"/>
        <v>0.96030644453349945</v>
      </c>
      <c r="AF31">
        <f t="shared" si="19"/>
        <v>-67.37650985122113</v>
      </c>
      <c r="AG31">
        <f t="shared" si="20"/>
        <v>-1.9954955099382905</v>
      </c>
      <c r="AH31">
        <f t="shared" si="21"/>
        <v>-0.14521215597213008</v>
      </c>
      <c r="AI31">
        <f t="shared" si="22"/>
        <v>228.18637848286843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53290.605885823497</v>
      </c>
      <c r="AO31">
        <f t="shared" si="26"/>
        <v>1800.01</v>
      </c>
      <c r="AP31">
        <f t="shared" si="27"/>
        <v>1517.4083999999998</v>
      </c>
      <c r="AQ31">
        <f t="shared" si="28"/>
        <v>0.84299998333342585</v>
      </c>
      <c r="AR31">
        <f t="shared" si="29"/>
        <v>0.16538996783351201</v>
      </c>
      <c r="AS31">
        <v>1690143100.0999999</v>
      </c>
      <c r="AT31">
        <v>658.75599999999997</v>
      </c>
      <c r="AU31">
        <v>674.98900000000003</v>
      </c>
      <c r="AV31">
        <v>24.1159</v>
      </c>
      <c r="AW31">
        <v>22.625699999999998</v>
      </c>
      <c r="AX31">
        <v>666.36099999999999</v>
      </c>
      <c r="AY31">
        <v>24.118500000000001</v>
      </c>
      <c r="AZ31">
        <v>600.30899999999997</v>
      </c>
      <c r="BA31">
        <v>100.473</v>
      </c>
      <c r="BB31">
        <v>0.10005799999999999</v>
      </c>
      <c r="BC31">
        <v>26.044699999999999</v>
      </c>
      <c r="BD31">
        <v>26.057300000000001</v>
      </c>
      <c r="BE31">
        <v>999.9</v>
      </c>
      <c r="BF31">
        <v>0</v>
      </c>
      <c r="BG31">
        <v>0</v>
      </c>
      <c r="BH31">
        <v>9998.75</v>
      </c>
      <c r="BI31">
        <v>0</v>
      </c>
      <c r="BJ31">
        <v>155.029</v>
      </c>
      <c r="BK31">
        <v>-16.232700000000001</v>
      </c>
      <c r="BL31">
        <v>675.03499999999997</v>
      </c>
      <c r="BM31">
        <v>690.61500000000001</v>
      </c>
      <c r="BN31">
        <v>1.4901</v>
      </c>
      <c r="BO31">
        <v>674.98900000000003</v>
      </c>
      <c r="BP31">
        <v>22.625699999999998</v>
      </c>
      <c r="BQ31">
        <v>2.4229799999999999</v>
      </c>
      <c r="BR31">
        <v>2.2732700000000001</v>
      </c>
      <c r="BS31">
        <v>20.5182</v>
      </c>
      <c r="BT31">
        <v>19.488199999999999</v>
      </c>
      <c r="BU31">
        <v>1800.01</v>
      </c>
      <c r="BV31">
        <v>0.9</v>
      </c>
      <c r="BW31">
        <v>0.1</v>
      </c>
      <c r="BX31">
        <v>0</v>
      </c>
      <c r="BY31">
        <v>2.6648999999999998</v>
      </c>
      <c r="BZ31">
        <v>0</v>
      </c>
      <c r="CA31">
        <v>14911.5</v>
      </c>
      <c r="CB31">
        <v>17199.7</v>
      </c>
      <c r="CC31">
        <v>37</v>
      </c>
      <c r="CD31">
        <v>38.936999999999998</v>
      </c>
      <c r="CE31">
        <v>38.311999999999998</v>
      </c>
      <c r="CF31">
        <v>36.875</v>
      </c>
      <c r="CG31">
        <v>36.875</v>
      </c>
      <c r="CH31">
        <v>1620.01</v>
      </c>
      <c r="CI31">
        <v>180</v>
      </c>
      <c r="CJ31">
        <v>0</v>
      </c>
      <c r="CK31">
        <v>1690143106.3</v>
      </c>
      <c r="CL31">
        <v>0</v>
      </c>
      <c r="CM31">
        <v>1690143070.0999999</v>
      </c>
      <c r="CN31" t="s">
        <v>385</v>
      </c>
      <c r="CO31">
        <v>1690143069.0999999</v>
      </c>
      <c r="CP31">
        <v>1690143070.0999999</v>
      </c>
      <c r="CQ31">
        <v>15</v>
      </c>
      <c r="CR31">
        <v>-0.41</v>
      </c>
      <c r="CS31">
        <v>3.0000000000000001E-3</v>
      </c>
      <c r="CT31">
        <v>-7.6070000000000002</v>
      </c>
      <c r="CU31">
        <v>-3.0000000000000001E-3</v>
      </c>
      <c r="CV31">
        <v>675</v>
      </c>
      <c r="CW31">
        <v>23</v>
      </c>
      <c r="CX31">
        <v>0.25</v>
      </c>
      <c r="CY31">
        <v>0.06</v>
      </c>
      <c r="CZ31">
        <v>15.175145481424</v>
      </c>
      <c r="DA31">
        <v>0.18408749736678501</v>
      </c>
      <c r="DB31">
        <v>4.0116199362960001E-2</v>
      </c>
      <c r="DC31">
        <v>1</v>
      </c>
      <c r="DD31">
        <v>674.97889999999995</v>
      </c>
      <c r="DE31">
        <v>-0.12126315789443901</v>
      </c>
      <c r="DF31">
        <v>3.5726600733905003E-2</v>
      </c>
      <c r="DG31">
        <v>1</v>
      </c>
      <c r="DH31">
        <v>1800.0161904761901</v>
      </c>
      <c r="DI31">
        <v>0.12797610492040801</v>
      </c>
      <c r="DJ31">
        <v>6.8136850422407205E-2</v>
      </c>
      <c r="DK31">
        <v>-1</v>
      </c>
      <c r="DL31">
        <v>2</v>
      </c>
      <c r="DM31">
        <v>2</v>
      </c>
      <c r="DN31" t="s">
        <v>346</v>
      </c>
      <c r="DO31">
        <v>3.1568100000000001</v>
      </c>
      <c r="DP31">
        <v>2.8318599999999998</v>
      </c>
      <c r="DQ31">
        <v>0.13617199999999999</v>
      </c>
      <c r="DR31">
        <v>0.13780899999999999</v>
      </c>
      <c r="DS31">
        <v>0.120771</v>
      </c>
      <c r="DT31">
        <v>0.115444</v>
      </c>
      <c r="DU31">
        <v>27329.599999999999</v>
      </c>
      <c r="DV31">
        <v>28314.9</v>
      </c>
      <c r="DW31">
        <v>29397.8</v>
      </c>
      <c r="DX31">
        <v>30623</v>
      </c>
      <c r="DY31">
        <v>33874</v>
      </c>
      <c r="DZ31">
        <v>35419.5</v>
      </c>
      <c r="EA31">
        <v>40379.800000000003</v>
      </c>
      <c r="EB31">
        <v>42383.7</v>
      </c>
      <c r="EC31">
        <v>2.2111200000000002</v>
      </c>
      <c r="ED31">
        <v>1.861</v>
      </c>
      <c r="EE31">
        <v>0.167042</v>
      </c>
      <c r="EF31">
        <v>0</v>
      </c>
      <c r="EG31">
        <v>23.315100000000001</v>
      </c>
      <c r="EH31">
        <v>999.9</v>
      </c>
      <c r="EI31">
        <v>57.862000000000002</v>
      </c>
      <c r="EJ31">
        <v>31.29</v>
      </c>
      <c r="EK31">
        <v>26.410299999999999</v>
      </c>
      <c r="EL31">
        <v>61.489400000000003</v>
      </c>
      <c r="EM31">
        <v>25.0321</v>
      </c>
      <c r="EN31">
        <v>1</v>
      </c>
      <c r="EO31">
        <v>-0.13878599999999999</v>
      </c>
      <c r="EP31">
        <v>-0.14965700000000001</v>
      </c>
      <c r="EQ31">
        <v>20.2958</v>
      </c>
      <c r="ER31">
        <v>5.2401999999999997</v>
      </c>
      <c r="ES31">
        <v>11.824299999999999</v>
      </c>
      <c r="ET31">
        <v>4.9821499999999999</v>
      </c>
      <c r="EU31">
        <v>3.2997299999999998</v>
      </c>
      <c r="EV31">
        <v>6366</v>
      </c>
      <c r="EW31">
        <v>9999</v>
      </c>
      <c r="EX31">
        <v>226.6</v>
      </c>
      <c r="EY31">
        <v>92.3</v>
      </c>
      <c r="EZ31">
        <v>1.8736299999999999</v>
      </c>
      <c r="FA31">
        <v>1.8792800000000001</v>
      </c>
      <c r="FB31">
        <v>1.8796900000000001</v>
      </c>
      <c r="FC31">
        <v>1.8803399999999999</v>
      </c>
      <c r="FD31">
        <v>1.8778999999999999</v>
      </c>
      <c r="FE31">
        <v>1.8767</v>
      </c>
      <c r="FF31">
        <v>1.8774200000000001</v>
      </c>
      <c r="FG31">
        <v>1.8751500000000001</v>
      </c>
      <c r="FH31">
        <v>0</v>
      </c>
      <c r="FI31">
        <v>0</v>
      </c>
      <c r="FJ31">
        <v>0</v>
      </c>
      <c r="FK31">
        <v>0</v>
      </c>
      <c r="FL31" t="s">
        <v>347</v>
      </c>
      <c r="FM31" t="s">
        <v>348</v>
      </c>
      <c r="FN31" t="s">
        <v>349</v>
      </c>
      <c r="FO31" t="s">
        <v>349</v>
      </c>
      <c r="FP31" t="s">
        <v>349</v>
      </c>
      <c r="FQ31" t="s">
        <v>349</v>
      </c>
      <c r="FR31">
        <v>0</v>
      </c>
      <c r="FS31">
        <v>100</v>
      </c>
      <c r="FT31">
        <v>100</v>
      </c>
      <c r="FU31">
        <v>-7.6050000000000004</v>
      </c>
      <c r="FV31">
        <v>-2.5999999999999999E-3</v>
      </c>
      <c r="FW31">
        <v>-7.56970209599951</v>
      </c>
      <c r="FX31">
        <v>1.4527828764109799E-4</v>
      </c>
      <c r="FY31">
        <v>-4.3579519040863002E-7</v>
      </c>
      <c r="FZ31">
        <v>2.0799061152897499E-10</v>
      </c>
      <c r="GA31">
        <v>-2.6700000000019499E-3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0.5</v>
      </c>
      <c r="GK31">
        <v>1.5979000000000001</v>
      </c>
      <c r="GL31">
        <v>2.5793499999999998</v>
      </c>
      <c r="GM31">
        <v>1.54541</v>
      </c>
      <c r="GN31">
        <v>2.2753899999999998</v>
      </c>
      <c r="GO31">
        <v>1.5979000000000001</v>
      </c>
      <c r="GP31">
        <v>2.34253</v>
      </c>
      <c r="GQ31">
        <v>34.122500000000002</v>
      </c>
      <c r="GR31">
        <v>15.532999999999999</v>
      </c>
      <c r="GS31">
        <v>18</v>
      </c>
      <c r="GT31">
        <v>623.91300000000001</v>
      </c>
      <c r="GU31">
        <v>371.79</v>
      </c>
      <c r="GV31">
        <v>24.962399999999999</v>
      </c>
      <c r="GW31">
        <v>25.1431</v>
      </c>
      <c r="GX31">
        <v>29.999600000000001</v>
      </c>
      <c r="GY31">
        <v>25.322600000000001</v>
      </c>
      <c r="GZ31">
        <v>25.316299999999998</v>
      </c>
      <c r="HA31">
        <v>32.033700000000003</v>
      </c>
      <c r="HB31">
        <v>15</v>
      </c>
      <c r="HC31">
        <v>-30</v>
      </c>
      <c r="HD31">
        <v>24.8996</v>
      </c>
      <c r="HE31">
        <v>675</v>
      </c>
      <c r="HF31">
        <v>0</v>
      </c>
      <c r="HG31">
        <v>100.134</v>
      </c>
      <c r="HH31">
        <v>98.324100000000001</v>
      </c>
    </row>
    <row r="32" spans="1:216" x14ac:dyDescent="0.2">
      <c r="A32">
        <v>14</v>
      </c>
      <c r="B32">
        <v>1690143189.0999999</v>
      </c>
      <c r="C32">
        <v>1175.0999999046301</v>
      </c>
      <c r="D32" t="s">
        <v>386</v>
      </c>
      <c r="E32" t="s">
        <v>387</v>
      </c>
      <c r="F32" t="s">
        <v>344</v>
      </c>
      <c r="G32" t="s">
        <v>401</v>
      </c>
      <c r="H32">
        <v>20230723</v>
      </c>
      <c r="I32" t="s">
        <v>402</v>
      </c>
      <c r="J32" t="s">
        <v>403</v>
      </c>
      <c r="K32" t="s">
        <v>404</v>
      </c>
      <c r="L32">
        <v>1690143189.0999999</v>
      </c>
      <c r="M32">
        <f t="shared" si="0"/>
        <v>1.4906081251471086E-3</v>
      </c>
      <c r="N32">
        <f t="shared" si="1"/>
        <v>1.4906081251471086</v>
      </c>
      <c r="O32">
        <f t="shared" si="2"/>
        <v>17.095473830823249</v>
      </c>
      <c r="P32">
        <f t="shared" si="3"/>
        <v>781.78399999999999</v>
      </c>
      <c r="Q32">
        <f t="shared" si="4"/>
        <v>592.25154471649387</v>
      </c>
      <c r="R32">
        <f t="shared" si="5"/>
        <v>59.566178774387438</v>
      </c>
      <c r="S32">
        <f t="shared" si="6"/>
        <v>78.628558966861604</v>
      </c>
      <c r="T32">
        <f t="shared" si="7"/>
        <v>0.15683789302654202</v>
      </c>
      <c r="U32">
        <f t="shared" si="8"/>
        <v>2.9385538468709833</v>
      </c>
      <c r="V32">
        <f t="shared" si="9"/>
        <v>0.1523315201315453</v>
      </c>
      <c r="W32">
        <f t="shared" si="10"/>
        <v>9.5601294655933075E-2</v>
      </c>
      <c r="X32">
        <f t="shared" si="11"/>
        <v>297.72013499999997</v>
      </c>
      <c r="Y32">
        <f t="shared" si="12"/>
        <v>27.275261241832585</v>
      </c>
      <c r="Z32">
        <f t="shared" si="13"/>
        <v>25.9605</v>
      </c>
      <c r="AA32">
        <f t="shared" si="14"/>
        <v>3.3663796781024389</v>
      </c>
      <c r="AB32">
        <f t="shared" si="15"/>
        <v>71.818500459999683</v>
      </c>
      <c r="AC32">
        <f t="shared" si="16"/>
        <v>2.4104803207113199</v>
      </c>
      <c r="AD32">
        <f t="shared" si="17"/>
        <v>3.356350112118911</v>
      </c>
      <c r="AE32">
        <f t="shared" si="18"/>
        <v>0.95589935739111898</v>
      </c>
      <c r="AF32">
        <f t="shared" si="19"/>
        <v>-65.735818318987498</v>
      </c>
      <c r="AG32">
        <f t="shared" si="20"/>
        <v>-7.9845350756223912</v>
      </c>
      <c r="AH32">
        <f t="shared" si="21"/>
        <v>-0.5801747140561756</v>
      </c>
      <c r="AI32">
        <f t="shared" si="22"/>
        <v>223.4196068913339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53342.021022258064</v>
      </c>
      <c r="AO32">
        <f t="shared" si="26"/>
        <v>1800.11</v>
      </c>
      <c r="AP32">
        <f t="shared" si="27"/>
        <v>1517.4926999999998</v>
      </c>
      <c r="AQ32">
        <f t="shared" si="28"/>
        <v>0.84299998333435167</v>
      </c>
      <c r="AR32">
        <f t="shared" si="29"/>
        <v>0.16538996783529894</v>
      </c>
      <c r="AS32">
        <v>1690143189.0999999</v>
      </c>
      <c r="AT32">
        <v>781.78399999999999</v>
      </c>
      <c r="AU32">
        <v>800.04</v>
      </c>
      <c r="AV32">
        <v>23.966799999999999</v>
      </c>
      <c r="AW32">
        <v>22.5123</v>
      </c>
      <c r="AX32">
        <v>789.91</v>
      </c>
      <c r="AY32">
        <v>23.9727</v>
      </c>
      <c r="AZ32">
        <v>600.15800000000002</v>
      </c>
      <c r="BA32">
        <v>100.476</v>
      </c>
      <c r="BB32">
        <v>9.9809899999999993E-2</v>
      </c>
      <c r="BC32">
        <v>25.9101</v>
      </c>
      <c r="BD32">
        <v>25.9605</v>
      </c>
      <c r="BE32">
        <v>999.9</v>
      </c>
      <c r="BF32">
        <v>0</v>
      </c>
      <c r="BG32">
        <v>0</v>
      </c>
      <c r="BH32">
        <v>10003.799999999999</v>
      </c>
      <c r="BI32">
        <v>0</v>
      </c>
      <c r="BJ32">
        <v>156.423</v>
      </c>
      <c r="BK32">
        <v>-18.256399999999999</v>
      </c>
      <c r="BL32">
        <v>800.98099999999999</v>
      </c>
      <c r="BM32">
        <v>818.46600000000001</v>
      </c>
      <c r="BN32">
        <v>1.45452</v>
      </c>
      <c r="BO32">
        <v>800.04</v>
      </c>
      <c r="BP32">
        <v>22.5123</v>
      </c>
      <c r="BQ32">
        <v>2.4080900000000001</v>
      </c>
      <c r="BR32">
        <v>2.2619500000000001</v>
      </c>
      <c r="BS32">
        <v>20.418299999999999</v>
      </c>
      <c r="BT32">
        <v>19.408000000000001</v>
      </c>
      <c r="BU32">
        <v>1800.11</v>
      </c>
      <c r="BV32">
        <v>0.9</v>
      </c>
      <c r="BW32">
        <v>0.1</v>
      </c>
      <c r="BX32">
        <v>0</v>
      </c>
      <c r="BY32">
        <v>2.6234000000000002</v>
      </c>
      <c r="BZ32">
        <v>0</v>
      </c>
      <c r="CA32">
        <v>15032.6</v>
      </c>
      <c r="CB32">
        <v>17200.7</v>
      </c>
      <c r="CC32">
        <v>37</v>
      </c>
      <c r="CD32">
        <v>39</v>
      </c>
      <c r="CE32">
        <v>38.186999999999998</v>
      </c>
      <c r="CF32">
        <v>36.875</v>
      </c>
      <c r="CG32">
        <v>36.875</v>
      </c>
      <c r="CH32">
        <v>1620.1</v>
      </c>
      <c r="CI32">
        <v>180.01</v>
      </c>
      <c r="CJ32">
        <v>0</v>
      </c>
      <c r="CK32">
        <v>1690143195.0999999</v>
      </c>
      <c r="CL32">
        <v>0</v>
      </c>
      <c r="CM32">
        <v>1690143161.0999999</v>
      </c>
      <c r="CN32" t="s">
        <v>388</v>
      </c>
      <c r="CO32">
        <v>1690143161.0999999</v>
      </c>
      <c r="CP32">
        <v>1690143160.0999999</v>
      </c>
      <c r="CQ32">
        <v>16</v>
      </c>
      <c r="CR32">
        <v>-0.502</v>
      </c>
      <c r="CS32">
        <v>-3.0000000000000001E-3</v>
      </c>
      <c r="CT32">
        <v>-8.1289999999999996</v>
      </c>
      <c r="CU32">
        <v>-6.0000000000000001E-3</v>
      </c>
      <c r="CV32">
        <v>800</v>
      </c>
      <c r="CW32">
        <v>23</v>
      </c>
      <c r="CX32">
        <v>0.19</v>
      </c>
      <c r="CY32">
        <v>0.06</v>
      </c>
      <c r="CZ32">
        <v>16.997071822060001</v>
      </c>
      <c r="DA32">
        <v>0.326144418880705</v>
      </c>
      <c r="DB32">
        <v>4.4003126859218103E-2</v>
      </c>
      <c r="DC32">
        <v>1</v>
      </c>
      <c r="DD32">
        <v>800.00995238095197</v>
      </c>
      <c r="DE32">
        <v>-0.19753246753170001</v>
      </c>
      <c r="DF32">
        <v>3.3164059993969798E-2</v>
      </c>
      <c r="DG32">
        <v>1</v>
      </c>
      <c r="DH32">
        <v>1800.048</v>
      </c>
      <c r="DI32">
        <v>-0.26087356788399602</v>
      </c>
      <c r="DJ32">
        <v>0.15374004032786701</v>
      </c>
      <c r="DK32">
        <v>-1</v>
      </c>
      <c r="DL32">
        <v>2</v>
      </c>
      <c r="DM32">
        <v>2</v>
      </c>
      <c r="DN32" t="s">
        <v>346</v>
      </c>
      <c r="DO32">
        <v>3.1565400000000001</v>
      </c>
      <c r="DP32">
        <v>2.8316599999999998</v>
      </c>
      <c r="DQ32">
        <v>0.15279000000000001</v>
      </c>
      <c r="DR32">
        <v>0.154559</v>
      </c>
      <c r="DS32">
        <v>0.120283</v>
      </c>
      <c r="DT32">
        <v>0.115065</v>
      </c>
      <c r="DU32">
        <v>26808.3</v>
      </c>
      <c r="DV32">
        <v>27769.7</v>
      </c>
      <c r="DW32">
        <v>29402</v>
      </c>
      <c r="DX32">
        <v>30627.8</v>
      </c>
      <c r="DY32">
        <v>33898.6</v>
      </c>
      <c r="DZ32">
        <v>35441.9</v>
      </c>
      <c r="EA32">
        <v>40384.6</v>
      </c>
      <c r="EB32">
        <v>42390.2</v>
      </c>
      <c r="EC32">
        <v>2.2118199999999999</v>
      </c>
      <c r="ED32">
        <v>1.86208</v>
      </c>
      <c r="EE32">
        <v>0.15620100000000001</v>
      </c>
      <c r="EF32">
        <v>0</v>
      </c>
      <c r="EG32">
        <v>23.3962</v>
      </c>
      <c r="EH32">
        <v>999.9</v>
      </c>
      <c r="EI32">
        <v>57.38</v>
      </c>
      <c r="EJ32">
        <v>31.3</v>
      </c>
      <c r="EK32">
        <v>26.210599999999999</v>
      </c>
      <c r="EL32">
        <v>61.199399999999997</v>
      </c>
      <c r="EM32">
        <v>25.613</v>
      </c>
      <c r="EN32">
        <v>1</v>
      </c>
      <c r="EO32">
        <v>-0.14453299999999999</v>
      </c>
      <c r="EP32">
        <v>-0.88277499999999998</v>
      </c>
      <c r="EQ32">
        <v>20.2927</v>
      </c>
      <c r="ER32">
        <v>5.2398999999999996</v>
      </c>
      <c r="ES32">
        <v>11.8249</v>
      </c>
      <c r="ET32">
        <v>4.9816500000000001</v>
      </c>
      <c r="EU32">
        <v>3.2995999999999999</v>
      </c>
      <c r="EV32">
        <v>6367.7</v>
      </c>
      <c r="EW32">
        <v>9999</v>
      </c>
      <c r="EX32">
        <v>226.6</v>
      </c>
      <c r="EY32">
        <v>92.3</v>
      </c>
      <c r="EZ32">
        <v>1.8736299999999999</v>
      </c>
      <c r="FA32">
        <v>1.87927</v>
      </c>
      <c r="FB32">
        <v>1.8797299999999999</v>
      </c>
      <c r="FC32">
        <v>1.8803399999999999</v>
      </c>
      <c r="FD32">
        <v>1.8778999999999999</v>
      </c>
      <c r="FE32">
        <v>1.87673</v>
      </c>
      <c r="FF32">
        <v>1.8774299999999999</v>
      </c>
      <c r="FG32">
        <v>1.8751599999999999</v>
      </c>
      <c r="FH32">
        <v>0</v>
      </c>
      <c r="FI32">
        <v>0</v>
      </c>
      <c r="FJ32">
        <v>0</v>
      </c>
      <c r="FK32">
        <v>0</v>
      </c>
      <c r="FL32" t="s">
        <v>347</v>
      </c>
      <c r="FM32" t="s">
        <v>348</v>
      </c>
      <c r="FN32" t="s">
        <v>349</v>
      </c>
      <c r="FO32" t="s">
        <v>349</v>
      </c>
      <c r="FP32" t="s">
        <v>349</v>
      </c>
      <c r="FQ32" t="s">
        <v>349</v>
      </c>
      <c r="FR32">
        <v>0</v>
      </c>
      <c r="FS32">
        <v>100</v>
      </c>
      <c r="FT32">
        <v>100</v>
      </c>
      <c r="FU32">
        <v>-8.1259999999999994</v>
      </c>
      <c r="FV32">
        <v>-5.8999999999999999E-3</v>
      </c>
      <c r="FW32">
        <v>-8.0719096760550606</v>
      </c>
      <c r="FX32">
        <v>1.4527828764109799E-4</v>
      </c>
      <c r="FY32">
        <v>-4.3579519040863002E-7</v>
      </c>
      <c r="FZ32">
        <v>2.0799061152897499E-10</v>
      </c>
      <c r="GA32">
        <v>-5.9100000000000801E-3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1.8359399999999999</v>
      </c>
      <c r="GL32">
        <v>2.5793499999999998</v>
      </c>
      <c r="GM32">
        <v>1.54541</v>
      </c>
      <c r="GN32">
        <v>2.2741699999999998</v>
      </c>
      <c r="GO32">
        <v>1.5979000000000001</v>
      </c>
      <c r="GP32">
        <v>2.4670399999999999</v>
      </c>
      <c r="GQ32">
        <v>34.077100000000002</v>
      </c>
      <c r="GR32">
        <v>15.5242</v>
      </c>
      <c r="GS32">
        <v>18</v>
      </c>
      <c r="GT32">
        <v>623.36800000000005</v>
      </c>
      <c r="GU32">
        <v>371.74799999999999</v>
      </c>
      <c r="GV32">
        <v>25.335799999999999</v>
      </c>
      <c r="GW32">
        <v>25.068100000000001</v>
      </c>
      <c r="GX32">
        <v>29.9999</v>
      </c>
      <c r="GY32">
        <v>25.2301</v>
      </c>
      <c r="GZ32">
        <v>25.225999999999999</v>
      </c>
      <c r="HA32">
        <v>36.7879</v>
      </c>
      <c r="HB32">
        <v>15</v>
      </c>
      <c r="HC32">
        <v>-30</v>
      </c>
      <c r="HD32">
        <v>25.342700000000001</v>
      </c>
      <c r="HE32">
        <v>800</v>
      </c>
      <c r="HF32">
        <v>0</v>
      </c>
      <c r="HG32">
        <v>100.14700000000001</v>
      </c>
      <c r="HH32">
        <v>98.339399999999998</v>
      </c>
    </row>
    <row r="33" spans="1:216" x14ac:dyDescent="0.2">
      <c r="A33">
        <v>15</v>
      </c>
      <c r="B33">
        <v>1690143289.0999999</v>
      </c>
      <c r="C33">
        <v>1275.0999999046301</v>
      </c>
      <c r="D33" t="s">
        <v>389</v>
      </c>
      <c r="E33" t="s">
        <v>390</v>
      </c>
      <c r="F33" t="s">
        <v>344</v>
      </c>
      <c r="G33" t="s">
        <v>401</v>
      </c>
      <c r="H33">
        <v>20230723</v>
      </c>
      <c r="I33" t="s">
        <v>402</v>
      </c>
      <c r="J33" t="s">
        <v>403</v>
      </c>
      <c r="K33" t="s">
        <v>404</v>
      </c>
      <c r="L33">
        <v>1690143289.0999999</v>
      </c>
      <c r="M33">
        <f t="shared" si="0"/>
        <v>1.4362848612835906E-3</v>
      </c>
      <c r="N33">
        <f t="shared" si="1"/>
        <v>1.4362848612835906</v>
      </c>
      <c r="O33">
        <f t="shared" si="2"/>
        <v>19.409642552612549</v>
      </c>
      <c r="P33">
        <f t="shared" si="3"/>
        <v>979.22299999999996</v>
      </c>
      <c r="Q33">
        <f t="shared" si="4"/>
        <v>752.19056662541527</v>
      </c>
      <c r="R33">
        <f t="shared" si="5"/>
        <v>75.65310446805988</v>
      </c>
      <c r="S33">
        <f t="shared" si="6"/>
        <v>98.487355736034999</v>
      </c>
      <c r="T33">
        <f t="shared" si="7"/>
        <v>0.14905832847462736</v>
      </c>
      <c r="U33">
        <f t="shared" si="8"/>
        <v>2.9372448971338474</v>
      </c>
      <c r="V33">
        <f t="shared" si="9"/>
        <v>0.14497990414224748</v>
      </c>
      <c r="W33">
        <f t="shared" si="10"/>
        <v>9.096957554835032E-2</v>
      </c>
      <c r="X33">
        <f t="shared" si="11"/>
        <v>297.680094</v>
      </c>
      <c r="Y33">
        <f t="shared" si="12"/>
        <v>27.271713155292822</v>
      </c>
      <c r="Z33">
        <f t="shared" si="13"/>
        <v>25.967700000000001</v>
      </c>
      <c r="AA33">
        <f t="shared" si="14"/>
        <v>3.3678146079825151</v>
      </c>
      <c r="AB33">
        <f t="shared" si="15"/>
        <v>71.582195448891255</v>
      </c>
      <c r="AC33">
        <f t="shared" si="16"/>
        <v>2.3999895631990005</v>
      </c>
      <c r="AD33">
        <f t="shared" si="17"/>
        <v>3.3527744548049818</v>
      </c>
      <c r="AE33">
        <f t="shared" si="18"/>
        <v>0.96782504478351461</v>
      </c>
      <c r="AF33">
        <f t="shared" si="19"/>
        <v>-63.340162382606344</v>
      </c>
      <c r="AG33">
        <f t="shared" si="20"/>
        <v>-11.971467665207795</v>
      </c>
      <c r="AH33">
        <f t="shared" si="21"/>
        <v>-0.87021491813758012</v>
      </c>
      <c r="AI33">
        <f t="shared" si="22"/>
        <v>221.49824903404826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53307.148573173305</v>
      </c>
      <c r="AO33">
        <f t="shared" si="26"/>
        <v>1799.87</v>
      </c>
      <c r="AP33">
        <f t="shared" si="27"/>
        <v>1517.2901999999997</v>
      </c>
      <c r="AQ33">
        <f t="shared" si="28"/>
        <v>0.84299988332490672</v>
      </c>
      <c r="AR33">
        <f t="shared" si="29"/>
        <v>0.16538977481707012</v>
      </c>
      <c r="AS33">
        <v>1690143289.0999999</v>
      </c>
      <c r="AT33">
        <v>979.22299999999996</v>
      </c>
      <c r="AU33">
        <v>1000.03</v>
      </c>
      <c r="AV33">
        <v>23.862200000000001</v>
      </c>
      <c r="AW33">
        <v>22.460799999999999</v>
      </c>
      <c r="AX33">
        <v>988.12</v>
      </c>
      <c r="AY33">
        <v>23.868400000000001</v>
      </c>
      <c r="AZ33">
        <v>600.26199999999994</v>
      </c>
      <c r="BA33">
        <v>100.477</v>
      </c>
      <c r="BB33">
        <v>0.100045</v>
      </c>
      <c r="BC33">
        <v>25.892099999999999</v>
      </c>
      <c r="BD33">
        <v>25.967700000000001</v>
      </c>
      <c r="BE33">
        <v>999.9</v>
      </c>
      <c r="BF33">
        <v>0</v>
      </c>
      <c r="BG33">
        <v>0</v>
      </c>
      <c r="BH33">
        <v>9996.25</v>
      </c>
      <c r="BI33">
        <v>0</v>
      </c>
      <c r="BJ33">
        <v>176.178</v>
      </c>
      <c r="BK33">
        <v>-20.8066</v>
      </c>
      <c r="BL33">
        <v>1003.16</v>
      </c>
      <c r="BM33">
        <v>1023.01</v>
      </c>
      <c r="BN33">
        <v>1.4013599999999999</v>
      </c>
      <c r="BO33">
        <v>1000.03</v>
      </c>
      <c r="BP33">
        <v>22.460799999999999</v>
      </c>
      <c r="BQ33">
        <v>2.3976099999999998</v>
      </c>
      <c r="BR33">
        <v>2.2568000000000001</v>
      </c>
      <c r="BS33">
        <v>20.3476</v>
      </c>
      <c r="BT33">
        <v>19.371400000000001</v>
      </c>
      <c r="BU33">
        <v>1799.87</v>
      </c>
      <c r="BV33">
        <v>0.90000199999999997</v>
      </c>
      <c r="BW33">
        <v>9.9998500000000004E-2</v>
      </c>
      <c r="BX33">
        <v>0</v>
      </c>
      <c r="BY33">
        <v>2.5868000000000002</v>
      </c>
      <c r="BZ33">
        <v>0</v>
      </c>
      <c r="CA33">
        <v>15233.7</v>
      </c>
      <c r="CB33">
        <v>17198.400000000001</v>
      </c>
      <c r="CC33">
        <v>37</v>
      </c>
      <c r="CD33">
        <v>39</v>
      </c>
      <c r="CE33">
        <v>38.25</v>
      </c>
      <c r="CF33">
        <v>36.936999999999998</v>
      </c>
      <c r="CG33">
        <v>36.936999999999998</v>
      </c>
      <c r="CH33">
        <v>1619.89</v>
      </c>
      <c r="CI33">
        <v>179.98</v>
      </c>
      <c r="CJ33">
        <v>0</v>
      </c>
      <c r="CK33">
        <v>1690143295.3</v>
      </c>
      <c r="CL33">
        <v>0</v>
      </c>
      <c r="CM33">
        <v>1690143261.0999999</v>
      </c>
      <c r="CN33" t="s">
        <v>391</v>
      </c>
      <c r="CO33">
        <v>1690143261.0999999</v>
      </c>
      <c r="CP33">
        <v>1690143246.0999999</v>
      </c>
      <c r="CQ33">
        <v>17</v>
      </c>
      <c r="CR33">
        <v>-0.74199999999999999</v>
      </c>
      <c r="CS33">
        <v>0</v>
      </c>
      <c r="CT33">
        <v>-8.8989999999999991</v>
      </c>
      <c r="CU33">
        <v>-6.0000000000000001E-3</v>
      </c>
      <c r="CV33">
        <v>1000</v>
      </c>
      <c r="CW33">
        <v>22</v>
      </c>
      <c r="CX33">
        <v>0.2</v>
      </c>
      <c r="CY33">
        <v>0.03</v>
      </c>
      <c r="CZ33">
        <v>19.287941229847899</v>
      </c>
      <c r="DA33">
        <v>0.88061182485574496</v>
      </c>
      <c r="DB33">
        <v>9.5686318270443105E-2</v>
      </c>
      <c r="DC33">
        <v>1</v>
      </c>
      <c r="DD33">
        <v>1000.03147619048</v>
      </c>
      <c r="DE33">
        <v>0.12818181818243901</v>
      </c>
      <c r="DF33">
        <v>3.5050465722901901E-2</v>
      </c>
      <c r="DG33">
        <v>1</v>
      </c>
      <c r="DH33">
        <v>1799.97047619048</v>
      </c>
      <c r="DI33">
        <v>0.47927037349052798</v>
      </c>
      <c r="DJ33">
        <v>0.16099323234750501</v>
      </c>
      <c r="DK33">
        <v>-1</v>
      </c>
      <c r="DL33">
        <v>2</v>
      </c>
      <c r="DM33">
        <v>2</v>
      </c>
      <c r="DN33" t="s">
        <v>346</v>
      </c>
      <c r="DO33">
        <v>3.1568100000000001</v>
      </c>
      <c r="DP33">
        <v>2.8318300000000001</v>
      </c>
      <c r="DQ33">
        <v>0.17682999999999999</v>
      </c>
      <c r="DR33">
        <v>0.17871600000000001</v>
      </c>
      <c r="DS33">
        <v>0.119933</v>
      </c>
      <c r="DT33">
        <v>0.1149</v>
      </c>
      <c r="DU33">
        <v>26050.400000000001</v>
      </c>
      <c r="DV33">
        <v>26979.3</v>
      </c>
      <c r="DW33">
        <v>29404.6</v>
      </c>
      <c r="DX33">
        <v>30630.5</v>
      </c>
      <c r="DY33">
        <v>33916.699999999997</v>
      </c>
      <c r="DZ33">
        <v>35454.1</v>
      </c>
      <c r="EA33">
        <v>40387.1</v>
      </c>
      <c r="EB33">
        <v>42393.9</v>
      </c>
      <c r="EC33">
        <v>2.2120700000000002</v>
      </c>
      <c r="ED33">
        <v>1.863</v>
      </c>
      <c r="EE33">
        <v>0.15165699999999999</v>
      </c>
      <c r="EF33">
        <v>0</v>
      </c>
      <c r="EG33">
        <v>23.478200000000001</v>
      </c>
      <c r="EH33">
        <v>999.9</v>
      </c>
      <c r="EI33">
        <v>56.898000000000003</v>
      </c>
      <c r="EJ33">
        <v>31.33</v>
      </c>
      <c r="EK33">
        <v>26.031500000000001</v>
      </c>
      <c r="EL33">
        <v>61.339399999999998</v>
      </c>
      <c r="EM33">
        <v>25.448699999999999</v>
      </c>
      <c r="EN33">
        <v>1</v>
      </c>
      <c r="EO33">
        <v>-0.14877499999999999</v>
      </c>
      <c r="EP33">
        <v>-0.63514400000000004</v>
      </c>
      <c r="EQ33">
        <v>20.293700000000001</v>
      </c>
      <c r="ER33">
        <v>5.2406499999999996</v>
      </c>
      <c r="ES33">
        <v>11.8246</v>
      </c>
      <c r="ET33">
        <v>4.9818499999999997</v>
      </c>
      <c r="EU33">
        <v>3.29975</v>
      </c>
      <c r="EV33">
        <v>6369.7</v>
      </c>
      <c r="EW33">
        <v>9999</v>
      </c>
      <c r="EX33">
        <v>226.6</v>
      </c>
      <c r="EY33">
        <v>92.3</v>
      </c>
      <c r="EZ33">
        <v>1.8736299999999999</v>
      </c>
      <c r="FA33">
        <v>1.87931</v>
      </c>
      <c r="FB33">
        <v>1.87971</v>
      </c>
      <c r="FC33">
        <v>1.8803399999999999</v>
      </c>
      <c r="FD33">
        <v>1.8778999999999999</v>
      </c>
      <c r="FE33">
        <v>1.8767199999999999</v>
      </c>
      <c r="FF33">
        <v>1.8774299999999999</v>
      </c>
      <c r="FG33">
        <v>1.8751500000000001</v>
      </c>
      <c r="FH33">
        <v>0</v>
      </c>
      <c r="FI33">
        <v>0</v>
      </c>
      <c r="FJ33">
        <v>0</v>
      </c>
      <c r="FK33">
        <v>0</v>
      </c>
      <c r="FL33" t="s">
        <v>347</v>
      </c>
      <c r="FM33" t="s">
        <v>348</v>
      </c>
      <c r="FN33" t="s">
        <v>349</v>
      </c>
      <c r="FO33" t="s">
        <v>349</v>
      </c>
      <c r="FP33" t="s">
        <v>349</v>
      </c>
      <c r="FQ33" t="s">
        <v>349</v>
      </c>
      <c r="FR33">
        <v>0</v>
      </c>
      <c r="FS33">
        <v>100</v>
      </c>
      <c r="FT33">
        <v>100</v>
      </c>
      <c r="FU33">
        <v>-8.8970000000000002</v>
      </c>
      <c r="FV33">
        <v>-6.1999999999999998E-3</v>
      </c>
      <c r="FW33">
        <v>-8.8156392665453307</v>
      </c>
      <c r="FX33">
        <v>1.4527828764109799E-4</v>
      </c>
      <c r="FY33">
        <v>-4.3579519040863002E-7</v>
      </c>
      <c r="FZ33">
        <v>2.0799061152897499E-10</v>
      </c>
      <c r="GA33">
        <v>-6.17999999999697E-3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0.5</v>
      </c>
      <c r="GJ33">
        <v>0.7</v>
      </c>
      <c r="GK33">
        <v>2.20459</v>
      </c>
      <c r="GL33">
        <v>2.5830099999999998</v>
      </c>
      <c r="GM33">
        <v>1.54541</v>
      </c>
      <c r="GN33">
        <v>2.2741699999999998</v>
      </c>
      <c r="GO33">
        <v>1.5979000000000001</v>
      </c>
      <c r="GP33">
        <v>2.3962400000000001</v>
      </c>
      <c r="GQ33">
        <v>34.077100000000002</v>
      </c>
      <c r="GR33">
        <v>15.5067</v>
      </c>
      <c r="GS33">
        <v>18</v>
      </c>
      <c r="GT33">
        <v>622.72199999999998</v>
      </c>
      <c r="GU33">
        <v>371.74099999999999</v>
      </c>
      <c r="GV33">
        <v>25.084499999999998</v>
      </c>
      <c r="GW33">
        <v>25.020700000000001</v>
      </c>
      <c r="GX33">
        <v>29.9999</v>
      </c>
      <c r="GY33">
        <v>25.157599999999999</v>
      </c>
      <c r="GZ33">
        <v>25.1526</v>
      </c>
      <c r="HA33">
        <v>44.154899999999998</v>
      </c>
      <c r="HB33">
        <v>15</v>
      </c>
      <c r="HC33">
        <v>-30</v>
      </c>
      <c r="HD33">
        <v>25.0901</v>
      </c>
      <c r="HE33">
        <v>1000</v>
      </c>
      <c r="HF33">
        <v>0</v>
      </c>
      <c r="HG33">
        <v>100.154</v>
      </c>
      <c r="HH33">
        <v>98.348100000000002</v>
      </c>
    </row>
    <row r="34" spans="1:216" x14ac:dyDescent="0.2">
      <c r="A34">
        <v>16</v>
      </c>
      <c r="B34">
        <v>1690143383.0999999</v>
      </c>
      <c r="C34">
        <v>1369.0999999046301</v>
      </c>
      <c r="D34" t="s">
        <v>392</v>
      </c>
      <c r="E34" t="s">
        <v>393</v>
      </c>
      <c r="F34" t="s">
        <v>344</v>
      </c>
      <c r="G34" t="s">
        <v>401</v>
      </c>
      <c r="H34">
        <v>20230723</v>
      </c>
      <c r="I34" t="s">
        <v>402</v>
      </c>
      <c r="J34" t="s">
        <v>403</v>
      </c>
      <c r="K34" t="s">
        <v>404</v>
      </c>
      <c r="L34">
        <v>1690143383.0999999</v>
      </c>
      <c r="M34">
        <f t="shared" si="0"/>
        <v>1.4575283335395847E-3</v>
      </c>
      <c r="N34">
        <f t="shared" si="1"/>
        <v>1.4575283335395846</v>
      </c>
      <c r="O34">
        <f t="shared" si="2"/>
        <v>21.777085472916092</v>
      </c>
      <c r="P34">
        <f t="shared" si="3"/>
        <v>1376.24</v>
      </c>
      <c r="Q34">
        <f t="shared" si="4"/>
        <v>1114.6042519394873</v>
      </c>
      <c r="R34">
        <f t="shared" si="5"/>
        <v>112.10318848633167</v>
      </c>
      <c r="S34">
        <f t="shared" si="6"/>
        <v>138.41764182576</v>
      </c>
      <c r="T34">
        <f t="shared" si="7"/>
        <v>0.1477236422384772</v>
      </c>
      <c r="U34">
        <f t="shared" si="8"/>
        <v>2.9350298212465589</v>
      </c>
      <c r="V34">
        <f t="shared" si="9"/>
        <v>0.14371393569169516</v>
      </c>
      <c r="W34">
        <f t="shared" si="10"/>
        <v>9.0172400689211313E-2</v>
      </c>
      <c r="X34">
        <f t="shared" si="11"/>
        <v>297.73348200000004</v>
      </c>
      <c r="Y34">
        <f t="shared" si="12"/>
        <v>27.391462872620263</v>
      </c>
      <c r="Z34">
        <f t="shared" si="13"/>
        <v>26.072099999999999</v>
      </c>
      <c r="AA34">
        <f t="shared" si="14"/>
        <v>3.3886812056596822</v>
      </c>
      <c r="AB34">
        <f t="shared" si="15"/>
        <v>70.999060868759884</v>
      </c>
      <c r="AC34">
        <f t="shared" si="16"/>
        <v>2.3979892921775998</v>
      </c>
      <c r="AD34">
        <f t="shared" si="17"/>
        <v>3.3774943820879937</v>
      </c>
      <c r="AE34">
        <f t="shared" si="18"/>
        <v>0.99069191348208241</v>
      </c>
      <c r="AF34">
        <f t="shared" si="19"/>
        <v>-64.276999509095688</v>
      </c>
      <c r="AG34">
        <f t="shared" si="20"/>
        <v>-8.8452430197178096</v>
      </c>
      <c r="AH34">
        <f t="shared" si="21"/>
        <v>-0.64419061867226968</v>
      </c>
      <c r="AI34">
        <f t="shared" si="22"/>
        <v>223.9670488525143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53220.569398876964</v>
      </c>
      <c r="AO34">
        <f t="shared" si="26"/>
        <v>1800.19</v>
      </c>
      <c r="AP34">
        <f t="shared" si="27"/>
        <v>1517.5602000000001</v>
      </c>
      <c r="AQ34">
        <f t="shared" si="28"/>
        <v>0.84300001666490765</v>
      </c>
      <c r="AR34">
        <f t="shared" si="29"/>
        <v>0.16539003216327167</v>
      </c>
      <c r="AS34">
        <v>1690143383.0999999</v>
      </c>
      <c r="AT34">
        <v>1376.24</v>
      </c>
      <c r="AU34">
        <v>1400.01</v>
      </c>
      <c r="AV34">
        <v>23.842400000000001</v>
      </c>
      <c r="AW34">
        <v>22.420400000000001</v>
      </c>
      <c r="AX34">
        <v>1386.05</v>
      </c>
      <c r="AY34">
        <v>23.844200000000001</v>
      </c>
      <c r="AZ34">
        <v>600.32799999999997</v>
      </c>
      <c r="BA34">
        <v>100.476</v>
      </c>
      <c r="BB34">
        <v>0.100674</v>
      </c>
      <c r="BC34">
        <v>26.016200000000001</v>
      </c>
      <c r="BD34">
        <v>26.072099999999999</v>
      </c>
      <c r="BE34">
        <v>999.9</v>
      </c>
      <c r="BF34">
        <v>0</v>
      </c>
      <c r="BG34">
        <v>0</v>
      </c>
      <c r="BH34">
        <v>9983.75</v>
      </c>
      <c r="BI34">
        <v>0</v>
      </c>
      <c r="BJ34">
        <v>161.191</v>
      </c>
      <c r="BK34">
        <v>-23.7697</v>
      </c>
      <c r="BL34">
        <v>1409.85</v>
      </c>
      <c r="BM34">
        <v>1432.12</v>
      </c>
      <c r="BN34">
        <v>1.42201</v>
      </c>
      <c r="BO34">
        <v>1400.01</v>
      </c>
      <c r="BP34">
        <v>22.420400000000001</v>
      </c>
      <c r="BQ34">
        <v>2.3956</v>
      </c>
      <c r="BR34">
        <v>2.2527200000000001</v>
      </c>
      <c r="BS34">
        <v>20.334099999999999</v>
      </c>
      <c r="BT34">
        <v>19.342199999999998</v>
      </c>
      <c r="BU34">
        <v>1800.19</v>
      </c>
      <c r="BV34">
        <v>0.9</v>
      </c>
      <c r="BW34">
        <v>0.1</v>
      </c>
      <c r="BX34">
        <v>0</v>
      </c>
      <c r="BY34">
        <v>2.4034</v>
      </c>
      <c r="BZ34">
        <v>0</v>
      </c>
      <c r="CA34">
        <v>15359</v>
      </c>
      <c r="CB34">
        <v>17201.400000000001</v>
      </c>
      <c r="CC34">
        <v>36.936999999999998</v>
      </c>
      <c r="CD34">
        <v>39</v>
      </c>
      <c r="CE34">
        <v>38.311999999999998</v>
      </c>
      <c r="CF34">
        <v>37</v>
      </c>
      <c r="CG34">
        <v>36.936999999999998</v>
      </c>
      <c r="CH34">
        <v>1620.17</v>
      </c>
      <c r="CI34">
        <v>180.02</v>
      </c>
      <c r="CJ34">
        <v>0</v>
      </c>
      <c r="CK34">
        <v>1690143389.5</v>
      </c>
      <c r="CL34">
        <v>0</v>
      </c>
      <c r="CM34">
        <v>1690143355.0999999</v>
      </c>
      <c r="CN34" t="s">
        <v>394</v>
      </c>
      <c r="CO34">
        <v>1690143347.0999999</v>
      </c>
      <c r="CP34">
        <v>1690143355.0999999</v>
      </c>
      <c r="CQ34">
        <v>18</v>
      </c>
      <c r="CR34">
        <v>-0.90900000000000003</v>
      </c>
      <c r="CS34">
        <v>4.0000000000000001E-3</v>
      </c>
      <c r="CT34">
        <v>-9.8040000000000003</v>
      </c>
      <c r="CU34">
        <v>-2E-3</v>
      </c>
      <c r="CV34">
        <v>1400</v>
      </c>
      <c r="CW34">
        <v>22</v>
      </c>
      <c r="CX34">
        <v>0.1</v>
      </c>
      <c r="CY34">
        <v>0.04</v>
      </c>
      <c r="CZ34">
        <v>21.660562616098201</v>
      </c>
      <c r="DA34">
        <v>0.90319493482580904</v>
      </c>
      <c r="DB34">
        <v>0.13683956913911399</v>
      </c>
      <c r="DC34">
        <v>1</v>
      </c>
      <c r="DD34">
        <v>1399.9538095238099</v>
      </c>
      <c r="DE34">
        <v>-0.34909090908685803</v>
      </c>
      <c r="DF34">
        <v>8.2835246148790495E-2</v>
      </c>
      <c r="DG34">
        <v>1</v>
      </c>
      <c r="DH34">
        <v>1799.9680952381</v>
      </c>
      <c r="DI34">
        <v>0.38250809459108698</v>
      </c>
      <c r="DJ34">
        <v>0.16468206157903301</v>
      </c>
      <c r="DK34">
        <v>-1</v>
      </c>
      <c r="DL34">
        <v>2</v>
      </c>
      <c r="DM34">
        <v>2</v>
      </c>
      <c r="DN34" t="s">
        <v>346</v>
      </c>
      <c r="DO34">
        <v>3.1569799999999999</v>
      </c>
      <c r="DP34">
        <v>2.8323499999999999</v>
      </c>
      <c r="DQ34">
        <v>0.21818799999999999</v>
      </c>
      <c r="DR34">
        <v>0.22011800000000001</v>
      </c>
      <c r="DS34">
        <v>0.11985999999999999</v>
      </c>
      <c r="DT34">
        <v>0.114768</v>
      </c>
      <c r="DU34">
        <v>24744.2</v>
      </c>
      <c r="DV34">
        <v>25622.7</v>
      </c>
      <c r="DW34">
        <v>29406.2</v>
      </c>
      <c r="DX34">
        <v>30633.1</v>
      </c>
      <c r="DY34">
        <v>33926.400000000001</v>
      </c>
      <c r="DZ34">
        <v>35467.300000000003</v>
      </c>
      <c r="EA34">
        <v>40390.300000000003</v>
      </c>
      <c r="EB34">
        <v>42398.2</v>
      </c>
      <c r="EC34">
        <v>2.2125699999999999</v>
      </c>
      <c r="ED34">
        <v>1.86497</v>
      </c>
      <c r="EE34">
        <v>0.158697</v>
      </c>
      <c r="EF34">
        <v>0</v>
      </c>
      <c r="EG34">
        <v>23.467199999999998</v>
      </c>
      <c r="EH34">
        <v>999.9</v>
      </c>
      <c r="EI34">
        <v>56.524999999999999</v>
      </c>
      <c r="EJ34">
        <v>31.35</v>
      </c>
      <c r="EK34">
        <v>25.889900000000001</v>
      </c>
      <c r="EL34">
        <v>61.689399999999999</v>
      </c>
      <c r="EM34">
        <v>25.2925</v>
      </c>
      <c r="EN34">
        <v>1</v>
      </c>
      <c r="EO34">
        <v>-0.15168400000000001</v>
      </c>
      <c r="EP34">
        <v>-7.8668299999999997E-2</v>
      </c>
      <c r="EQ34">
        <v>20.2957</v>
      </c>
      <c r="ER34">
        <v>5.2401999999999997</v>
      </c>
      <c r="ES34">
        <v>11.824400000000001</v>
      </c>
      <c r="ET34">
        <v>4.9817499999999999</v>
      </c>
      <c r="EU34">
        <v>3.2995299999999999</v>
      </c>
      <c r="EV34">
        <v>6371.5</v>
      </c>
      <c r="EW34">
        <v>9999</v>
      </c>
      <c r="EX34">
        <v>226.6</v>
      </c>
      <c r="EY34">
        <v>92.4</v>
      </c>
      <c r="EZ34">
        <v>1.8736299999999999</v>
      </c>
      <c r="FA34">
        <v>1.8793200000000001</v>
      </c>
      <c r="FB34">
        <v>1.8797200000000001</v>
      </c>
      <c r="FC34">
        <v>1.8803399999999999</v>
      </c>
      <c r="FD34">
        <v>1.87791</v>
      </c>
      <c r="FE34">
        <v>1.8767400000000001</v>
      </c>
      <c r="FF34">
        <v>1.8774200000000001</v>
      </c>
      <c r="FG34">
        <v>1.8751500000000001</v>
      </c>
      <c r="FH34">
        <v>0</v>
      </c>
      <c r="FI34">
        <v>0</v>
      </c>
      <c r="FJ34">
        <v>0</v>
      </c>
      <c r="FK34">
        <v>0</v>
      </c>
      <c r="FL34" t="s">
        <v>347</v>
      </c>
      <c r="FM34" t="s">
        <v>348</v>
      </c>
      <c r="FN34" t="s">
        <v>349</v>
      </c>
      <c r="FO34" t="s">
        <v>349</v>
      </c>
      <c r="FP34" t="s">
        <v>349</v>
      </c>
      <c r="FQ34" t="s">
        <v>349</v>
      </c>
      <c r="FR34">
        <v>0</v>
      </c>
      <c r="FS34">
        <v>100</v>
      </c>
      <c r="FT34">
        <v>100</v>
      </c>
      <c r="FU34">
        <v>-9.81</v>
      </c>
      <c r="FV34">
        <v>-1.8E-3</v>
      </c>
      <c r="FW34">
        <v>-9.7255001325480404</v>
      </c>
      <c r="FX34">
        <v>1.4527828764109799E-4</v>
      </c>
      <c r="FY34">
        <v>-4.3579519040863002E-7</v>
      </c>
      <c r="FZ34">
        <v>2.0799061152897499E-10</v>
      </c>
      <c r="GA34">
        <v>-1.8000000000029099E-3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0.6</v>
      </c>
      <c r="GJ34">
        <v>0.5</v>
      </c>
      <c r="GK34">
        <v>2.9040499999999998</v>
      </c>
      <c r="GL34">
        <v>2.5659200000000002</v>
      </c>
      <c r="GM34">
        <v>1.54541</v>
      </c>
      <c r="GN34">
        <v>2.2753899999999998</v>
      </c>
      <c r="GO34">
        <v>1.5979000000000001</v>
      </c>
      <c r="GP34">
        <v>2.4645999999999999</v>
      </c>
      <c r="GQ34">
        <v>34.031799999999997</v>
      </c>
      <c r="GR34">
        <v>15.497999999999999</v>
      </c>
      <c r="GS34">
        <v>18</v>
      </c>
      <c r="GT34">
        <v>622.50900000000001</v>
      </c>
      <c r="GU34">
        <v>372.447</v>
      </c>
      <c r="GV34">
        <v>25.007999999999999</v>
      </c>
      <c r="GW34">
        <v>24.9892</v>
      </c>
      <c r="GX34">
        <v>30</v>
      </c>
      <c r="GY34">
        <v>25.107099999999999</v>
      </c>
      <c r="GZ34">
        <v>25.100300000000001</v>
      </c>
      <c r="HA34">
        <v>58.146000000000001</v>
      </c>
      <c r="HB34">
        <v>15</v>
      </c>
      <c r="HC34">
        <v>-30</v>
      </c>
      <c r="HD34">
        <v>24.968800000000002</v>
      </c>
      <c r="HE34">
        <v>1400</v>
      </c>
      <c r="HF34">
        <v>0</v>
      </c>
      <c r="HG34">
        <v>100.161</v>
      </c>
      <c r="HH34">
        <v>98.357299999999995</v>
      </c>
    </row>
    <row r="35" spans="1:216" x14ac:dyDescent="0.2">
      <c r="A35">
        <v>17</v>
      </c>
      <c r="B35">
        <v>1690143483.0999999</v>
      </c>
      <c r="C35">
        <v>1469.0999999046301</v>
      </c>
      <c r="D35" t="s">
        <v>395</v>
      </c>
      <c r="E35" t="s">
        <v>396</v>
      </c>
      <c r="F35" t="s">
        <v>344</v>
      </c>
      <c r="G35" t="s">
        <v>401</v>
      </c>
      <c r="H35">
        <v>20230723</v>
      </c>
      <c r="I35" t="s">
        <v>402</v>
      </c>
      <c r="J35" t="s">
        <v>403</v>
      </c>
      <c r="K35" t="s">
        <v>404</v>
      </c>
      <c r="L35">
        <v>1690143483.0999999</v>
      </c>
      <c r="M35">
        <f t="shared" si="0"/>
        <v>1.3924875004186596E-3</v>
      </c>
      <c r="N35">
        <f t="shared" si="1"/>
        <v>1.3924875004186597</v>
      </c>
      <c r="O35">
        <f t="shared" si="2"/>
        <v>23.464093499632408</v>
      </c>
      <c r="P35">
        <f t="shared" si="3"/>
        <v>1774.03</v>
      </c>
      <c r="Q35">
        <f t="shared" si="4"/>
        <v>1473.7988632105548</v>
      </c>
      <c r="R35">
        <f t="shared" si="5"/>
        <v>148.23181133253777</v>
      </c>
      <c r="S35">
        <f t="shared" si="6"/>
        <v>178.42847271941</v>
      </c>
      <c r="T35">
        <f t="shared" si="7"/>
        <v>0.14020803507945345</v>
      </c>
      <c r="U35">
        <f t="shared" si="8"/>
        <v>2.9333053321251508</v>
      </c>
      <c r="V35">
        <f t="shared" si="9"/>
        <v>0.13658849907033965</v>
      </c>
      <c r="W35">
        <f t="shared" si="10"/>
        <v>8.5685230127991827E-2</v>
      </c>
      <c r="X35">
        <f t="shared" si="11"/>
        <v>297.67690199999993</v>
      </c>
      <c r="Y35">
        <f t="shared" si="12"/>
        <v>27.317575657164099</v>
      </c>
      <c r="Z35">
        <f t="shared" si="13"/>
        <v>26.010899999999999</v>
      </c>
      <c r="AA35">
        <f t="shared" si="14"/>
        <v>3.3764354110990697</v>
      </c>
      <c r="AB35">
        <f t="shared" si="15"/>
        <v>70.860478709502331</v>
      </c>
      <c r="AC35">
        <f t="shared" si="16"/>
        <v>2.3804108117630998</v>
      </c>
      <c r="AD35">
        <f t="shared" si="17"/>
        <v>3.3592925917446403</v>
      </c>
      <c r="AE35">
        <f t="shared" si="18"/>
        <v>0.99602459933596998</v>
      </c>
      <c r="AF35">
        <f t="shared" si="19"/>
        <v>-61.408698768462891</v>
      </c>
      <c r="AG35">
        <f t="shared" si="20"/>
        <v>-13.600070707635444</v>
      </c>
      <c r="AH35">
        <f t="shared" si="21"/>
        <v>-0.99030459480065358</v>
      </c>
      <c r="AI35">
        <f t="shared" si="22"/>
        <v>221.67782792910094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53186.710763889969</v>
      </c>
      <c r="AO35">
        <f t="shared" si="26"/>
        <v>1799.85</v>
      </c>
      <c r="AP35">
        <f t="shared" si="27"/>
        <v>1517.2733999999996</v>
      </c>
      <c r="AQ35">
        <f t="shared" si="28"/>
        <v>0.84299991665972152</v>
      </c>
      <c r="AR35">
        <f t="shared" si="29"/>
        <v>0.16538983915326275</v>
      </c>
      <c r="AS35">
        <v>1690143483.0999999</v>
      </c>
      <c r="AT35">
        <v>1774.03</v>
      </c>
      <c r="AU35">
        <v>1799.96</v>
      </c>
      <c r="AV35">
        <v>23.667300000000001</v>
      </c>
      <c r="AW35">
        <v>22.308</v>
      </c>
      <c r="AX35">
        <v>1785.02</v>
      </c>
      <c r="AY35">
        <v>23.674199999999999</v>
      </c>
      <c r="AZ35">
        <v>600.10199999999998</v>
      </c>
      <c r="BA35">
        <v>100.47799999999999</v>
      </c>
      <c r="BB35">
        <v>0.100047</v>
      </c>
      <c r="BC35">
        <v>25.924900000000001</v>
      </c>
      <c r="BD35">
        <v>26.010899999999999</v>
      </c>
      <c r="BE35">
        <v>999.9</v>
      </c>
      <c r="BF35">
        <v>0</v>
      </c>
      <c r="BG35">
        <v>0</v>
      </c>
      <c r="BH35">
        <v>9973.75</v>
      </c>
      <c r="BI35">
        <v>0</v>
      </c>
      <c r="BJ35">
        <v>168.15899999999999</v>
      </c>
      <c r="BK35">
        <v>-25.9312</v>
      </c>
      <c r="BL35">
        <v>1817.03</v>
      </c>
      <c r="BM35">
        <v>1841.03</v>
      </c>
      <c r="BN35">
        <v>1.3593</v>
      </c>
      <c r="BO35">
        <v>1799.96</v>
      </c>
      <c r="BP35">
        <v>22.308</v>
      </c>
      <c r="BQ35">
        <v>2.3780399999999999</v>
      </c>
      <c r="BR35">
        <v>2.24146</v>
      </c>
      <c r="BS35">
        <v>20.215</v>
      </c>
      <c r="BT35">
        <v>19.261800000000001</v>
      </c>
      <c r="BU35">
        <v>1799.85</v>
      </c>
      <c r="BV35">
        <v>0.90000199999999997</v>
      </c>
      <c r="BW35">
        <v>9.9998500000000004E-2</v>
      </c>
      <c r="BX35">
        <v>0</v>
      </c>
      <c r="BY35">
        <v>2.2292000000000001</v>
      </c>
      <c r="BZ35">
        <v>0</v>
      </c>
      <c r="CA35">
        <v>15408</v>
      </c>
      <c r="CB35">
        <v>17198.2</v>
      </c>
      <c r="CC35">
        <v>37.061999999999998</v>
      </c>
      <c r="CD35">
        <v>39.061999999999998</v>
      </c>
      <c r="CE35">
        <v>38.375</v>
      </c>
      <c r="CF35">
        <v>37.061999999999998</v>
      </c>
      <c r="CG35">
        <v>37</v>
      </c>
      <c r="CH35">
        <v>1619.87</v>
      </c>
      <c r="CI35">
        <v>179.98</v>
      </c>
      <c r="CJ35">
        <v>0</v>
      </c>
      <c r="CK35">
        <v>1690143489.0999999</v>
      </c>
      <c r="CL35">
        <v>0</v>
      </c>
      <c r="CM35">
        <v>1690143454.0999999</v>
      </c>
      <c r="CN35" t="s">
        <v>397</v>
      </c>
      <c r="CO35">
        <v>1690143452.0999999</v>
      </c>
      <c r="CP35">
        <v>1690143454.0999999</v>
      </c>
      <c r="CQ35">
        <v>19</v>
      </c>
      <c r="CR35">
        <v>-1.323</v>
      </c>
      <c r="CS35">
        <v>-5.0000000000000001E-3</v>
      </c>
      <c r="CT35">
        <v>-10.978</v>
      </c>
      <c r="CU35">
        <v>-7.0000000000000001E-3</v>
      </c>
      <c r="CV35">
        <v>1801</v>
      </c>
      <c r="CW35">
        <v>22</v>
      </c>
      <c r="CX35">
        <v>0.11</v>
      </c>
      <c r="CY35">
        <v>0.05</v>
      </c>
      <c r="CZ35">
        <v>23.2600167247295</v>
      </c>
      <c r="DA35">
        <v>1.3529678398028999</v>
      </c>
      <c r="DB35">
        <v>0.169873553664601</v>
      </c>
      <c r="DC35">
        <v>1</v>
      </c>
      <c r="DD35">
        <v>1799.98476190476</v>
      </c>
      <c r="DE35">
        <v>-1.19220779220652</v>
      </c>
      <c r="DF35">
        <v>0.164826576902879</v>
      </c>
      <c r="DG35">
        <v>1</v>
      </c>
      <c r="DH35">
        <v>1800.0509523809501</v>
      </c>
      <c r="DI35">
        <v>0.468069279267324</v>
      </c>
      <c r="DJ35">
        <v>0.15838184004568201</v>
      </c>
      <c r="DK35">
        <v>-1</v>
      </c>
      <c r="DL35">
        <v>2</v>
      </c>
      <c r="DM35">
        <v>2</v>
      </c>
      <c r="DN35" t="s">
        <v>346</v>
      </c>
      <c r="DO35">
        <v>3.1564800000000002</v>
      </c>
      <c r="DP35">
        <v>2.8316300000000001</v>
      </c>
      <c r="DQ35">
        <v>0.25308999999999998</v>
      </c>
      <c r="DR35">
        <v>0.25496200000000002</v>
      </c>
      <c r="DS35">
        <v>0.11926100000000001</v>
      </c>
      <c r="DT35">
        <v>0.114372</v>
      </c>
      <c r="DU35">
        <v>23641.599999999999</v>
      </c>
      <c r="DV35">
        <v>24479.4</v>
      </c>
      <c r="DW35">
        <v>29407.200000000001</v>
      </c>
      <c r="DX35">
        <v>30633.3</v>
      </c>
      <c r="DY35">
        <v>33954.300000000003</v>
      </c>
      <c r="DZ35">
        <v>35487.1</v>
      </c>
      <c r="EA35">
        <v>40391.199999999997</v>
      </c>
      <c r="EB35">
        <v>42398.1</v>
      </c>
      <c r="EC35">
        <v>2.2127500000000002</v>
      </c>
      <c r="ED35">
        <v>1.8661300000000001</v>
      </c>
      <c r="EE35">
        <v>0.149198</v>
      </c>
      <c r="EF35">
        <v>0</v>
      </c>
      <c r="EG35">
        <v>23.562000000000001</v>
      </c>
      <c r="EH35">
        <v>999.9</v>
      </c>
      <c r="EI35">
        <v>56.140999999999998</v>
      </c>
      <c r="EJ35">
        <v>31.35</v>
      </c>
      <c r="EK35">
        <v>25.713799999999999</v>
      </c>
      <c r="EL35">
        <v>61.589399999999998</v>
      </c>
      <c r="EM35">
        <v>25.717099999999999</v>
      </c>
      <c r="EN35">
        <v>1</v>
      </c>
      <c r="EO35">
        <v>-0.15160100000000001</v>
      </c>
      <c r="EP35">
        <v>-0.278922</v>
      </c>
      <c r="EQ35">
        <v>20.295300000000001</v>
      </c>
      <c r="ER35">
        <v>5.2401999999999997</v>
      </c>
      <c r="ES35">
        <v>11.824400000000001</v>
      </c>
      <c r="ET35">
        <v>4.9816000000000003</v>
      </c>
      <c r="EU35">
        <v>3.2996300000000001</v>
      </c>
      <c r="EV35">
        <v>6373.7</v>
      </c>
      <c r="EW35">
        <v>9999</v>
      </c>
      <c r="EX35">
        <v>226.6</v>
      </c>
      <c r="EY35">
        <v>92.4</v>
      </c>
      <c r="EZ35">
        <v>1.8736299999999999</v>
      </c>
      <c r="FA35">
        <v>1.87927</v>
      </c>
      <c r="FB35">
        <v>1.8796900000000001</v>
      </c>
      <c r="FC35">
        <v>1.8803399999999999</v>
      </c>
      <c r="FD35">
        <v>1.8778999999999999</v>
      </c>
      <c r="FE35">
        <v>1.87669</v>
      </c>
      <c r="FF35">
        <v>1.8774299999999999</v>
      </c>
      <c r="FG35">
        <v>1.8751500000000001</v>
      </c>
      <c r="FH35">
        <v>0</v>
      </c>
      <c r="FI35">
        <v>0</v>
      </c>
      <c r="FJ35">
        <v>0</v>
      </c>
      <c r="FK35">
        <v>0</v>
      </c>
      <c r="FL35" t="s">
        <v>347</v>
      </c>
      <c r="FM35" t="s">
        <v>348</v>
      </c>
      <c r="FN35" t="s">
        <v>349</v>
      </c>
      <c r="FO35" t="s">
        <v>349</v>
      </c>
      <c r="FP35" t="s">
        <v>349</v>
      </c>
      <c r="FQ35" t="s">
        <v>349</v>
      </c>
      <c r="FR35">
        <v>0</v>
      </c>
      <c r="FS35">
        <v>100</v>
      </c>
      <c r="FT35">
        <v>100</v>
      </c>
      <c r="FU35">
        <v>-10.99</v>
      </c>
      <c r="FV35">
        <v>-6.8999999999999999E-3</v>
      </c>
      <c r="FW35">
        <v>-11.0477701368241</v>
      </c>
      <c r="FX35">
        <v>1.4527828764109799E-4</v>
      </c>
      <c r="FY35">
        <v>-4.3579519040863002E-7</v>
      </c>
      <c r="FZ35">
        <v>2.0799061152897499E-10</v>
      </c>
      <c r="GA35">
        <v>-6.8699999999957103E-3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0.5</v>
      </c>
      <c r="GJ35">
        <v>0.5</v>
      </c>
      <c r="GK35">
        <v>3.5534699999999999</v>
      </c>
      <c r="GL35">
        <v>2.5524900000000001</v>
      </c>
      <c r="GM35">
        <v>1.54541</v>
      </c>
      <c r="GN35">
        <v>2.2766099999999998</v>
      </c>
      <c r="GO35">
        <v>1.5979000000000001</v>
      </c>
      <c r="GP35">
        <v>2.3278799999999999</v>
      </c>
      <c r="GQ35">
        <v>33.941299999999998</v>
      </c>
      <c r="GR35">
        <v>15.480399999999999</v>
      </c>
      <c r="GS35">
        <v>18</v>
      </c>
      <c r="GT35">
        <v>622.32600000000002</v>
      </c>
      <c r="GU35">
        <v>372.87299999999999</v>
      </c>
      <c r="GV35">
        <v>24.9099</v>
      </c>
      <c r="GW35">
        <v>24.987100000000002</v>
      </c>
      <c r="GX35">
        <v>30.0002</v>
      </c>
      <c r="GY35">
        <v>25.080100000000002</v>
      </c>
      <c r="GZ35">
        <v>25.071899999999999</v>
      </c>
      <c r="HA35">
        <v>71.135800000000003</v>
      </c>
      <c r="HB35">
        <v>15</v>
      </c>
      <c r="HC35">
        <v>-30</v>
      </c>
      <c r="HD35">
        <v>24.903300000000002</v>
      </c>
      <c r="HE35">
        <v>1800</v>
      </c>
      <c r="HF35">
        <v>0</v>
      </c>
      <c r="HG35">
        <v>100.164</v>
      </c>
      <c r="HH35">
        <v>98.357500000000002</v>
      </c>
    </row>
    <row r="36" spans="1:216" x14ac:dyDescent="0.2">
      <c r="A36">
        <v>18</v>
      </c>
      <c r="B36">
        <v>1690143589.0999999</v>
      </c>
      <c r="C36">
        <v>1575.0999999046301</v>
      </c>
      <c r="D36" t="s">
        <v>398</v>
      </c>
      <c r="E36" t="s">
        <v>399</v>
      </c>
      <c r="F36" t="s">
        <v>344</v>
      </c>
      <c r="G36" t="s">
        <v>401</v>
      </c>
      <c r="H36">
        <v>20230723</v>
      </c>
      <c r="I36" t="s">
        <v>402</v>
      </c>
      <c r="J36" t="s">
        <v>403</v>
      </c>
      <c r="K36" t="s">
        <v>404</v>
      </c>
      <c r="L36">
        <v>1690143589.0999999</v>
      </c>
      <c r="M36">
        <f t="shared" si="0"/>
        <v>1.2961811231177603E-3</v>
      </c>
      <c r="N36">
        <f t="shared" si="1"/>
        <v>1.2961811231177602</v>
      </c>
      <c r="O36">
        <f t="shared" si="2"/>
        <v>8.1429822343581879</v>
      </c>
      <c r="P36">
        <f t="shared" si="3"/>
        <v>391.32299999999998</v>
      </c>
      <c r="Q36">
        <f t="shared" si="4"/>
        <v>282.01501048523346</v>
      </c>
      <c r="R36">
        <f t="shared" si="5"/>
        <v>28.365256956168743</v>
      </c>
      <c r="S36">
        <f t="shared" si="6"/>
        <v>39.359527100207394</v>
      </c>
      <c r="T36">
        <f t="shared" si="7"/>
        <v>0.12818132525528703</v>
      </c>
      <c r="U36">
        <f t="shared" si="8"/>
        <v>2.9397300421946304</v>
      </c>
      <c r="V36">
        <f t="shared" si="9"/>
        <v>0.1251553334229491</v>
      </c>
      <c r="W36">
        <f t="shared" si="10"/>
        <v>7.848800697714331E-2</v>
      </c>
      <c r="X36">
        <f t="shared" si="11"/>
        <v>297.72013499999997</v>
      </c>
      <c r="Y36">
        <f t="shared" si="12"/>
        <v>27.30940527543817</v>
      </c>
      <c r="Z36">
        <f t="shared" si="13"/>
        <v>26.008700000000001</v>
      </c>
      <c r="AA36">
        <f t="shared" si="14"/>
        <v>3.3759959234126717</v>
      </c>
      <c r="AB36">
        <f t="shared" si="15"/>
        <v>70.501012603272784</v>
      </c>
      <c r="AC36">
        <f t="shared" si="16"/>
        <v>2.3640479219552</v>
      </c>
      <c r="AD36">
        <f t="shared" si="17"/>
        <v>3.3532113010323723</v>
      </c>
      <c r="AE36">
        <f t="shared" si="18"/>
        <v>1.0119480014574718</v>
      </c>
      <c r="AF36">
        <f t="shared" si="19"/>
        <v>-57.161587529493232</v>
      </c>
      <c r="AG36">
        <f t="shared" si="20"/>
        <v>-18.130881458380742</v>
      </c>
      <c r="AH36">
        <f t="shared" si="21"/>
        <v>-1.3171186585090455</v>
      </c>
      <c r="AI36">
        <f t="shared" si="22"/>
        <v>221.11054735361694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53379.200987348864</v>
      </c>
      <c r="AO36">
        <f t="shared" si="26"/>
        <v>1800.11</v>
      </c>
      <c r="AP36">
        <f t="shared" si="27"/>
        <v>1517.4926999999998</v>
      </c>
      <c r="AQ36">
        <f t="shared" si="28"/>
        <v>0.84299998333435167</v>
      </c>
      <c r="AR36">
        <f t="shared" si="29"/>
        <v>0.16538996783529894</v>
      </c>
      <c r="AS36">
        <v>1690143589.0999999</v>
      </c>
      <c r="AT36">
        <v>391.32299999999998</v>
      </c>
      <c r="AU36">
        <v>399.96899999999999</v>
      </c>
      <c r="AV36">
        <v>23.504000000000001</v>
      </c>
      <c r="AW36">
        <v>22.238900000000001</v>
      </c>
      <c r="AX36">
        <v>397.75799999999998</v>
      </c>
      <c r="AY36">
        <v>23.5138</v>
      </c>
      <c r="AZ36">
        <v>600.29200000000003</v>
      </c>
      <c r="BA36">
        <v>100.48099999999999</v>
      </c>
      <c r="BB36">
        <v>9.9663799999999997E-2</v>
      </c>
      <c r="BC36">
        <v>25.894300000000001</v>
      </c>
      <c r="BD36">
        <v>26.008700000000001</v>
      </c>
      <c r="BE36">
        <v>999.9</v>
      </c>
      <c r="BF36">
        <v>0</v>
      </c>
      <c r="BG36">
        <v>0</v>
      </c>
      <c r="BH36">
        <v>10010</v>
      </c>
      <c r="BI36">
        <v>0</v>
      </c>
      <c r="BJ36">
        <v>165.066</v>
      </c>
      <c r="BK36">
        <v>-8.6462699999999995</v>
      </c>
      <c r="BL36">
        <v>400.74200000000002</v>
      </c>
      <c r="BM36">
        <v>409.06700000000001</v>
      </c>
      <c r="BN36">
        <v>1.2651699999999999</v>
      </c>
      <c r="BO36">
        <v>399.96899999999999</v>
      </c>
      <c r="BP36">
        <v>22.238900000000001</v>
      </c>
      <c r="BQ36">
        <v>2.36171</v>
      </c>
      <c r="BR36">
        <v>2.2345899999999999</v>
      </c>
      <c r="BS36">
        <v>20.1036</v>
      </c>
      <c r="BT36">
        <v>19.212499999999999</v>
      </c>
      <c r="BU36">
        <v>1800.11</v>
      </c>
      <c r="BV36">
        <v>0.9</v>
      </c>
      <c r="BW36">
        <v>0.1</v>
      </c>
      <c r="BX36">
        <v>0</v>
      </c>
      <c r="BY36">
        <v>2.2629999999999999</v>
      </c>
      <c r="BZ36">
        <v>0</v>
      </c>
      <c r="CA36">
        <v>14536.3</v>
      </c>
      <c r="CB36">
        <v>17200.7</v>
      </c>
      <c r="CC36">
        <v>37.186999999999998</v>
      </c>
      <c r="CD36">
        <v>39.186999999999998</v>
      </c>
      <c r="CE36">
        <v>38.436999999999998</v>
      </c>
      <c r="CF36">
        <v>37.25</v>
      </c>
      <c r="CG36">
        <v>37.061999999999998</v>
      </c>
      <c r="CH36">
        <v>1620.1</v>
      </c>
      <c r="CI36">
        <v>180.01</v>
      </c>
      <c r="CJ36">
        <v>0</v>
      </c>
      <c r="CK36">
        <v>1690143595.3</v>
      </c>
      <c r="CL36">
        <v>0</v>
      </c>
      <c r="CM36">
        <v>1690143554.0999999</v>
      </c>
      <c r="CN36" t="s">
        <v>400</v>
      </c>
      <c r="CO36">
        <v>1690143554.0999999</v>
      </c>
      <c r="CP36">
        <v>1690143549.0999999</v>
      </c>
      <c r="CQ36">
        <v>20</v>
      </c>
      <c r="CR36">
        <v>4.6109999999999998</v>
      </c>
      <c r="CS36">
        <v>-3.0000000000000001E-3</v>
      </c>
      <c r="CT36">
        <v>-6.4359999999999999</v>
      </c>
      <c r="CU36">
        <v>-0.01</v>
      </c>
      <c r="CV36">
        <v>398</v>
      </c>
      <c r="CW36">
        <v>22</v>
      </c>
      <c r="CX36">
        <v>0.49</v>
      </c>
      <c r="CY36">
        <v>0.04</v>
      </c>
      <c r="CZ36">
        <v>8.3522125777766902</v>
      </c>
      <c r="DA36">
        <v>-1.8942419589844699</v>
      </c>
      <c r="DB36">
        <v>0.19580450036091601</v>
      </c>
      <c r="DC36">
        <v>1</v>
      </c>
      <c r="DD36">
        <v>399.90452380952399</v>
      </c>
      <c r="DE36">
        <v>0.27451948051991198</v>
      </c>
      <c r="DF36">
        <v>3.9018456008625399E-2</v>
      </c>
      <c r="DG36">
        <v>1</v>
      </c>
      <c r="DH36">
        <v>1799.94285714286</v>
      </c>
      <c r="DI36">
        <v>0.11378154655447199</v>
      </c>
      <c r="DJ36">
        <v>0.16121983976757501</v>
      </c>
      <c r="DK36">
        <v>-1</v>
      </c>
      <c r="DL36">
        <v>2</v>
      </c>
      <c r="DM36">
        <v>2</v>
      </c>
      <c r="DN36" t="s">
        <v>346</v>
      </c>
      <c r="DO36">
        <v>3.1568800000000001</v>
      </c>
      <c r="DP36">
        <v>2.8315700000000001</v>
      </c>
      <c r="DQ36">
        <v>9.3792700000000007E-2</v>
      </c>
      <c r="DR36">
        <v>9.4511499999999998E-2</v>
      </c>
      <c r="DS36">
        <v>0.11869</v>
      </c>
      <c r="DT36">
        <v>0.11412600000000001</v>
      </c>
      <c r="DU36">
        <v>28678.7</v>
      </c>
      <c r="DV36">
        <v>29743.8</v>
      </c>
      <c r="DW36">
        <v>29405.8</v>
      </c>
      <c r="DX36">
        <v>30629.8</v>
      </c>
      <c r="DY36">
        <v>33958.9</v>
      </c>
      <c r="DZ36">
        <v>35476.5</v>
      </c>
      <c r="EA36">
        <v>40389</v>
      </c>
      <c r="EB36">
        <v>42393.9</v>
      </c>
      <c r="EC36">
        <v>2.2128000000000001</v>
      </c>
      <c r="ED36">
        <v>1.8606499999999999</v>
      </c>
      <c r="EE36">
        <v>0.14659</v>
      </c>
      <c r="EF36">
        <v>0</v>
      </c>
      <c r="EG36">
        <v>23.602799999999998</v>
      </c>
      <c r="EH36">
        <v>999.9</v>
      </c>
      <c r="EI36">
        <v>55.786999999999999</v>
      </c>
      <c r="EJ36">
        <v>31.35</v>
      </c>
      <c r="EK36">
        <v>25.552299999999999</v>
      </c>
      <c r="EL36">
        <v>61.5794</v>
      </c>
      <c r="EM36">
        <v>24.895800000000001</v>
      </c>
      <c r="EN36">
        <v>1</v>
      </c>
      <c r="EO36">
        <v>-0.149705</v>
      </c>
      <c r="EP36">
        <v>-0.22264400000000001</v>
      </c>
      <c r="EQ36">
        <v>20.294799999999999</v>
      </c>
      <c r="ER36">
        <v>5.2378099999999996</v>
      </c>
      <c r="ES36">
        <v>11.824299999999999</v>
      </c>
      <c r="ET36">
        <v>4.9802499999999998</v>
      </c>
      <c r="EU36">
        <v>3.2989199999999999</v>
      </c>
      <c r="EV36">
        <v>6375.7</v>
      </c>
      <c r="EW36">
        <v>9999</v>
      </c>
      <c r="EX36">
        <v>226.6</v>
      </c>
      <c r="EY36">
        <v>92.4</v>
      </c>
      <c r="EZ36">
        <v>1.8735999999999999</v>
      </c>
      <c r="FA36">
        <v>1.87927</v>
      </c>
      <c r="FB36">
        <v>1.8796200000000001</v>
      </c>
      <c r="FC36">
        <v>1.88026</v>
      </c>
      <c r="FD36">
        <v>1.8778900000000001</v>
      </c>
      <c r="FE36">
        <v>1.8766799999999999</v>
      </c>
      <c r="FF36">
        <v>1.8773500000000001</v>
      </c>
      <c r="FG36">
        <v>1.87514</v>
      </c>
      <c r="FH36">
        <v>0</v>
      </c>
      <c r="FI36">
        <v>0</v>
      </c>
      <c r="FJ36">
        <v>0</v>
      </c>
      <c r="FK36">
        <v>0</v>
      </c>
      <c r="FL36" t="s">
        <v>347</v>
      </c>
      <c r="FM36" t="s">
        <v>348</v>
      </c>
      <c r="FN36" t="s">
        <v>349</v>
      </c>
      <c r="FO36" t="s">
        <v>349</v>
      </c>
      <c r="FP36" t="s">
        <v>349</v>
      </c>
      <c r="FQ36" t="s">
        <v>349</v>
      </c>
      <c r="FR36">
        <v>0</v>
      </c>
      <c r="FS36">
        <v>100</v>
      </c>
      <c r="FT36">
        <v>100</v>
      </c>
      <c r="FU36">
        <v>-6.4349999999999996</v>
      </c>
      <c r="FV36">
        <v>-9.7999999999999997E-3</v>
      </c>
      <c r="FW36">
        <v>-6.43710672147638</v>
      </c>
      <c r="FX36">
        <v>1.4527828764109799E-4</v>
      </c>
      <c r="FY36">
        <v>-4.3579519040863002E-7</v>
      </c>
      <c r="FZ36">
        <v>2.0799061152897499E-10</v>
      </c>
      <c r="GA36">
        <v>-9.7999999999984801E-3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0.6</v>
      </c>
      <c r="GJ36">
        <v>0.7</v>
      </c>
      <c r="GK36">
        <v>1.0498000000000001</v>
      </c>
      <c r="GL36">
        <v>2.5598100000000001</v>
      </c>
      <c r="GM36">
        <v>1.54541</v>
      </c>
      <c r="GN36">
        <v>2.2766099999999998</v>
      </c>
      <c r="GO36">
        <v>1.5979000000000001</v>
      </c>
      <c r="GP36">
        <v>2.4426299999999999</v>
      </c>
      <c r="GQ36">
        <v>33.850900000000003</v>
      </c>
      <c r="GR36">
        <v>15.4717</v>
      </c>
      <c r="GS36">
        <v>18</v>
      </c>
      <c r="GT36">
        <v>622.33799999999997</v>
      </c>
      <c r="GU36">
        <v>369.89600000000002</v>
      </c>
      <c r="GV36">
        <v>24.828499999999998</v>
      </c>
      <c r="GW36">
        <v>25.010200000000001</v>
      </c>
      <c r="GX36">
        <v>30.000299999999999</v>
      </c>
      <c r="GY36">
        <v>25.077999999999999</v>
      </c>
      <c r="GZ36">
        <v>25.069800000000001</v>
      </c>
      <c r="HA36">
        <v>21.060600000000001</v>
      </c>
      <c r="HB36">
        <v>15</v>
      </c>
      <c r="HC36">
        <v>-30</v>
      </c>
      <c r="HD36">
        <v>24.821400000000001</v>
      </c>
      <c r="HE36">
        <v>400</v>
      </c>
      <c r="HF36">
        <v>0</v>
      </c>
      <c r="HG36">
        <v>100.158</v>
      </c>
      <c r="HH36">
        <v>98.347099999999998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2023-07-23T12:19:54Z</dcterms:created>
  <dcterms:modified xsi:type="dcterms:W3CDTF">2023-07-25T17:28:56Z</dcterms:modified>
</cp:coreProperties>
</file>