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94244CD0-1580-4F45-A675-E9B4198FD849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P36" i="1"/>
  <c r="AO36" i="1"/>
  <c r="AN36" i="1"/>
  <c r="AL36" i="1"/>
  <c r="P36" i="1" s="1"/>
  <c r="AD36" i="1"/>
  <c r="AC36" i="1"/>
  <c r="AB36" i="1"/>
  <c r="X36" i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P34" i="1" s="1"/>
  <c r="AO34" i="1"/>
  <c r="AN34" i="1"/>
  <c r="AL34" i="1"/>
  <c r="N34" i="1" s="1"/>
  <c r="M34" i="1" s="1"/>
  <c r="AD34" i="1"/>
  <c r="AC34" i="1"/>
  <c r="AB34" i="1"/>
  <c r="X34" i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M32" i="1"/>
  <c r="AL32" i="1"/>
  <c r="P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P30" i="1" s="1"/>
  <c r="AO30" i="1"/>
  <c r="AN30" i="1"/>
  <c r="AM30" i="1"/>
  <c r="AL30" i="1"/>
  <c r="N30" i="1" s="1"/>
  <c r="M30" i="1" s="1"/>
  <c r="AD30" i="1"/>
  <c r="AC30" i="1"/>
  <c r="AB30" i="1" s="1"/>
  <c r="X30" i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AM28" i="1" s="1"/>
  <c r="AD28" i="1"/>
  <c r="AC28" i="1"/>
  <c r="AB28" i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P26" i="1"/>
  <c r="AO26" i="1"/>
  <c r="AN26" i="1"/>
  <c r="AM26" i="1"/>
  <c r="AL26" i="1"/>
  <c r="N26" i="1" s="1"/>
  <c r="M26" i="1" s="1"/>
  <c r="AD26" i="1"/>
  <c r="AC26" i="1"/>
  <c r="AB26" i="1" s="1"/>
  <c r="X26" i="1"/>
  <c r="Y26" i="1" s="1"/>
  <c r="Z26" i="1" s="1"/>
  <c r="U26" i="1"/>
  <c r="S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P22" i="1"/>
  <c r="AO22" i="1"/>
  <c r="AN22" i="1"/>
  <c r="AM22" i="1"/>
  <c r="AL22" i="1"/>
  <c r="N22" i="1" s="1"/>
  <c r="M22" i="1" s="1"/>
  <c r="AD22" i="1"/>
  <c r="AC22" i="1"/>
  <c r="AB22" i="1" s="1"/>
  <c r="X22" i="1"/>
  <c r="U22" i="1"/>
  <c r="S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Y22" i="1" l="1"/>
  <c r="Z22" i="1" s="1"/>
  <c r="S21" i="1"/>
  <c r="N21" i="1"/>
  <c r="M21" i="1" s="1"/>
  <c r="P21" i="1"/>
  <c r="AM21" i="1"/>
  <c r="O21" i="1"/>
  <c r="S33" i="1"/>
  <c r="P33" i="1"/>
  <c r="O33" i="1"/>
  <c r="N33" i="1"/>
  <c r="M33" i="1" s="1"/>
  <c r="AM33" i="1"/>
  <c r="AA22" i="1"/>
  <c r="AE22" i="1" s="1"/>
  <c r="AH22" i="1"/>
  <c r="AG22" i="1"/>
  <c r="S25" i="1"/>
  <c r="O25" i="1"/>
  <c r="P25" i="1"/>
  <c r="N25" i="1"/>
  <c r="M25" i="1" s="1"/>
  <c r="AM25" i="1"/>
  <c r="AA26" i="1"/>
  <c r="AE26" i="1" s="1"/>
  <c r="AG26" i="1"/>
  <c r="AH26" i="1"/>
  <c r="S29" i="1"/>
  <c r="O29" i="1"/>
  <c r="P29" i="1"/>
  <c r="N29" i="1"/>
  <c r="M29" i="1" s="1"/>
  <c r="AM29" i="1"/>
  <c r="V22" i="1"/>
  <c r="T22" i="1" s="1"/>
  <c r="W22" i="1" s="1"/>
  <c r="Q22" i="1" s="1"/>
  <c r="R22" i="1" s="1"/>
  <c r="AF22" i="1"/>
  <c r="V26" i="1"/>
  <c r="T26" i="1" s="1"/>
  <c r="W26" i="1" s="1"/>
  <c r="Q26" i="1" s="1"/>
  <c r="R26" i="1" s="1"/>
  <c r="AF26" i="1"/>
  <c r="Y30" i="1"/>
  <c r="Z30" i="1" s="1"/>
  <c r="AF30" i="1"/>
  <c r="Y34" i="1"/>
  <c r="Z34" i="1" s="1"/>
  <c r="AF34" i="1"/>
  <c r="AM20" i="1"/>
  <c r="S20" i="1"/>
  <c r="S24" i="1"/>
  <c r="S28" i="1"/>
  <c r="S32" i="1"/>
  <c r="S36" i="1"/>
  <c r="AM24" i="1"/>
  <c r="AM36" i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Y36" i="1" s="1"/>
  <c r="Z36" i="1" s="1"/>
  <c r="AG36" i="1" s="1"/>
  <c r="AM23" i="1"/>
  <c r="O24" i="1"/>
  <c r="AM27" i="1"/>
  <c r="AM31" i="1"/>
  <c r="O32" i="1"/>
  <c r="AM35" i="1"/>
  <c r="O36" i="1"/>
  <c r="O20" i="1"/>
  <c r="O28" i="1"/>
  <c r="N19" i="1"/>
  <c r="M19" i="1" s="1"/>
  <c r="X20" i="1"/>
  <c r="N23" i="1"/>
  <c r="M23" i="1" s="1"/>
  <c r="X24" i="1"/>
  <c r="N27" i="1"/>
  <c r="M27" i="1" s="1"/>
  <c r="P28" i="1"/>
  <c r="X28" i="1"/>
  <c r="N31" i="1"/>
  <c r="M31" i="1" s="1"/>
  <c r="X32" i="1"/>
  <c r="N35" i="1"/>
  <c r="M35" i="1" s="1"/>
  <c r="O23" i="1"/>
  <c r="O31" i="1"/>
  <c r="AM34" i="1"/>
  <c r="O35" i="1"/>
  <c r="AM19" i="1"/>
  <c r="O19" i="1"/>
  <c r="O27" i="1"/>
  <c r="X19" i="1"/>
  <c r="X23" i="1"/>
  <c r="X27" i="1"/>
  <c r="X31" i="1"/>
  <c r="X35" i="1"/>
  <c r="AI26" i="1" l="1"/>
  <c r="AI22" i="1"/>
  <c r="Y27" i="1"/>
  <c r="Z27" i="1" s="1"/>
  <c r="V27" i="1" s="1"/>
  <c r="T27" i="1" s="1"/>
  <c r="W27" i="1" s="1"/>
  <c r="Q27" i="1" s="1"/>
  <c r="R27" i="1" s="1"/>
  <c r="Y24" i="1"/>
  <c r="Z24" i="1" s="1"/>
  <c r="V24" i="1" s="1"/>
  <c r="T24" i="1" s="1"/>
  <c r="W24" i="1" s="1"/>
  <c r="Q24" i="1" s="1"/>
  <c r="R24" i="1" s="1"/>
  <c r="Y33" i="1"/>
  <c r="Z33" i="1" s="1"/>
  <c r="V33" i="1" s="1"/>
  <c r="T33" i="1" s="1"/>
  <c r="W33" i="1" s="1"/>
  <c r="Q33" i="1" s="1"/>
  <c r="R33" i="1" s="1"/>
  <c r="Y23" i="1"/>
  <c r="Z23" i="1" s="1"/>
  <c r="AF23" i="1"/>
  <c r="AF32" i="1"/>
  <c r="Y19" i="1"/>
  <c r="Z19" i="1" s="1"/>
  <c r="AF35" i="1"/>
  <c r="V35" i="1"/>
  <c r="T35" i="1" s="1"/>
  <c r="W35" i="1" s="1"/>
  <c r="Q35" i="1" s="1"/>
  <c r="R35" i="1" s="1"/>
  <c r="Y20" i="1"/>
  <c r="Z20" i="1" s="1"/>
  <c r="Y29" i="1"/>
  <c r="Z29" i="1" s="1"/>
  <c r="AG30" i="1"/>
  <c r="AA30" i="1"/>
  <c r="AE30" i="1" s="1"/>
  <c r="AH30" i="1"/>
  <c r="AI30" i="1" s="1"/>
  <c r="Y32" i="1"/>
  <c r="Z32" i="1" s="1"/>
  <c r="AF19" i="1"/>
  <c r="AF28" i="1"/>
  <c r="V30" i="1"/>
  <c r="T30" i="1" s="1"/>
  <c r="W30" i="1" s="1"/>
  <c r="Q30" i="1" s="1"/>
  <c r="R30" i="1" s="1"/>
  <c r="AF29" i="1"/>
  <c r="V29" i="1"/>
  <c r="T29" i="1" s="1"/>
  <c r="W29" i="1" s="1"/>
  <c r="Q29" i="1" s="1"/>
  <c r="R29" i="1" s="1"/>
  <c r="AF25" i="1"/>
  <c r="AF31" i="1"/>
  <c r="Y25" i="1"/>
  <c r="Z25" i="1" s="1"/>
  <c r="AH36" i="1"/>
  <c r="AI36" i="1" s="1"/>
  <c r="AA36" i="1"/>
  <c r="AE36" i="1" s="1"/>
  <c r="AF33" i="1"/>
  <c r="AF21" i="1"/>
  <c r="Y28" i="1"/>
  <c r="Z28" i="1" s="1"/>
  <c r="AF24" i="1"/>
  <c r="Y35" i="1"/>
  <c r="Z35" i="1" s="1"/>
  <c r="Y21" i="1"/>
  <c r="Z21" i="1" s="1"/>
  <c r="AA34" i="1"/>
  <c r="AE34" i="1" s="1"/>
  <c r="AH34" i="1"/>
  <c r="AG34" i="1"/>
  <c r="Y31" i="1"/>
  <c r="Z31" i="1" s="1"/>
  <c r="V31" i="1" s="1"/>
  <c r="T31" i="1" s="1"/>
  <c r="W31" i="1" s="1"/>
  <c r="Q31" i="1" s="1"/>
  <c r="R31" i="1" s="1"/>
  <c r="AF27" i="1"/>
  <c r="AF36" i="1"/>
  <c r="V36" i="1"/>
  <c r="T36" i="1" s="1"/>
  <c r="W36" i="1" s="1"/>
  <c r="Q36" i="1" s="1"/>
  <c r="R36" i="1" s="1"/>
  <c r="AF20" i="1"/>
  <c r="V20" i="1"/>
  <c r="T20" i="1" s="1"/>
  <c r="W20" i="1" s="1"/>
  <c r="Q20" i="1" s="1"/>
  <c r="R20" i="1" s="1"/>
  <c r="V34" i="1"/>
  <c r="T34" i="1" s="1"/>
  <c r="W34" i="1" s="1"/>
  <c r="Q34" i="1" s="1"/>
  <c r="R34" i="1" s="1"/>
  <c r="AA25" i="1" l="1"/>
  <c r="AE25" i="1" s="1"/>
  <c r="AH25" i="1"/>
  <c r="AG25" i="1"/>
  <c r="AH19" i="1"/>
  <c r="AA19" i="1"/>
  <c r="AE19" i="1" s="1"/>
  <c r="AG19" i="1"/>
  <c r="AH28" i="1"/>
  <c r="AI28" i="1" s="1"/>
  <c r="AA28" i="1"/>
  <c r="AE28" i="1" s="1"/>
  <c r="AG28" i="1"/>
  <c r="V28" i="1"/>
  <c r="T28" i="1" s="1"/>
  <c r="W28" i="1" s="1"/>
  <c r="Q28" i="1" s="1"/>
  <c r="R28" i="1" s="1"/>
  <c r="AA21" i="1"/>
  <c r="AE21" i="1" s="1"/>
  <c r="AH21" i="1"/>
  <c r="AG21" i="1"/>
  <c r="AI34" i="1"/>
  <c r="V21" i="1"/>
  <c r="T21" i="1" s="1"/>
  <c r="W21" i="1" s="1"/>
  <c r="Q21" i="1" s="1"/>
  <c r="R21" i="1" s="1"/>
  <c r="V19" i="1"/>
  <c r="T19" i="1" s="1"/>
  <c r="W19" i="1" s="1"/>
  <c r="Q19" i="1" s="1"/>
  <c r="R19" i="1" s="1"/>
  <c r="AH32" i="1"/>
  <c r="AA32" i="1"/>
  <c r="AE32" i="1" s="1"/>
  <c r="AG32" i="1"/>
  <c r="AH23" i="1"/>
  <c r="AG23" i="1"/>
  <c r="AA23" i="1"/>
  <c r="AE23" i="1" s="1"/>
  <c r="AA33" i="1"/>
  <c r="AE33" i="1" s="1"/>
  <c r="AH33" i="1"/>
  <c r="AI33" i="1" s="1"/>
  <c r="AG33" i="1"/>
  <c r="AA29" i="1"/>
  <c r="AE29" i="1" s="1"/>
  <c r="AH29" i="1"/>
  <c r="AG29" i="1"/>
  <c r="V32" i="1"/>
  <c r="T32" i="1" s="1"/>
  <c r="W32" i="1" s="1"/>
  <c r="Q32" i="1" s="1"/>
  <c r="R32" i="1" s="1"/>
  <c r="AH24" i="1"/>
  <c r="AA24" i="1"/>
  <c r="AE24" i="1" s="1"/>
  <c r="AG24" i="1"/>
  <c r="AA35" i="1"/>
  <c r="AE35" i="1" s="1"/>
  <c r="AH35" i="1"/>
  <c r="AG35" i="1"/>
  <c r="V25" i="1"/>
  <c r="T25" i="1" s="1"/>
  <c r="W25" i="1" s="1"/>
  <c r="Q25" i="1" s="1"/>
  <c r="R25" i="1" s="1"/>
  <c r="V23" i="1"/>
  <c r="T23" i="1" s="1"/>
  <c r="W23" i="1" s="1"/>
  <c r="Q23" i="1" s="1"/>
  <c r="R23" i="1" s="1"/>
  <c r="AA31" i="1"/>
  <c r="AE31" i="1" s="1"/>
  <c r="AH31" i="1"/>
  <c r="AG31" i="1"/>
  <c r="AH20" i="1"/>
  <c r="AA20" i="1"/>
  <c r="AE20" i="1" s="1"/>
  <c r="AG20" i="1"/>
  <c r="AA27" i="1"/>
  <c r="AE27" i="1" s="1"/>
  <c r="AH27" i="1"/>
  <c r="AG27" i="1"/>
  <c r="AI31" i="1" l="1"/>
  <c r="AI23" i="1"/>
  <c r="AI19" i="1"/>
  <c r="AI35" i="1"/>
  <c r="AI25" i="1"/>
  <c r="AI24" i="1"/>
  <c r="AI27" i="1"/>
  <c r="AI21" i="1"/>
  <c r="AI29" i="1"/>
  <c r="AI20" i="1"/>
  <c r="AI32" i="1"/>
</calcChain>
</file>

<file path=xl/sharedStrings.xml><?xml version="1.0" encoding="utf-8"?>
<sst xmlns="http://schemas.openxmlformats.org/spreadsheetml/2006/main" count="984" uniqueCount="410">
  <si>
    <t>File opened</t>
  </si>
  <si>
    <t>2023-07-23 15:46:07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</si>
  <si>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</si>
  <si>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</si>
  <si>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</si>
  <si>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</si>
  <si>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</si>
  <si>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</si>
  <si>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</si>
  <si>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</si>
  <si>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</si>
  <si>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</si>
  <si>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</si>
  <si>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{"co2aspanconc1": "2473", "co2aspan1": "1.00226", "h2oaspanconc2": "0", "h2oaspan2a": "0.0681933", "flowazero": "0.29744", "ssa_ref": "34842.2", "oxygen": "21", "h2oaspan2": "0", "co2bspan2a": "0.293064", "co2aspan2b": "0.289966", "h2oaspanconc1": "11.65", "co2bzero": "0.928369", "h2oaspan1": "1.00591", "h2obspan2a": "0.0687607", "h2oaspan2b": "0.0685964", "co2bspan1": "1.0021", "tazero": "-0.14134", "co2aspanconc2": "301.4", "co2aspan2a": "0.292292", "flowbzero": "0.38674", "co2aspan2": "-0.0349502", "h2obspanconc1": "11.65", "h2obspanconc2": "0", "h2obzero": "1.0566", "ssb_ref": "37125.5", "h2obspan2": "0", "flowmeterzero": "0.996167", "co2bspan2": "-0.0342144", "h2oazero": "1.04545", "h2obspan2b": "0.0690967", "co2bspanconc1": "2473", "tbzero": "-0.243059", "chamberpressurezero": "2.68235", "co2bspanconc2": "301.4", "co2bspan2b": "0.29074", "h2obspan1": "1.00489", "co2azero": "0.925242"}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</si>
  <si>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</si>
  <si>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</si>
  <si>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</si>
  <si>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</si>
  <si>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</si>
  <si>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</si>
  <si>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</si>
  <si>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</si>
  <si>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</si>
  <si>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</si>
  <si>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</si>
  <si>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</si>
  <si>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</si>
  <si>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15:46:07</t>
  </si>
  <si>
    <t>Stability Definition:	Qin (LeafQ): Std&lt;1 Per=20	A (GasEx): Std&lt;0.2 Per=20	CO2_r (Meas): Per=20</t>
  </si>
  <si>
    <t>16:08:38</t>
  </si>
  <si>
    <t>Stability Definition:	Qin (LeafQ): Std&lt;1 Per=20	A (GasEx): Std&lt;0.2 Per=20	CO2_r (Meas): Std&lt;0.75 Per=20</t>
  </si>
  <si>
    <t>16:08:39</t>
  </si>
  <si>
    <t>Stability Definition:	Qin (LeafQ): Per=20	A (GasEx): Std&lt;0.2 Per=20	CO2_r (Meas): Std&lt;0.75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</si>
  <si>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</si>
  <si>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</si>
  <si>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</si>
  <si>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</si>
  <si>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</si>
  <si>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</si>
  <si>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</si>
  <si>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</si>
  <si>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</si>
  <si>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</si>
  <si>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</si>
  <si>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</si>
  <si>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</si>
  <si>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</si>
  <si>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</si>
  <si>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</si>
  <si>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</si>
  <si>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</si>
  <si>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</si>
  <si>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</si>
  <si>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</si>
  <si>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</si>
  <si>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</si>
  <si>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</si>
  <si>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</si>
  <si>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</si>
  <si>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</si>
  <si>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</si>
  <si>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</si>
  <si>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</si>
  <si>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</si>
  <si>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</si>
  <si>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</si>
  <si>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</si>
  <si>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</si>
  <si>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</si>
  <si>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</si>
  <si>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</si>
  <si>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</si>
  <si>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</si>
  <si>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</si>
  <si>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</si>
  <si>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</si>
  <si>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</si>
  <si>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</si>
  <si>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</si>
  <si>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</si>
  <si>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</si>
  <si>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</si>
  <si>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</si>
  <si>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</si>
  <si>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</si>
  <si>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</si>
  <si>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</si>
  <si>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</si>
  <si>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</si>
  <si>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</si>
  <si>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</si>
  <si>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3.63649 87.2432 380.738 616.609 841.747 1050.11 1229.82 1313.55</t>
  </si>
  <si>
    <t>Fs_true</t>
  </si>
  <si>
    <t>0.0986418 101.738 402.903 601.545 801.746 1000.97 1201.94 1400.94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</si>
  <si>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</si>
  <si>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</si>
  <si>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</si>
  <si>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</si>
  <si>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</si>
  <si>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</si>
  <si>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</si>
  <si>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</si>
  <si>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</si>
  <si>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</si>
  <si>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</si>
  <si>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</si>
  <si>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</si>
  <si>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</si>
  <si>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</si>
  <si>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</si>
  <si>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</si>
  <si>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</si>
  <si>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</si>
  <si>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</si>
  <si>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</si>
  <si>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</si>
  <si>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</si>
  <si>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</si>
  <si>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</si>
  <si>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</si>
  <si>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</si>
  <si>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</si>
  <si>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</si>
  <si>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</si>
  <si>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</si>
  <si>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</si>
  <si>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</si>
  <si>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</si>
  <si>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</si>
  <si>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</si>
  <si>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</si>
  <si>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</si>
  <si>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</si>
  <si>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</si>
  <si>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</si>
  <si>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</si>
  <si>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</si>
  <si>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</si>
  <si>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</si>
  <si>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</si>
  <si>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</si>
  <si>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</si>
  <si>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</si>
  <si>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</si>
  <si>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</si>
  <si>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</si>
  <si>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</si>
  <si>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</si>
  <si>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</si>
  <si>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</si>
  <si>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</si>
  <si>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</si>
  <si>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</si>
  <si>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</si>
  <si>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</si>
  <si>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</si>
  <si>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</si>
  <si>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</si>
  <si>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</si>
  <si>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</si>
  <si>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</si>
  <si>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</si>
  <si>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</si>
  <si>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</si>
  <si>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</si>
  <si>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</si>
  <si>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</si>
  <si>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</si>
  <si>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</si>
  <si>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</si>
  <si>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</si>
  <si>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</si>
  <si>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</si>
  <si>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</si>
  <si>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</si>
  <si>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</si>
  <si>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</si>
  <si>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</si>
  <si>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</si>
  <si>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</si>
  <si>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</si>
  <si>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</si>
  <si>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</si>
  <si>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</si>
  <si>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</si>
  <si>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</si>
  <si>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</si>
  <si>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</si>
  <si>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</si>
  <si>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</si>
  <si>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</si>
  <si>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</si>
  <si>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</si>
  <si>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</si>
  <si>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</si>
  <si>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</si>
  <si>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</si>
  <si>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</si>
  <si>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</si>
  <si>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</si>
  <si>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</si>
  <si>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</si>
  <si>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</si>
  <si>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</si>
  <si>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</si>
  <si>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</si>
  <si>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</si>
  <si>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</si>
  <si>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</si>
  <si>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</si>
  <si>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</si>
  <si>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</si>
  <si>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</si>
  <si>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</si>
  <si>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</si>
  <si>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</si>
  <si>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</si>
  <si>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</si>
  <si>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</si>
  <si>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</si>
  <si>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</si>
  <si>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</si>
  <si>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</si>
  <si>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</si>
  <si>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</si>
  <si>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</si>
  <si>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</si>
  <si>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</si>
  <si>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</si>
  <si>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</si>
  <si>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</si>
  <si>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</si>
  <si>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</si>
  <si>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</si>
  <si>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</si>
  <si>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</si>
  <si>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</si>
  <si>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</si>
  <si>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</si>
  <si>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</si>
  <si>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</si>
  <si>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</si>
  <si>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</si>
  <si>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</si>
  <si>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</si>
  <si>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</si>
  <si>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</si>
  <si>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</si>
  <si>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</si>
  <si>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</si>
  <si>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</si>
  <si>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</si>
  <si>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</si>
  <si>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</si>
  <si>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</si>
  <si>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</si>
  <si>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</si>
  <si>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</si>
  <si>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</si>
  <si>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</si>
  <si>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</si>
  <si>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</si>
  <si>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</si>
  <si>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</si>
  <si>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</si>
  <si>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</si>
  <si>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</si>
  <si>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</si>
  <si>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</si>
  <si>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</si>
  <si>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</si>
  <si>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</si>
  <si>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</si>
  <si>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</si>
  <si>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</si>
  <si>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</si>
  <si>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</si>
  <si>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</si>
  <si>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</si>
  <si>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</si>
  <si>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</si>
  <si>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</si>
  <si>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</si>
  <si>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</si>
  <si>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</si>
  <si>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</si>
  <si>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</si>
  <si>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</si>
  <si>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</si>
  <si>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</si>
  <si>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</si>
  <si>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</si>
  <si>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</si>
  <si>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</si>
  <si>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</si>
  <si>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</si>
  <si>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</si>
  <si>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</si>
  <si>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</si>
  <si>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</si>
  <si>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</si>
  <si>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</si>
  <si>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</si>
  <si>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</si>
  <si>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</si>
  <si>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</si>
  <si>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</si>
  <si>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</si>
  <si>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</si>
  <si>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</si>
  <si>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</si>
  <si>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</si>
  <si>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</si>
  <si>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</si>
  <si>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</si>
  <si>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</si>
  <si>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</si>
  <si>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</si>
  <si>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</si>
  <si>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</si>
  <si>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</si>
  <si>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</si>
  <si>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</si>
  <si>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</si>
  <si>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</si>
  <si>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</si>
  <si>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</si>
  <si>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</si>
  <si>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</si>
  <si>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</si>
  <si>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</si>
  <si>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</si>
  <si>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</si>
  <si>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</si>
  <si>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</si>
  <si>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</si>
  <si>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</si>
  <si>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</si>
  <si>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</si>
  <si>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</si>
  <si>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</si>
  <si>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</si>
  <si>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</si>
  <si>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</si>
  <si>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</si>
  <si>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</si>
  <si>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16:10:54</t>
  </si>
  <si>
    <t>16:10:54</t>
  </si>
  <si>
    <t>none</t>
  </si>
  <si>
    <t>Lindsey</t>
  </si>
  <si>
    <t>20230723</t>
  </si>
  <si>
    <t>kse</t>
  </si>
  <si>
    <t>16:10:24</t>
  </si>
  <si>
    <t>2/2</t>
  </si>
  <si>
    <t>00000000</t>
  </si>
  <si>
    <t>iiiiiiii</t>
  </si>
  <si>
    <t>off</t>
  </si>
  <si>
    <t>20230723 16:12:24</t>
  </si>
  <si>
    <t>16:12:24</t>
  </si>
  <si>
    <t>16:11:55</t>
  </si>
  <si>
    <t>20230723 16:13:50</t>
  </si>
  <si>
    <t>16:13:50</t>
  </si>
  <si>
    <t>16:13:21</t>
  </si>
  <si>
    <t>20230723 16:15:22</t>
  </si>
  <si>
    <t>16:15:22</t>
  </si>
  <si>
    <t>16:14:53</t>
  </si>
  <si>
    <t>20230723 16:16:51</t>
  </si>
  <si>
    <t>16:16:51</t>
  </si>
  <si>
    <t>16:16:24</t>
  </si>
  <si>
    <t>20230723 16:18:02</t>
  </si>
  <si>
    <t>16:18:02</t>
  </si>
  <si>
    <t>16:17:51</t>
  </si>
  <si>
    <t>20230723 16:19:24</t>
  </si>
  <si>
    <t>16:19:24</t>
  </si>
  <si>
    <t>16:19:03</t>
  </si>
  <si>
    <t>20230723 16:21:00</t>
  </si>
  <si>
    <t>16:21:00</t>
  </si>
  <si>
    <t>16:20:30</t>
  </si>
  <si>
    <t>20230723 16:22:25</t>
  </si>
  <si>
    <t>16:22:25</t>
  </si>
  <si>
    <t>16:21:57</t>
  </si>
  <si>
    <t>20230723 16:23:47</t>
  </si>
  <si>
    <t>16:23:47</t>
  </si>
  <si>
    <t>16:23:18</t>
  </si>
  <si>
    <t>20230723 16:25:14</t>
  </si>
  <si>
    <t>16:25:14</t>
  </si>
  <si>
    <t>16:24:45</t>
  </si>
  <si>
    <t>20230723 16:26:54</t>
  </si>
  <si>
    <t>16:26:54</t>
  </si>
  <si>
    <t>16:26:25</t>
  </si>
  <si>
    <t>20230723 16:28:40</t>
  </si>
  <si>
    <t>16:28:40</t>
  </si>
  <si>
    <t>16:28:11</t>
  </si>
  <si>
    <t>20230723 16:30:06</t>
  </si>
  <si>
    <t>16:30:06</t>
  </si>
  <si>
    <t>16:29:37</t>
  </si>
  <si>
    <t>20230723 16:31:43</t>
  </si>
  <si>
    <t>16:31:43</t>
  </si>
  <si>
    <t>16:31:14</t>
  </si>
  <si>
    <t>20230723 16:33:13</t>
  </si>
  <si>
    <t>16:33:13</t>
  </si>
  <si>
    <t>16:32:44</t>
  </si>
  <si>
    <t>20230723 16:34:52</t>
  </si>
  <si>
    <t>16:34:52</t>
  </si>
  <si>
    <t>16:34:23</t>
  </si>
  <si>
    <t>20230723 16:36:34</t>
  </si>
  <si>
    <t>16:36:34</t>
  </si>
  <si>
    <t>16:35:53</t>
  </si>
  <si>
    <t>BNL19103</t>
  </si>
  <si>
    <t>unconfirmed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</si>
</sst>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topLeftCell="A2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2.63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1690157454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409</v>
      </c>
      <c r="K19" t="s">
        <v>408</v>
      </c>
      <c r="L19">
        <v>1690157454</v>
      </c>
      <c r="M19">
        <f t="shared" ref="M19:M36" si="0">(N19)/1000</f>
        <v>1.46168243002719E-3</v>
      </c>
      <c r="N19">
        <f t="shared" ref="N19:N36" si="1">1000*AZ19*AL19*(AV19-AW19)/(100*$B$7*(1000-AL19*AV19))</f>
        <v>1.46168243002719</v>
      </c>
      <c r="O19">
        <f t="shared" ref="O19:O36" si="2">AZ19*AL19*(AU19-AT19*(1000-AL19*AW19)/(1000-AL19*AV19))/(100*$B$7)</f>
        <v>8.2140940436365675</v>
      </c>
      <c r="P19">
        <f t="shared" ref="P19:P36" si="3">AT19 - IF(AL19&gt;1, O19*$B$7*100/(AN19*BH19), 0)</f>
        <v>394.274</v>
      </c>
      <c r="Q19">
        <f t="shared" ref="Q19:Q36" si="4">((W19-M19/2)*P19-O19)/(W19+M19/2)</f>
        <v>236.73198654919537</v>
      </c>
      <c r="R19">
        <f t="shared" ref="R19:R36" si="5">Q19*(BA19+BB19)/1000</f>
        <v>23.798322849272942</v>
      </c>
      <c r="S19">
        <f t="shared" ref="S19:S36" si="6">(AT19 - IF(AL19&gt;1, O19*$B$7*100/(AN19*BH19), 0))*(BA19+BB19)/1000</f>
        <v>39.6357926947246</v>
      </c>
      <c r="T19">
        <f t="shared" ref="T19:T36" si="7">2/((1/V19-1/U19)+SIGN(V19)*SQRT((1/V19-1/U19)*(1/V19-1/U19) + 4*$C$7/(($C$7+1)*($C$7+1))*(2*1/V19*1/U19-1/U19*1/U19)))</f>
        <v>8.9044738619986755E-2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3.9726789070591462</v>
      </c>
      <c r="V19">
        <f t="shared" ref="V19:V36" si="9">M19*(1000-(1000*0.61365*EXP(17.502*Z19/(240.97+Z19))/(BA19+BB19)+AV19)/2)/(1000*0.61365*EXP(17.502*Z19/(240.97+Z19))/(BA19+BB19)-AV19)</f>
        <v>8.7950624463571631E-2</v>
      </c>
      <c r="W19">
        <f t="shared" ref="W19:W36" si="10">1/(($C$7+1)/(T19/1.6)+1/(U19/1.37)) + $C$7/(($C$7+1)/(T19/1.6) + $C$7/(U19/1.37))</f>
        <v>5.5066321900449994E-2</v>
      </c>
      <c r="X19">
        <f t="shared" ref="X19:X36" si="11">(AO19*AR19)</f>
        <v>297.70315800000003</v>
      </c>
      <c r="Y19">
        <f t="shared" ref="Y19:Y36" si="12">(BC19+(X19+2*0.95*0.0000000567*(((BC19+$B$9)+273)^4-(BC19+273)^4)-44100*M19)/(1.84*29.3*U19+8*0.95*0.0000000567*(BC19+273)^3))</f>
        <v>26.012686953713047</v>
      </c>
      <c r="Z19">
        <f t="shared" ref="Z19:Z36" si="13">($C$9*BD19+$D$9*BE19+$E$9*Y19)</f>
        <v>26.012686953713047</v>
      </c>
      <c r="AA19">
        <f t="shared" ref="AA19:AA36" si="14">0.61365*EXP(17.502*Z19/(240.97+Z19))</f>
        <v>3.3767924224905874</v>
      </c>
      <c r="AB19">
        <f t="shared" ref="AB19:AB36" si="15">(AC19/AD19*100)</f>
        <v>55.064894984009861</v>
      </c>
      <c r="AC19">
        <f t="shared" ref="AC19:AC36" si="16">AV19*(BA19+BB19)/1000</f>
        <v>1.7486639321561301</v>
      </c>
      <c r="AD19">
        <f t="shared" ref="AD19:AD36" si="17">0.61365*EXP(17.502*BC19/(240.97+BC19))</f>
        <v>3.1756419996150353</v>
      </c>
      <c r="AE19">
        <f t="shared" ref="AE19:AE36" si="18">(AA19-AV19*(BA19+BB19)/1000)</f>
        <v>1.6281284903344573</v>
      </c>
      <c r="AF19">
        <f t="shared" ref="AF19:AF36" si="19">(-M19*44100)</f>
        <v>-64.460195164199078</v>
      </c>
      <c r="AG19">
        <f t="shared" ref="AG19:AG36" si="20">2*29.3*U19*0.92*(BC19-Z19)</f>
        <v>-221.45422326608409</v>
      </c>
      <c r="AH19">
        <f t="shared" ref="AH19:AH36" si="21">2*0.95*0.0000000567*(((BC19+$B$9)+273)^4-(Z19+273)^4)</f>
        <v>-11.850242080903511</v>
      </c>
      <c r="AI19">
        <f t="shared" ref="AI19:AI36" si="22">X19+AH19+AF19+AG19</f>
        <v>-6.1502511186660058E-2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53433.094884367951</v>
      </c>
      <c r="AO19">
        <f t="shared" ref="AO19:AO36" si="26">$B$13*BI19+$C$13*BJ19+$F$13*BU19*(1-BX19)</f>
        <v>1800</v>
      </c>
      <c r="AP19">
        <f t="shared" ref="AP19:AP36" si="27">AO19*AQ19</f>
        <v>1517.4005999999999</v>
      </c>
      <c r="AQ19">
        <f t="shared" ref="AQ19:AQ36" si="28">($B$13*$D$11+$C$13*$D$11+$F$13*((CH19+BZ19)/MAX(CH19+BZ19+CI19, 0.1)*$I$11+CI19/MAX(CH19+BZ19+CI19, 0.1)*$J$11))/($B$13+$C$13+$F$13)</f>
        <v>0.84300033333333335</v>
      </c>
      <c r="AR19">
        <f t="shared" ref="AR19:AR36" si="29">($B$13*$K$11+$C$13*$K$11+$F$13*((CH19+BZ19)/MAX(CH19+BZ19+CI19, 0.1)*$P$11+CI19/MAX(CH19+BZ19+CI19, 0.1)*$Q$11))/($B$13+$C$13+$F$13)</f>
        <v>0.16539064333333334</v>
      </c>
      <c r="AS19">
        <v>1690157454</v>
      </c>
      <c r="AT19">
        <v>394.274</v>
      </c>
      <c r="AU19">
        <v>400.05099999999999</v>
      </c>
      <c r="AV19">
        <v>17.3947</v>
      </c>
      <c r="AW19">
        <v>16.450800000000001</v>
      </c>
      <c r="AX19">
        <v>401.03300000000002</v>
      </c>
      <c r="AY19">
        <v>17.593</v>
      </c>
      <c r="AZ19">
        <v>400.18599999999998</v>
      </c>
      <c r="BA19">
        <v>100.491</v>
      </c>
      <c r="BB19">
        <v>3.7547900000000002E-2</v>
      </c>
      <c r="BC19">
        <v>24.9787</v>
      </c>
      <c r="BD19">
        <v>24.7729</v>
      </c>
      <c r="BE19">
        <v>999.9</v>
      </c>
      <c r="BF19">
        <v>0</v>
      </c>
      <c r="BG19">
        <v>0</v>
      </c>
      <c r="BH19">
        <v>9987.5</v>
      </c>
      <c r="BI19">
        <v>0</v>
      </c>
      <c r="BJ19">
        <v>115.998</v>
      </c>
      <c r="BK19">
        <v>-5.7770400000000004</v>
      </c>
      <c r="BL19">
        <v>401.25400000000002</v>
      </c>
      <c r="BM19">
        <v>406.74200000000002</v>
      </c>
      <c r="BN19">
        <v>0.94387600000000005</v>
      </c>
      <c r="BO19">
        <v>400.05099999999999</v>
      </c>
      <c r="BP19">
        <v>16.450800000000001</v>
      </c>
      <c r="BQ19">
        <v>1.7480199999999999</v>
      </c>
      <c r="BR19">
        <v>1.65316</v>
      </c>
      <c r="BS19">
        <v>15.329499999999999</v>
      </c>
      <c r="BT19">
        <v>14.4635</v>
      </c>
      <c r="BU19">
        <v>1800</v>
      </c>
      <c r="BV19">
        <v>0.89998800000000001</v>
      </c>
      <c r="BW19">
        <v>0.100012</v>
      </c>
      <c r="BX19">
        <v>0</v>
      </c>
      <c r="BY19">
        <v>2.133</v>
      </c>
      <c r="BZ19">
        <v>0</v>
      </c>
      <c r="CA19">
        <v>7153.98</v>
      </c>
      <c r="CB19">
        <v>17199.599999999999</v>
      </c>
      <c r="CC19">
        <v>39.061999999999998</v>
      </c>
      <c r="CD19">
        <v>41.25</v>
      </c>
      <c r="CE19">
        <v>40.375</v>
      </c>
      <c r="CF19">
        <v>38.875</v>
      </c>
      <c r="CG19">
        <v>38.561999999999998</v>
      </c>
      <c r="CH19">
        <v>1619.98</v>
      </c>
      <c r="CI19">
        <v>180.02</v>
      </c>
      <c r="CJ19">
        <v>0</v>
      </c>
      <c r="CK19">
        <v>1690157460.3</v>
      </c>
      <c r="CL19">
        <v>0</v>
      </c>
      <c r="CM19">
        <v>1690157424</v>
      </c>
      <c r="CN19" t="s">
        <v>352</v>
      </c>
      <c r="CO19">
        <v>1690157424</v>
      </c>
      <c r="CP19">
        <v>1690157419</v>
      </c>
      <c r="CQ19">
        <v>29</v>
      </c>
      <c r="CR19">
        <v>-2.9000000000000001E-2</v>
      </c>
      <c r="CS19">
        <v>-2E-3</v>
      </c>
      <c r="CT19">
        <v>-6.7590000000000003</v>
      </c>
      <c r="CU19">
        <v>-0.19800000000000001</v>
      </c>
      <c r="CV19">
        <v>400</v>
      </c>
      <c r="CW19">
        <v>16</v>
      </c>
      <c r="CX19">
        <v>0.14000000000000001</v>
      </c>
      <c r="CY19">
        <v>0.09</v>
      </c>
      <c r="CZ19">
        <v>7.5575673874129903</v>
      </c>
      <c r="DA19">
        <v>-3.2527876494490501E-2</v>
      </c>
      <c r="DB19">
        <v>4.5680472352551099E-2</v>
      </c>
      <c r="DC19">
        <v>1</v>
      </c>
      <c r="DD19">
        <v>399.98349999999999</v>
      </c>
      <c r="DE19">
        <v>-0.104751879699894</v>
      </c>
      <c r="DF19">
        <v>3.1428490259636697E-2</v>
      </c>
      <c r="DG19">
        <v>1</v>
      </c>
      <c r="DH19">
        <v>1800.0042857142901</v>
      </c>
      <c r="DI19">
        <v>-6.2664497787742798E-3</v>
      </c>
      <c r="DJ19">
        <v>0.120774146893355</v>
      </c>
      <c r="DK19">
        <v>-1</v>
      </c>
      <c r="DL19">
        <v>2</v>
      </c>
      <c r="DM19">
        <v>2</v>
      </c>
      <c r="DN19" t="s">
        <v>353</v>
      </c>
      <c r="DO19">
        <v>2.6535600000000001</v>
      </c>
      <c r="DP19">
        <v>2.76722</v>
      </c>
      <c r="DQ19">
        <v>9.4574699999999998E-2</v>
      </c>
      <c r="DR19">
        <v>9.4726699999999997E-2</v>
      </c>
      <c r="DS19">
        <v>9.6452700000000002E-2</v>
      </c>
      <c r="DT19">
        <v>9.2160400000000003E-2</v>
      </c>
      <c r="DU19">
        <v>28738.2</v>
      </c>
      <c r="DV19">
        <v>29748.5</v>
      </c>
      <c r="DW19">
        <v>29487.8</v>
      </c>
      <c r="DX19">
        <v>30637</v>
      </c>
      <c r="DY19">
        <v>34930.699999999997</v>
      </c>
      <c r="DZ19">
        <v>36372</v>
      </c>
      <c r="EA19">
        <v>40503.199999999997</v>
      </c>
      <c r="EB19">
        <v>42401.7</v>
      </c>
      <c r="EC19">
        <v>1.8483700000000001</v>
      </c>
      <c r="ED19">
        <v>2.2616800000000001</v>
      </c>
      <c r="EE19">
        <v>0.110634</v>
      </c>
      <c r="EF19">
        <v>0</v>
      </c>
      <c r="EG19">
        <v>22.9543</v>
      </c>
      <c r="EH19">
        <v>999.9</v>
      </c>
      <c r="EI19">
        <v>41.478000000000002</v>
      </c>
      <c r="EJ19">
        <v>29.739000000000001</v>
      </c>
      <c r="EK19">
        <v>17.3246</v>
      </c>
      <c r="EL19">
        <v>61.464599999999997</v>
      </c>
      <c r="EM19">
        <v>9.9839699999999993</v>
      </c>
      <c r="EN19">
        <v>1</v>
      </c>
      <c r="EO19">
        <v>-0.22561500000000001</v>
      </c>
      <c r="EP19">
        <v>-0.20013300000000001</v>
      </c>
      <c r="EQ19">
        <v>20.2943</v>
      </c>
      <c r="ER19">
        <v>5.2411000000000003</v>
      </c>
      <c r="ES19">
        <v>11.8302</v>
      </c>
      <c r="ET19">
        <v>4.9815500000000004</v>
      </c>
      <c r="EU19">
        <v>3.2995299999999999</v>
      </c>
      <c r="EV19">
        <v>6672.4</v>
      </c>
      <c r="EW19">
        <v>9999</v>
      </c>
      <c r="EX19">
        <v>226.6</v>
      </c>
      <c r="EY19">
        <v>96.3</v>
      </c>
      <c r="EZ19">
        <v>1.87357</v>
      </c>
      <c r="FA19">
        <v>1.87927</v>
      </c>
      <c r="FB19">
        <v>1.87958</v>
      </c>
      <c r="FC19">
        <v>1.88019</v>
      </c>
      <c r="FD19">
        <v>1.87785</v>
      </c>
      <c r="FE19">
        <v>1.8767</v>
      </c>
      <c r="FF19">
        <v>1.8774200000000001</v>
      </c>
      <c r="FG19">
        <v>1.8751500000000001</v>
      </c>
      <c r="FH19">
        <v>0</v>
      </c>
      <c r="FI19">
        <v>0</v>
      </c>
      <c r="FJ19">
        <v>0</v>
      </c>
      <c r="FK19">
        <v>0</v>
      </c>
      <c r="FL19" t="s">
        <v>354</v>
      </c>
      <c r="FM19" t="s">
        <v>355</v>
      </c>
      <c r="FN19" t="s">
        <v>356</v>
      </c>
      <c r="FO19" t="s">
        <v>356</v>
      </c>
      <c r="FP19" t="s">
        <v>356</v>
      </c>
      <c r="FQ19" t="s">
        <v>356</v>
      </c>
      <c r="FR19">
        <v>0</v>
      </c>
      <c r="FS19">
        <v>100</v>
      </c>
      <c r="FT19">
        <v>100</v>
      </c>
      <c r="FU19">
        <v>-6.7590000000000003</v>
      </c>
      <c r="FV19">
        <v>-0.1983</v>
      </c>
      <c r="FW19">
        <v>-6.7600887964917202</v>
      </c>
      <c r="FX19">
        <v>1.4527828764109799E-4</v>
      </c>
      <c r="FY19">
        <v>-4.3579519040863002E-7</v>
      </c>
      <c r="FZ19">
        <v>2.0799061152897499E-10</v>
      </c>
      <c r="GA19">
        <v>-0.19830909090909499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0.5</v>
      </c>
      <c r="GJ19">
        <v>0.6</v>
      </c>
      <c r="GK19">
        <v>1.0485800000000001</v>
      </c>
      <c r="GL19">
        <v>2.5842299999999998</v>
      </c>
      <c r="GM19">
        <v>1.54541</v>
      </c>
      <c r="GN19">
        <v>2.2790499999999998</v>
      </c>
      <c r="GO19">
        <v>1.5979000000000001</v>
      </c>
      <c r="GP19">
        <v>2.3059099999999999</v>
      </c>
      <c r="GQ19">
        <v>32.200499999999998</v>
      </c>
      <c r="GR19">
        <v>16.075800000000001</v>
      </c>
      <c r="GS19">
        <v>18</v>
      </c>
      <c r="GT19">
        <v>392.91300000000001</v>
      </c>
      <c r="GU19">
        <v>630.274</v>
      </c>
      <c r="GV19">
        <v>23.7895</v>
      </c>
      <c r="GW19">
        <v>23.997699999999998</v>
      </c>
      <c r="GX19">
        <v>29.9999</v>
      </c>
      <c r="GY19">
        <v>24.0899</v>
      </c>
      <c r="GZ19">
        <v>24.058599999999998</v>
      </c>
      <c r="HA19">
        <v>21.042100000000001</v>
      </c>
      <c r="HB19">
        <v>0</v>
      </c>
      <c r="HC19">
        <v>-30</v>
      </c>
      <c r="HD19">
        <v>23.797999999999998</v>
      </c>
      <c r="HE19">
        <v>400</v>
      </c>
      <c r="HF19">
        <v>0</v>
      </c>
      <c r="HG19">
        <v>100.44</v>
      </c>
      <c r="HH19">
        <v>98.3673</v>
      </c>
    </row>
    <row r="20" spans="1:216" x14ac:dyDescent="0.2">
      <c r="A20">
        <v>2</v>
      </c>
      <c r="B20">
        <v>1690157544</v>
      </c>
      <c r="C20">
        <v>90</v>
      </c>
      <c r="D20" t="s">
        <v>357</v>
      </c>
      <c r="E20" t="s">
        <v>358</v>
      </c>
      <c r="F20" t="s">
        <v>348</v>
      </c>
      <c r="G20" t="s">
        <v>349</v>
      </c>
      <c r="H20" t="s">
        <v>350</v>
      </c>
      <c r="I20" t="s">
        <v>351</v>
      </c>
      <c r="J20" t="s">
        <v>409</v>
      </c>
      <c r="K20" t="s">
        <v>408</v>
      </c>
      <c r="L20">
        <v>1690157544</v>
      </c>
      <c r="M20">
        <f t="shared" si="0"/>
        <v>1.4704535455524372E-3</v>
      </c>
      <c r="N20">
        <f t="shared" si="1"/>
        <v>1.4704535455524372</v>
      </c>
      <c r="O20">
        <f t="shared" si="2"/>
        <v>5.8474678397548248</v>
      </c>
      <c r="P20">
        <f t="shared" si="3"/>
        <v>295.90199999999999</v>
      </c>
      <c r="Q20">
        <f t="shared" si="4"/>
        <v>183.26498625003981</v>
      </c>
      <c r="R20">
        <f t="shared" si="5"/>
        <v>18.423657015626905</v>
      </c>
      <c r="S20">
        <f t="shared" si="6"/>
        <v>29.747073185055001</v>
      </c>
      <c r="T20">
        <f t="shared" si="7"/>
        <v>8.9002837369481266E-2</v>
      </c>
      <c r="U20">
        <f t="shared" si="8"/>
        <v>3.981593550215393</v>
      </c>
      <c r="V20">
        <f t="shared" si="9"/>
        <v>8.7912160899362463E-2</v>
      </c>
      <c r="W20">
        <f t="shared" si="10"/>
        <v>5.5041979809932043E-2</v>
      </c>
      <c r="X20">
        <f t="shared" si="11"/>
        <v>297.70301699999999</v>
      </c>
      <c r="Y20">
        <f t="shared" si="12"/>
        <v>26.025468195280727</v>
      </c>
      <c r="Z20">
        <f t="shared" si="13"/>
        <v>26.025468195280727</v>
      </c>
      <c r="AA20">
        <f t="shared" si="14"/>
        <v>3.3793469188758696</v>
      </c>
      <c r="AB20">
        <f t="shared" si="15"/>
        <v>54.758285424455941</v>
      </c>
      <c r="AC20">
        <f t="shared" si="16"/>
        <v>1.740659484507</v>
      </c>
      <c r="AD20">
        <f t="shared" si="17"/>
        <v>3.1788056748204774</v>
      </c>
      <c r="AE20">
        <f t="shared" si="18"/>
        <v>1.6386874343688695</v>
      </c>
      <c r="AF20">
        <f t="shared" si="19"/>
        <v>-64.847001358862485</v>
      </c>
      <c r="AG20">
        <f t="shared" si="20"/>
        <v>-221.10998012736474</v>
      </c>
      <c r="AH20">
        <f t="shared" si="21"/>
        <v>-11.807079024527242</v>
      </c>
      <c r="AI20">
        <f t="shared" si="22"/>
        <v>-6.1043510754473118E-2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53593.755815064222</v>
      </c>
      <c r="AO20">
        <f t="shared" si="26"/>
        <v>1800.01</v>
      </c>
      <c r="AP20">
        <f t="shared" si="27"/>
        <v>1517.4080999999999</v>
      </c>
      <c r="AQ20">
        <f t="shared" si="28"/>
        <v>0.84299981666768509</v>
      </c>
      <c r="AR20">
        <f t="shared" si="29"/>
        <v>0.16538964616863239</v>
      </c>
      <c r="AS20">
        <v>1690157544</v>
      </c>
      <c r="AT20">
        <v>295.90199999999999</v>
      </c>
      <c r="AU20">
        <v>300.03199999999998</v>
      </c>
      <c r="AV20">
        <v>17.314800000000002</v>
      </c>
      <c r="AW20">
        <v>16.364899999999999</v>
      </c>
      <c r="AX20">
        <v>302.02999999999997</v>
      </c>
      <c r="AY20">
        <v>17.516100000000002</v>
      </c>
      <c r="AZ20">
        <v>400.077</v>
      </c>
      <c r="BA20">
        <v>100.491</v>
      </c>
      <c r="BB20">
        <v>3.91525E-2</v>
      </c>
      <c r="BC20">
        <v>24.9954</v>
      </c>
      <c r="BD20">
        <v>24.784800000000001</v>
      </c>
      <c r="BE20">
        <v>999.9</v>
      </c>
      <c r="BF20">
        <v>0</v>
      </c>
      <c r="BG20">
        <v>0</v>
      </c>
      <c r="BH20">
        <v>10019.4</v>
      </c>
      <c r="BI20">
        <v>0</v>
      </c>
      <c r="BJ20">
        <v>114.60899999999999</v>
      </c>
      <c r="BK20">
        <v>-4.1304299999999996</v>
      </c>
      <c r="BL20">
        <v>301.11500000000001</v>
      </c>
      <c r="BM20">
        <v>305.024</v>
      </c>
      <c r="BN20">
        <v>0.94987299999999997</v>
      </c>
      <c r="BO20">
        <v>300.03199999999998</v>
      </c>
      <c r="BP20">
        <v>16.364899999999999</v>
      </c>
      <c r="BQ20">
        <v>1.7399800000000001</v>
      </c>
      <c r="BR20">
        <v>1.64453</v>
      </c>
      <c r="BS20">
        <v>15.2578</v>
      </c>
      <c r="BT20">
        <v>14.3825</v>
      </c>
      <c r="BU20">
        <v>1800.01</v>
      </c>
      <c r="BV20">
        <v>0.90000599999999997</v>
      </c>
      <c r="BW20">
        <v>9.9993499999999999E-2</v>
      </c>
      <c r="BX20">
        <v>0</v>
      </c>
      <c r="BY20">
        <v>2.3698999999999999</v>
      </c>
      <c r="BZ20">
        <v>0</v>
      </c>
      <c r="CA20">
        <v>7134.98</v>
      </c>
      <c r="CB20">
        <v>17199.7</v>
      </c>
      <c r="CC20">
        <v>38.936999999999998</v>
      </c>
      <c r="CD20">
        <v>41.125</v>
      </c>
      <c r="CE20">
        <v>40.311999999999998</v>
      </c>
      <c r="CF20">
        <v>38.75</v>
      </c>
      <c r="CG20">
        <v>38.5</v>
      </c>
      <c r="CH20">
        <v>1620.02</v>
      </c>
      <c r="CI20">
        <v>179.99</v>
      </c>
      <c r="CJ20">
        <v>0</v>
      </c>
      <c r="CK20">
        <v>1690157550.3</v>
      </c>
      <c r="CL20">
        <v>0</v>
      </c>
      <c r="CM20">
        <v>1690157515</v>
      </c>
      <c r="CN20" t="s">
        <v>359</v>
      </c>
      <c r="CO20">
        <v>1690157515</v>
      </c>
      <c r="CP20">
        <v>1690157514</v>
      </c>
      <c r="CQ20">
        <v>30</v>
      </c>
      <c r="CR20">
        <v>0.621</v>
      </c>
      <c r="CS20">
        <v>-3.0000000000000001E-3</v>
      </c>
      <c r="CT20">
        <v>-6.1289999999999996</v>
      </c>
      <c r="CU20">
        <v>-0.20100000000000001</v>
      </c>
      <c r="CV20">
        <v>300</v>
      </c>
      <c r="CW20">
        <v>16</v>
      </c>
      <c r="CX20">
        <v>0.22</v>
      </c>
      <c r="CY20">
        <v>0.05</v>
      </c>
      <c r="CZ20">
        <v>5.2009746086402098</v>
      </c>
      <c r="DA20">
        <v>1.29239179254936</v>
      </c>
      <c r="DB20">
        <v>0.14538748400823001</v>
      </c>
      <c r="DC20">
        <v>1</v>
      </c>
      <c r="DD20">
        <v>300.02595000000002</v>
      </c>
      <c r="DE20">
        <v>-5.4721804510895498E-2</v>
      </c>
      <c r="DF20">
        <v>2.9002542991958299E-2</v>
      </c>
      <c r="DG20">
        <v>1</v>
      </c>
      <c r="DH20">
        <v>1800.009</v>
      </c>
      <c r="DI20">
        <v>-0.231139593020812</v>
      </c>
      <c r="DJ20">
        <v>6.9849838940386405E-2</v>
      </c>
      <c r="DK20">
        <v>-1</v>
      </c>
      <c r="DL20">
        <v>2</v>
      </c>
      <c r="DM20">
        <v>2</v>
      </c>
      <c r="DN20" t="s">
        <v>353</v>
      </c>
      <c r="DO20">
        <v>2.6533199999999999</v>
      </c>
      <c r="DP20">
        <v>2.7690899999999998</v>
      </c>
      <c r="DQ20">
        <v>7.5712399999999999E-2</v>
      </c>
      <c r="DR20">
        <v>7.5579599999999997E-2</v>
      </c>
      <c r="DS20">
        <v>9.6155199999999996E-2</v>
      </c>
      <c r="DT20">
        <v>9.1819899999999996E-2</v>
      </c>
      <c r="DU20">
        <v>29340.799999999999</v>
      </c>
      <c r="DV20">
        <v>30382.3</v>
      </c>
      <c r="DW20">
        <v>29491.3</v>
      </c>
      <c r="DX20">
        <v>30641.200000000001</v>
      </c>
      <c r="DY20">
        <v>34943.5</v>
      </c>
      <c r="DZ20">
        <v>36387.9</v>
      </c>
      <c r="EA20">
        <v>40506.9</v>
      </c>
      <c r="EB20">
        <v>42406.7</v>
      </c>
      <c r="EC20">
        <v>1.8486800000000001</v>
      </c>
      <c r="ED20">
        <v>2.26288</v>
      </c>
      <c r="EE20">
        <v>0.116572</v>
      </c>
      <c r="EF20">
        <v>0</v>
      </c>
      <c r="EG20">
        <v>22.868400000000001</v>
      </c>
      <c r="EH20">
        <v>999.9</v>
      </c>
      <c r="EI20">
        <v>41.442</v>
      </c>
      <c r="EJ20">
        <v>29.709</v>
      </c>
      <c r="EK20">
        <v>17.278600000000001</v>
      </c>
      <c r="EL20">
        <v>60.924599999999998</v>
      </c>
      <c r="EM20">
        <v>10.004</v>
      </c>
      <c r="EN20">
        <v>1</v>
      </c>
      <c r="EO20">
        <v>-0.231126</v>
      </c>
      <c r="EP20">
        <v>-0.14211599999999999</v>
      </c>
      <c r="EQ20">
        <v>20.2944</v>
      </c>
      <c r="ER20">
        <v>5.24125</v>
      </c>
      <c r="ES20">
        <v>11.8302</v>
      </c>
      <c r="ET20">
        <v>4.9814499999999997</v>
      </c>
      <c r="EU20">
        <v>3.2995000000000001</v>
      </c>
      <c r="EV20">
        <v>6674.2</v>
      </c>
      <c r="EW20">
        <v>9999</v>
      </c>
      <c r="EX20">
        <v>226.6</v>
      </c>
      <c r="EY20">
        <v>96.3</v>
      </c>
      <c r="EZ20">
        <v>1.87355</v>
      </c>
      <c r="FA20">
        <v>1.87927</v>
      </c>
      <c r="FB20">
        <v>1.87961</v>
      </c>
      <c r="FC20">
        <v>1.88026</v>
      </c>
      <c r="FD20">
        <v>1.87788</v>
      </c>
      <c r="FE20">
        <v>1.8767499999999999</v>
      </c>
      <c r="FF20">
        <v>1.8774299999999999</v>
      </c>
      <c r="FG20">
        <v>1.8751500000000001</v>
      </c>
      <c r="FH20">
        <v>0</v>
      </c>
      <c r="FI20">
        <v>0</v>
      </c>
      <c r="FJ20">
        <v>0</v>
      </c>
      <c r="FK20">
        <v>0</v>
      </c>
      <c r="FL20" t="s">
        <v>354</v>
      </c>
      <c r="FM20" t="s">
        <v>355</v>
      </c>
      <c r="FN20" t="s">
        <v>356</v>
      </c>
      <c r="FO20" t="s">
        <v>356</v>
      </c>
      <c r="FP20" t="s">
        <v>356</v>
      </c>
      <c r="FQ20" t="s">
        <v>356</v>
      </c>
      <c r="FR20">
        <v>0</v>
      </c>
      <c r="FS20">
        <v>100</v>
      </c>
      <c r="FT20">
        <v>100</v>
      </c>
      <c r="FU20">
        <v>-6.1280000000000001</v>
      </c>
      <c r="FV20">
        <v>-0.20130000000000001</v>
      </c>
      <c r="FW20">
        <v>-6.1385073048090701</v>
      </c>
      <c r="FX20">
        <v>1.4527828764109799E-4</v>
      </c>
      <c r="FY20">
        <v>-4.3579519040863002E-7</v>
      </c>
      <c r="FZ20">
        <v>2.0799061152897499E-10</v>
      </c>
      <c r="GA20">
        <v>-0.20135999999999399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0.5</v>
      </c>
      <c r="GK20">
        <v>0.83618199999999998</v>
      </c>
      <c r="GL20">
        <v>2.5793499999999998</v>
      </c>
      <c r="GM20">
        <v>1.54541</v>
      </c>
      <c r="GN20">
        <v>2.2790499999999998</v>
      </c>
      <c r="GO20">
        <v>1.5979000000000001</v>
      </c>
      <c r="GP20">
        <v>2.2924799999999999</v>
      </c>
      <c r="GQ20">
        <v>32.156399999999998</v>
      </c>
      <c r="GR20">
        <v>16.0671</v>
      </c>
      <c r="GS20">
        <v>18</v>
      </c>
      <c r="GT20">
        <v>392.68400000000003</v>
      </c>
      <c r="GU20">
        <v>630.63499999999999</v>
      </c>
      <c r="GV20">
        <v>23.714200000000002</v>
      </c>
      <c r="GW20">
        <v>23.925799999999999</v>
      </c>
      <c r="GX20">
        <v>29.9999</v>
      </c>
      <c r="GY20">
        <v>24.035</v>
      </c>
      <c r="GZ20">
        <v>24.008099999999999</v>
      </c>
      <c r="HA20">
        <v>16.788</v>
      </c>
      <c r="HB20">
        <v>0</v>
      </c>
      <c r="HC20">
        <v>-30</v>
      </c>
      <c r="HD20">
        <v>23.719200000000001</v>
      </c>
      <c r="HE20">
        <v>300</v>
      </c>
      <c r="HF20">
        <v>0</v>
      </c>
      <c r="HG20">
        <v>100.45</v>
      </c>
      <c r="HH20">
        <v>98.3797</v>
      </c>
    </row>
    <row r="21" spans="1:216" x14ac:dyDescent="0.2">
      <c r="A21">
        <v>3</v>
      </c>
      <c r="B21">
        <v>1690157630</v>
      </c>
      <c r="C21">
        <v>176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409</v>
      </c>
      <c r="K21" t="s">
        <v>408</v>
      </c>
      <c r="L21">
        <v>1690157630</v>
      </c>
      <c r="M21">
        <f t="shared" si="0"/>
        <v>1.4763766055972804E-3</v>
      </c>
      <c r="N21">
        <f t="shared" si="1"/>
        <v>1.4763766055972805</v>
      </c>
      <c r="O21">
        <f t="shared" si="2"/>
        <v>4.6119433816095716</v>
      </c>
      <c r="P21">
        <f t="shared" si="3"/>
        <v>246.756</v>
      </c>
      <c r="Q21">
        <f t="shared" si="4"/>
        <v>157.92840887392234</v>
      </c>
      <c r="R21">
        <f t="shared" si="5"/>
        <v>15.877058912000045</v>
      </c>
      <c r="S21">
        <f t="shared" si="6"/>
        <v>24.807186856527601</v>
      </c>
      <c r="T21">
        <f t="shared" si="7"/>
        <v>8.9398422126275301E-2</v>
      </c>
      <c r="U21">
        <f t="shared" si="8"/>
        <v>3.9761115256440398</v>
      </c>
      <c r="V21">
        <f t="shared" si="9"/>
        <v>8.8296596541690836E-2</v>
      </c>
      <c r="W21">
        <f t="shared" si="10"/>
        <v>5.5283235944058227E-2</v>
      </c>
      <c r="X21">
        <f t="shared" si="11"/>
        <v>297.70940099999996</v>
      </c>
      <c r="Y21">
        <f t="shared" si="12"/>
        <v>25.998901980282621</v>
      </c>
      <c r="Z21">
        <f t="shared" si="13"/>
        <v>25.998901980282621</v>
      </c>
      <c r="AA21">
        <f t="shared" si="14"/>
        <v>3.3740392078359305</v>
      </c>
      <c r="AB21">
        <f t="shared" si="15"/>
        <v>54.692026215068879</v>
      </c>
      <c r="AC21">
        <f t="shared" si="16"/>
        <v>1.7357772297684699</v>
      </c>
      <c r="AD21">
        <f t="shared" si="17"/>
        <v>3.1737299747183703</v>
      </c>
      <c r="AE21">
        <f t="shared" si="18"/>
        <v>1.6382619780674605</v>
      </c>
      <c r="AF21">
        <f t="shared" si="19"/>
        <v>-65.108208306840069</v>
      </c>
      <c r="AG21">
        <f t="shared" si="20"/>
        <v>-220.85566083863799</v>
      </c>
      <c r="AH21">
        <f t="shared" si="21"/>
        <v>-11.806592137647316</v>
      </c>
      <c r="AI21">
        <f t="shared" si="22"/>
        <v>-6.1060283125442538E-2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53498.006256653811</v>
      </c>
      <c r="AO21">
        <f t="shared" si="26"/>
        <v>1800.05</v>
      </c>
      <c r="AP21">
        <f t="shared" si="27"/>
        <v>1517.4416999999999</v>
      </c>
      <c r="AQ21">
        <f t="shared" si="28"/>
        <v>0.84299975000694416</v>
      </c>
      <c r="AR21">
        <f t="shared" si="29"/>
        <v>0.16538951751340239</v>
      </c>
      <c r="AS21">
        <v>1690157630</v>
      </c>
      <c r="AT21">
        <v>246.756</v>
      </c>
      <c r="AU21">
        <v>250.02699999999999</v>
      </c>
      <c r="AV21">
        <v>17.265699999999999</v>
      </c>
      <c r="AW21">
        <v>16.312000000000001</v>
      </c>
      <c r="AX21">
        <v>252.29300000000001</v>
      </c>
      <c r="AY21">
        <v>17.466100000000001</v>
      </c>
      <c r="AZ21">
        <v>400.108</v>
      </c>
      <c r="BA21">
        <v>100.495</v>
      </c>
      <c r="BB21">
        <v>3.8267099999999998E-2</v>
      </c>
      <c r="BC21">
        <v>24.968599999999999</v>
      </c>
      <c r="BD21">
        <v>24.763300000000001</v>
      </c>
      <c r="BE21">
        <v>999.9</v>
      </c>
      <c r="BF21">
        <v>0</v>
      </c>
      <c r="BG21">
        <v>0</v>
      </c>
      <c r="BH21">
        <v>9999.3799999999992</v>
      </c>
      <c r="BI21">
        <v>0</v>
      </c>
      <c r="BJ21">
        <v>113.934</v>
      </c>
      <c r="BK21">
        <v>-3.2709999999999999</v>
      </c>
      <c r="BL21">
        <v>251.09100000000001</v>
      </c>
      <c r="BM21">
        <v>254.173</v>
      </c>
      <c r="BN21">
        <v>0.95360400000000001</v>
      </c>
      <c r="BO21">
        <v>250.02699999999999</v>
      </c>
      <c r="BP21">
        <v>16.312000000000001</v>
      </c>
      <c r="BQ21">
        <v>1.7351099999999999</v>
      </c>
      <c r="BR21">
        <v>1.63927</v>
      </c>
      <c r="BS21">
        <v>15.2141</v>
      </c>
      <c r="BT21">
        <v>14.333</v>
      </c>
      <c r="BU21">
        <v>1800.05</v>
      </c>
      <c r="BV21">
        <v>0.90000599999999997</v>
      </c>
      <c r="BW21">
        <v>9.9993499999999999E-2</v>
      </c>
      <c r="BX21">
        <v>0</v>
      </c>
      <c r="BY21">
        <v>2.3052999999999999</v>
      </c>
      <c r="BZ21">
        <v>0</v>
      </c>
      <c r="CA21">
        <v>7127.23</v>
      </c>
      <c r="CB21">
        <v>17200.099999999999</v>
      </c>
      <c r="CC21">
        <v>38.936999999999998</v>
      </c>
      <c r="CD21">
        <v>41.125</v>
      </c>
      <c r="CE21">
        <v>40.311999999999998</v>
      </c>
      <c r="CF21">
        <v>38.75</v>
      </c>
      <c r="CG21">
        <v>38.561999999999998</v>
      </c>
      <c r="CH21">
        <v>1620.06</v>
      </c>
      <c r="CI21">
        <v>179.99</v>
      </c>
      <c r="CJ21">
        <v>0</v>
      </c>
      <c r="CK21">
        <v>1690157636.7</v>
      </c>
      <c r="CL21">
        <v>0</v>
      </c>
      <c r="CM21">
        <v>1690157601</v>
      </c>
      <c r="CN21" t="s">
        <v>362</v>
      </c>
      <c r="CO21">
        <v>1690157597</v>
      </c>
      <c r="CP21">
        <v>1690157601</v>
      </c>
      <c r="CQ21">
        <v>31</v>
      </c>
      <c r="CR21">
        <v>0.58899999999999997</v>
      </c>
      <c r="CS21">
        <v>1E-3</v>
      </c>
      <c r="CT21">
        <v>-5.5369999999999999</v>
      </c>
      <c r="CU21">
        <v>-0.2</v>
      </c>
      <c r="CV21">
        <v>250</v>
      </c>
      <c r="CW21">
        <v>16</v>
      </c>
      <c r="CX21">
        <v>0.36</v>
      </c>
      <c r="CY21">
        <v>0.09</v>
      </c>
      <c r="CZ21">
        <v>4.1505595824800796</v>
      </c>
      <c r="DA21">
        <v>0.61087947122475905</v>
      </c>
      <c r="DB21">
        <v>8.8001206911121996E-2</v>
      </c>
      <c r="DC21">
        <v>1</v>
      </c>
      <c r="DD21">
        <v>249.99154999999999</v>
      </c>
      <c r="DE21">
        <v>7.9849624060472201E-3</v>
      </c>
      <c r="DF21">
        <v>1.79957633903065E-2</v>
      </c>
      <c r="DG21">
        <v>1</v>
      </c>
      <c r="DH21">
        <v>1800.0161904761901</v>
      </c>
      <c r="DI21">
        <v>-9.2305020133417598E-2</v>
      </c>
      <c r="DJ21">
        <v>6.3130717787329205E-2</v>
      </c>
      <c r="DK21">
        <v>-1</v>
      </c>
      <c r="DL21">
        <v>2</v>
      </c>
      <c r="DM21">
        <v>2</v>
      </c>
      <c r="DN21" t="s">
        <v>353</v>
      </c>
      <c r="DO21">
        <v>2.6534599999999999</v>
      </c>
      <c r="DP21">
        <v>2.76803</v>
      </c>
      <c r="DQ21">
        <v>6.5289299999999995E-2</v>
      </c>
      <c r="DR21">
        <v>6.5037899999999996E-2</v>
      </c>
      <c r="DS21">
        <v>9.5966300000000004E-2</v>
      </c>
      <c r="DT21">
        <v>9.1615199999999994E-2</v>
      </c>
      <c r="DU21">
        <v>29674.3</v>
      </c>
      <c r="DV21">
        <v>30731.200000000001</v>
      </c>
      <c r="DW21">
        <v>29493.599999999999</v>
      </c>
      <c r="DX21">
        <v>30643.3</v>
      </c>
      <c r="DY21">
        <v>34952.199999999997</v>
      </c>
      <c r="DZ21">
        <v>36396</v>
      </c>
      <c r="EA21">
        <v>40509.699999999997</v>
      </c>
      <c r="EB21">
        <v>42407.9</v>
      </c>
      <c r="EC21">
        <v>1.8493999999999999</v>
      </c>
      <c r="ED21">
        <v>2.2637299999999998</v>
      </c>
      <c r="EE21">
        <v>0.110224</v>
      </c>
      <c r="EF21">
        <v>0</v>
      </c>
      <c r="EG21">
        <v>22.9514</v>
      </c>
      <c r="EH21">
        <v>999.9</v>
      </c>
      <c r="EI21">
        <v>41.417000000000002</v>
      </c>
      <c r="EJ21">
        <v>29.648</v>
      </c>
      <c r="EK21">
        <v>17.205400000000001</v>
      </c>
      <c r="EL21">
        <v>61.204599999999999</v>
      </c>
      <c r="EM21">
        <v>10.1883</v>
      </c>
      <c r="EN21">
        <v>1</v>
      </c>
      <c r="EO21">
        <v>-0.234235</v>
      </c>
      <c r="EP21">
        <v>-0.11561</v>
      </c>
      <c r="EQ21">
        <v>20.2942</v>
      </c>
      <c r="ER21">
        <v>5.2411000000000003</v>
      </c>
      <c r="ES21">
        <v>11.8302</v>
      </c>
      <c r="ET21">
        <v>4.9812500000000002</v>
      </c>
      <c r="EU21">
        <v>3.2995999999999999</v>
      </c>
      <c r="EV21">
        <v>6676</v>
      </c>
      <c r="EW21">
        <v>9999</v>
      </c>
      <c r="EX21">
        <v>226.6</v>
      </c>
      <c r="EY21">
        <v>96.3</v>
      </c>
      <c r="EZ21">
        <v>1.8735999999999999</v>
      </c>
      <c r="FA21">
        <v>1.87927</v>
      </c>
      <c r="FB21">
        <v>1.8796600000000001</v>
      </c>
      <c r="FC21">
        <v>1.88028</v>
      </c>
      <c r="FD21">
        <v>1.8778900000000001</v>
      </c>
      <c r="FE21">
        <v>1.8767499999999999</v>
      </c>
      <c r="FF21">
        <v>1.87744</v>
      </c>
      <c r="FG21">
        <v>1.87517</v>
      </c>
      <c r="FH21">
        <v>0</v>
      </c>
      <c r="FI21">
        <v>0</v>
      </c>
      <c r="FJ21">
        <v>0</v>
      </c>
      <c r="FK21">
        <v>0</v>
      </c>
      <c r="FL21" t="s">
        <v>354</v>
      </c>
      <c r="FM21" t="s">
        <v>355</v>
      </c>
      <c r="FN21" t="s">
        <v>356</v>
      </c>
      <c r="FO21" t="s">
        <v>356</v>
      </c>
      <c r="FP21" t="s">
        <v>356</v>
      </c>
      <c r="FQ21" t="s">
        <v>356</v>
      </c>
      <c r="FR21">
        <v>0</v>
      </c>
      <c r="FS21">
        <v>100</v>
      </c>
      <c r="FT21">
        <v>100</v>
      </c>
      <c r="FU21">
        <v>-5.5369999999999999</v>
      </c>
      <c r="FV21">
        <v>-0.20039999999999999</v>
      </c>
      <c r="FW21">
        <v>-5.54903936465639</v>
      </c>
      <c r="FX21">
        <v>1.4527828764109799E-4</v>
      </c>
      <c r="FY21">
        <v>-4.3579519040863002E-7</v>
      </c>
      <c r="FZ21">
        <v>2.0799061152897499E-10</v>
      </c>
      <c r="GA21">
        <v>-0.200430000000001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0.6</v>
      </c>
      <c r="GJ21">
        <v>0.5</v>
      </c>
      <c r="GK21">
        <v>0.72631800000000002</v>
      </c>
      <c r="GL21">
        <v>2.5769000000000002</v>
      </c>
      <c r="GM21">
        <v>1.54541</v>
      </c>
      <c r="GN21">
        <v>2.2790499999999998</v>
      </c>
      <c r="GO21">
        <v>1.5979000000000001</v>
      </c>
      <c r="GP21">
        <v>2.35107</v>
      </c>
      <c r="GQ21">
        <v>32.134399999999999</v>
      </c>
      <c r="GR21">
        <v>16.0671</v>
      </c>
      <c r="GS21">
        <v>18</v>
      </c>
      <c r="GT21">
        <v>392.74700000000001</v>
      </c>
      <c r="GU21">
        <v>630.84</v>
      </c>
      <c r="GV21">
        <v>23.578700000000001</v>
      </c>
      <c r="GW21">
        <v>23.878699999999998</v>
      </c>
      <c r="GX21">
        <v>29.9998</v>
      </c>
      <c r="GY21">
        <v>23.991900000000001</v>
      </c>
      <c r="GZ21">
        <v>23.968399999999999</v>
      </c>
      <c r="HA21">
        <v>14.5936</v>
      </c>
      <c r="HB21">
        <v>0</v>
      </c>
      <c r="HC21">
        <v>-30</v>
      </c>
      <c r="HD21">
        <v>23.583400000000001</v>
      </c>
      <c r="HE21">
        <v>250</v>
      </c>
      <c r="HF21">
        <v>0</v>
      </c>
      <c r="HG21">
        <v>100.458</v>
      </c>
      <c r="HH21">
        <v>98.384100000000004</v>
      </c>
    </row>
    <row r="22" spans="1:216" x14ac:dyDescent="0.2">
      <c r="A22">
        <v>4</v>
      </c>
      <c r="B22">
        <v>1690157722</v>
      </c>
      <c r="C22">
        <v>268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409</v>
      </c>
      <c r="K22" t="s">
        <v>408</v>
      </c>
      <c r="L22">
        <v>1690157722</v>
      </c>
      <c r="M22">
        <f t="shared" si="0"/>
        <v>1.4853719066921416E-3</v>
      </c>
      <c r="N22">
        <f t="shared" si="1"/>
        <v>1.4853719066921416</v>
      </c>
      <c r="O22">
        <f t="shared" si="2"/>
        <v>2.8859248959952444</v>
      </c>
      <c r="P22">
        <f t="shared" si="3"/>
        <v>172.95400000000001</v>
      </c>
      <c r="Q22">
        <f t="shared" si="4"/>
        <v>117.21186886116448</v>
      </c>
      <c r="R22">
        <f t="shared" si="5"/>
        <v>11.783894122444417</v>
      </c>
      <c r="S22">
        <f t="shared" si="6"/>
        <v>17.387928746937003</v>
      </c>
      <c r="T22">
        <f t="shared" si="7"/>
        <v>8.9981793759811968E-2</v>
      </c>
      <c r="U22">
        <f t="shared" si="8"/>
        <v>3.9672500958720769</v>
      </c>
      <c r="V22">
        <f t="shared" si="9"/>
        <v>8.8863178430348078E-2</v>
      </c>
      <c r="W22">
        <f t="shared" si="10"/>
        <v>5.5638830944842101E-2</v>
      </c>
      <c r="X22">
        <f t="shared" si="11"/>
        <v>297.67167599999999</v>
      </c>
      <c r="Y22">
        <f t="shared" si="12"/>
        <v>25.986565144815373</v>
      </c>
      <c r="Z22">
        <f t="shared" si="13"/>
        <v>25.986565144815373</v>
      </c>
      <c r="AA22">
        <f t="shared" si="14"/>
        <v>3.3715768863486861</v>
      </c>
      <c r="AB22">
        <f t="shared" si="15"/>
        <v>54.670040141786266</v>
      </c>
      <c r="AC22">
        <f t="shared" si="16"/>
        <v>1.7337761786677501</v>
      </c>
      <c r="AD22">
        <f t="shared" si="17"/>
        <v>3.1713460867619943</v>
      </c>
      <c r="AE22">
        <f t="shared" si="18"/>
        <v>1.637800707680936</v>
      </c>
      <c r="AF22">
        <f t="shared" si="19"/>
        <v>-65.50490108512345</v>
      </c>
      <c r="AG22">
        <f t="shared" si="20"/>
        <v>-220.41973330592307</v>
      </c>
      <c r="AH22">
        <f t="shared" si="21"/>
        <v>-11.808127964005156</v>
      </c>
      <c r="AI22">
        <f t="shared" si="22"/>
        <v>-6.1086355051685359E-2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53337.653562179898</v>
      </c>
      <c r="AO22">
        <f t="shared" si="26"/>
        <v>1799.81</v>
      </c>
      <c r="AP22">
        <f t="shared" si="27"/>
        <v>1517.2403999999999</v>
      </c>
      <c r="AQ22">
        <f t="shared" si="28"/>
        <v>0.84300031670009612</v>
      </c>
      <c r="AR22">
        <f t="shared" si="29"/>
        <v>0.16539061123118551</v>
      </c>
      <c r="AS22">
        <v>1690157722</v>
      </c>
      <c r="AT22">
        <v>172.95400000000001</v>
      </c>
      <c r="AU22">
        <v>175.02</v>
      </c>
      <c r="AV22">
        <v>17.2455</v>
      </c>
      <c r="AW22">
        <v>16.285900000000002</v>
      </c>
      <c r="AX22">
        <v>178.06899999999999</v>
      </c>
      <c r="AY22">
        <v>17.449000000000002</v>
      </c>
      <c r="AZ22">
        <v>400.07900000000001</v>
      </c>
      <c r="BA22">
        <v>100.497</v>
      </c>
      <c r="BB22">
        <v>3.7990500000000003E-2</v>
      </c>
      <c r="BC22">
        <v>24.956</v>
      </c>
      <c r="BD22">
        <v>24.776599999999998</v>
      </c>
      <c r="BE22">
        <v>999.9</v>
      </c>
      <c r="BF22">
        <v>0</v>
      </c>
      <c r="BG22">
        <v>0</v>
      </c>
      <c r="BH22">
        <v>9967.5</v>
      </c>
      <c r="BI22">
        <v>0</v>
      </c>
      <c r="BJ22">
        <v>118.88200000000001</v>
      </c>
      <c r="BK22">
        <v>-2.0659900000000002</v>
      </c>
      <c r="BL22">
        <v>175.989</v>
      </c>
      <c r="BM22">
        <v>177.91800000000001</v>
      </c>
      <c r="BN22">
        <v>0.95965599999999995</v>
      </c>
      <c r="BO22">
        <v>175.02</v>
      </c>
      <c r="BP22">
        <v>16.285900000000002</v>
      </c>
      <c r="BQ22">
        <v>1.7331300000000001</v>
      </c>
      <c r="BR22">
        <v>1.63669</v>
      </c>
      <c r="BS22">
        <v>15.196400000000001</v>
      </c>
      <c r="BT22">
        <v>14.3086</v>
      </c>
      <c r="BU22">
        <v>1799.81</v>
      </c>
      <c r="BV22">
        <v>0.89998999999999996</v>
      </c>
      <c r="BW22">
        <v>0.10001</v>
      </c>
      <c r="BX22">
        <v>0</v>
      </c>
      <c r="BY22">
        <v>2.2400000000000002</v>
      </c>
      <c r="BZ22">
        <v>0</v>
      </c>
      <c r="CA22">
        <v>7135.49</v>
      </c>
      <c r="CB22">
        <v>17197.8</v>
      </c>
      <c r="CC22">
        <v>38.875</v>
      </c>
      <c r="CD22">
        <v>41.061999999999998</v>
      </c>
      <c r="CE22">
        <v>40.311999999999998</v>
      </c>
      <c r="CF22">
        <v>38.75</v>
      </c>
      <c r="CG22">
        <v>38.5</v>
      </c>
      <c r="CH22">
        <v>1619.81</v>
      </c>
      <c r="CI22">
        <v>180</v>
      </c>
      <c r="CJ22">
        <v>0</v>
      </c>
      <c r="CK22">
        <v>1690157728.5</v>
      </c>
      <c r="CL22">
        <v>0</v>
      </c>
      <c r="CM22">
        <v>1690157693</v>
      </c>
      <c r="CN22" t="s">
        <v>365</v>
      </c>
      <c r="CO22">
        <v>1690157690</v>
      </c>
      <c r="CP22">
        <v>1690157693</v>
      </c>
      <c r="CQ22">
        <v>32</v>
      </c>
      <c r="CR22">
        <v>0.42099999999999999</v>
      </c>
      <c r="CS22">
        <v>-3.0000000000000001E-3</v>
      </c>
      <c r="CT22">
        <v>-5.1139999999999999</v>
      </c>
      <c r="CU22">
        <v>-0.20300000000000001</v>
      </c>
      <c r="CV22">
        <v>175</v>
      </c>
      <c r="CW22">
        <v>16</v>
      </c>
      <c r="CX22">
        <v>0.16</v>
      </c>
      <c r="CY22">
        <v>0.04</v>
      </c>
      <c r="CZ22">
        <v>2.5994651860035898</v>
      </c>
      <c r="DA22">
        <v>0.48381398998956299</v>
      </c>
      <c r="DB22">
        <v>5.8222291185097197E-2</v>
      </c>
      <c r="DC22">
        <v>1</v>
      </c>
      <c r="DD22">
        <v>174.98835</v>
      </c>
      <c r="DE22">
        <v>0.13890225563921299</v>
      </c>
      <c r="DF22">
        <v>1.8556063698963898E-2</v>
      </c>
      <c r="DG22">
        <v>1</v>
      </c>
      <c r="DH22">
        <v>1800.01</v>
      </c>
      <c r="DI22">
        <v>-0.50752338894522497</v>
      </c>
      <c r="DJ22">
        <v>0.13057564857201101</v>
      </c>
      <c r="DK22">
        <v>-1</v>
      </c>
      <c r="DL22">
        <v>2</v>
      </c>
      <c r="DM22">
        <v>2</v>
      </c>
      <c r="DN22" t="s">
        <v>353</v>
      </c>
      <c r="DO22">
        <v>2.6534</v>
      </c>
      <c r="DP22">
        <v>2.7674799999999999</v>
      </c>
      <c r="DQ22">
        <v>4.8287999999999998E-2</v>
      </c>
      <c r="DR22">
        <v>4.7736500000000001E-2</v>
      </c>
      <c r="DS22">
        <v>9.5905900000000002E-2</v>
      </c>
      <c r="DT22">
        <v>9.1516299999999995E-2</v>
      </c>
      <c r="DU22">
        <v>30214.400000000001</v>
      </c>
      <c r="DV22">
        <v>31301.9</v>
      </c>
      <c r="DW22">
        <v>29493.599999999999</v>
      </c>
      <c r="DX22">
        <v>30644.9</v>
      </c>
      <c r="DY22">
        <v>34953.300000000003</v>
      </c>
      <c r="DZ22">
        <v>36400.6</v>
      </c>
      <c r="EA22">
        <v>40510.300000000003</v>
      </c>
      <c r="EB22">
        <v>42410.9</v>
      </c>
      <c r="EC22">
        <v>1.8494999999999999</v>
      </c>
      <c r="ED22">
        <v>2.2644000000000002</v>
      </c>
      <c r="EE22">
        <v>0.110328</v>
      </c>
      <c r="EF22">
        <v>0</v>
      </c>
      <c r="EG22">
        <v>22.963000000000001</v>
      </c>
      <c r="EH22">
        <v>999.9</v>
      </c>
      <c r="EI22">
        <v>41.393000000000001</v>
      </c>
      <c r="EJ22">
        <v>29.628</v>
      </c>
      <c r="EK22">
        <v>17.175699999999999</v>
      </c>
      <c r="EL22">
        <v>61.214599999999997</v>
      </c>
      <c r="EM22">
        <v>10.1082</v>
      </c>
      <c r="EN22">
        <v>1</v>
      </c>
      <c r="EO22">
        <v>-0.235899</v>
      </c>
      <c r="EP22">
        <v>-8.7067000000000005E-2</v>
      </c>
      <c r="EQ22">
        <v>20.2942</v>
      </c>
      <c r="ER22">
        <v>5.2406499999999996</v>
      </c>
      <c r="ES22">
        <v>11.8302</v>
      </c>
      <c r="ET22">
        <v>4.9814999999999996</v>
      </c>
      <c r="EU22">
        <v>3.2993800000000002</v>
      </c>
      <c r="EV22">
        <v>6677.8</v>
      </c>
      <c r="EW22">
        <v>9999</v>
      </c>
      <c r="EX22">
        <v>226.6</v>
      </c>
      <c r="EY22">
        <v>96.3</v>
      </c>
      <c r="EZ22">
        <v>1.8736299999999999</v>
      </c>
      <c r="FA22">
        <v>1.87927</v>
      </c>
      <c r="FB22">
        <v>1.87964</v>
      </c>
      <c r="FC22">
        <v>1.8802700000000001</v>
      </c>
      <c r="FD22">
        <v>1.8778900000000001</v>
      </c>
      <c r="FE22">
        <v>1.8767799999999999</v>
      </c>
      <c r="FF22">
        <v>1.87744</v>
      </c>
      <c r="FG22">
        <v>1.87517</v>
      </c>
      <c r="FH22">
        <v>0</v>
      </c>
      <c r="FI22">
        <v>0</v>
      </c>
      <c r="FJ22">
        <v>0</v>
      </c>
      <c r="FK22">
        <v>0</v>
      </c>
      <c r="FL22" t="s">
        <v>354</v>
      </c>
      <c r="FM22" t="s">
        <v>355</v>
      </c>
      <c r="FN22" t="s">
        <v>356</v>
      </c>
      <c r="FO22" t="s">
        <v>356</v>
      </c>
      <c r="FP22" t="s">
        <v>356</v>
      </c>
      <c r="FQ22" t="s">
        <v>356</v>
      </c>
      <c r="FR22">
        <v>0</v>
      </c>
      <c r="FS22">
        <v>100</v>
      </c>
      <c r="FT22">
        <v>100</v>
      </c>
      <c r="FU22">
        <v>-5.1150000000000002</v>
      </c>
      <c r="FV22">
        <v>-0.20349999999999999</v>
      </c>
      <c r="FW22">
        <v>-5.12760731528879</v>
      </c>
      <c r="FX22">
        <v>1.4527828764109799E-4</v>
      </c>
      <c r="FY22">
        <v>-4.3579519040863002E-7</v>
      </c>
      <c r="FZ22">
        <v>2.0799061152897499E-10</v>
      </c>
      <c r="GA22">
        <v>-0.203430000000001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0.5</v>
      </c>
      <c r="GJ22">
        <v>0.5</v>
      </c>
      <c r="GK22">
        <v>0.55908199999999997</v>
      </c>
      <c r="GL22">
        <v>2.5854499999999998</v>
      </c>
      <c r="GM22">
        <v>1.54541</v>
      </c>
      <c r="GN22">
        <v>2.2778299999999998</v>
      </c>
      <c r="GO22">
        <v>1.5979000000000001</v>
      </c>
      <c r="GP22">
        <v>2.4047900000000002</v>
      </c>
      <c r="GQ22">
        <v>32.134399999999999</v>
      </c>
      <c r="GR22">
        <v>16.0671</v>
      </c>
      <c r="GS22">
        <v>18</v>
      </c>
      <c r="GT22">
        <v>392.608</v>
      </c>
      <c r="GU22">
        <v>631.048</v>
      </c>
      <c r="GV22">
        <v>23.626300000000001</v>
      </c>
      <c r="GW22">
        <v>23.854700000000001</v>
      </c>
      <c r="GX22">
        <v>30</v>
      </c>
      <c r="GY22">
        <v>23.964500000000001</v>
      </c>
      <c r="GZ22">
        <v>23.9405</v>
      </c>
      <c r="HA22">
        <v>11.241</v>
      </c>
      <c r="HB22">
        <v>0</v>
      </c>
      <c r="HC22">
        <v>-30</v>
      </c>
      <c r="HD22">
        <v>23.6602</v>
      </c>
      <c r="HE22">
        <v>175</v>
      </c>
      <c r="HF22">
        <v>0</v>
      </c>
      <c r="HG22">
        <v>100.459</v>
      </c>
      <c r="HH22">
        <v>98.390299999999996</v>
      </c>
    </row>
    <row r="23" spans="1:216" x14ac:dyDescent="0.2">
      <c r="A23">
        <v>5</v>
      </c>
      <c r="B23">
        <v>1690157811</v>
      </c>
      <c r="C23">
        <v>357</v>
      </c>
      <c r="D23" t="s">
        <v>366</v>
      </c>
      <c r="E23" t="s">
        <v>367</v>
      </c>
      <c r="F23" t="s">
        <v>348</v>
      </c>
      <c r="G23" t="s">
        <v>349</v>
      </c>
      <c r="H23" t="s">
        <v>350</v>
      </c>
      <c r="I23" t="s">
        <v>351</v>
      </c>
      <c r="J23" t="s">
        <v>409</v>
      </c>
      <c r="K23" t="s">
        <v>408</v>
      </c>
      <c r="L23">
        <v>1690157811</v>
      </c>
      <c r="M23">
        <f t="shared" si="0"/>
        <v>1.5484534798904145E-3</v>
      </c>
      <c r="N23">
        <f t="shared" si="1"/>
        <v>1.5484534798904146</v>
      </c>
      <c r="O23">
        <f t="shared" si="2"/>
        <v>1.5362794618589268</v>
      </c>
      <c r="P23">
        <f t="shared" si="3"/>
        <v>123.83</v>
      </c>
      <c r="Q23">
        <f t="shared" si="4"/>
        <v>94.307471085395179</v>
      </c>
      <c r="R23">
        <f t="shared" si="5"/>
        <v>9.4814685522978586</v>
      </c>
      <c r="S23">
        <f t="shared" si="6"/>
        <v>12.449599563197999</v>
      </c>
      <c r="T23">
        <f t="shared" si="7"/>
        <v>9.3443626963690213E-2</v>
      </c>
      <c r="U23">
        <f t="shared" si="8"/>
        <v>3.9825144493825633</v>
      </c>
      <c r="V23">
        <f t="shared" si="9"/>
        <v>9.2242463084012211E-2</v>
      </c>
      <c r="W23">
        <f t="shared" si="10"/>
        <v>5.7758172746296008E-2</v>
      </c>
      <c r="X23">
        <f t="shared" si="11"/>
        <v>297.68821500000001</v>
      </c>
      <c r="Y23">
        <f t="shared" si="12"/>
        <v>26.019558571099662</v>
      </c>
      <c r="Z23">
        <f t="shared" si="13"/>
        <v>26.019558571099662</v>
      </c>
      <c r="AA23">
        <f t="shared" si="14"/>
        <v>3.3781655943749582</v>
      </c>
      <c r="AB23">
        <f t="shared" si="15"/>
        <v>54.497539883658277</v>
      </c>
      <c r="AC23">
        <f t="shared" si="16"/>
        <v>1.7333626835915399</v>
      </c>
      <c r="AD23">
        <f t="shared" si="17"/>
        <v>3.1806255608820773</v>
      </c>
      <c r="AE23">
        <f t="shared" si="18"/>
        <v>1.6448029107834183</v>
      </c>
      <c r="AF23">
        <f t="shared" si="19"/>
        <v>-68.286798463167273</v>
      </c>
      <c r="AG23">
        <f t="shared" si="20"/>
        <v>-217.83112164717889</v>
      </c>
      <c r="AH23">
        <f t="shared" si="21"/>
        <v>-11.629515746212684</v>
      </c>
      <c r="AI23">
        <f t="shared" si="22"/>
        <v>-5.9220856558823698E-2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53609.115574888383</v>
      </c>
      <c r="AO23">
        <f t="shared" si="26"/>
        <v>1799.91</v>
      </c>
      <c r="AP23">
        <f t="shared" si="27"/>
        <v>1517.3246999999999</v>
      </c>
      <c r="AQ23">
        <f t="shared" si="28"/>
        <v>0.84300031668250075</v>
      </c>
      <c r="AR23">
        <f t="shared" si="29"/>
        <v>0.16539061119722653</v>
      </c>
      <c r="AS23">
        <v>1690157811</v>
      </c>
      <c r="AT23">
        <v>123.83</v>
      </c>
      <c r="AU23">
        <v>124.96599999999999</v>
      </c>
      <c r="AV23">
        <v>17.2409</v>
      </c>
      <c r="AW23">
        <v>16.240500000000001</v>
      </c>
      <c r="AX23">
        <v>128.56399999999999</v>
      </c>
      <c r="AY23">
        <v>17.445499999999999</v>
      </c>
      <c r="AZ23">
        <v>400.06200000000001</v>
      </c>
      <c r="BA23">
        <v>100.499</v>
      </c>
      <c r="BB23">
        <v>3.88306E-2</v>
      </c>
      <c r="BC23">
        <v>25.004999999999999</v>
      </c>
      <c r="BD23">
        <v>24.772099999999998</v>
      </c>
      <c r="BE23">
        <v>999.9</v>
      </c>
      <c r="BF23">
        <v>0</v>
      </c>
      <c r="BG23">
        <v>0</v>
      </c>
      <c r="BH23">
        <v>10021.9</v>
      </c>
      <c r="BI23">
        <v>0</v>
      </c>
      <c r="BJ23">
        <v>122.268</v>
      </c>
      <c r="BK23">
        <v>-1.13646</v>
      </c>
      <c r="BL23">
        <v>126.002</v>
      </c>
      <c r="BM23">
        <v>127.029</v>
      </c>
      <c r="BN23">
        <v>1.0003899999999999</v>
      </c>
      <c r="BO23">
        <v>124.96599999999999</v>
      </c>
      <c r="BP23">
        <v>16.240500000000001</v>
      </c>
      <c r="BQ23">
        <v>1.7326900000000001</v>
      </c>
      <c r="BR23">
        <v>1.63215</v>
      </c>
      <c r="BS23">
        <v>15.192399999999999</v>
      </c>
      <c r="BT23">
        <v>14.265700000000001</v>
      </c>
      <c r="BU23">
        <v>1799.91</v>
      </c>
      <c r="BV23">
        <v>0.89998999999999996</v>
      </c>
      <c r="BW23">
        <v>0.10001</v>
      </c>
      <c r="BX23">
        <v>0</v>
      </c>
      <c r="BY23">
        <v>2.6200999999999999</v>
      </c>
      <c r="BZ23">
        <v>0</v>
      </c>
      <c r="CA23">
        <v>7137.47</v>
      </c>
      <c r="CB23">
        <v>17198.7</v>
      </c>
      <c r="CC23">
        <v>38.811999999999998</v>
      </c>
      <c r="CD23">
        <v>41</v>
      </c>
      <c r="CE23">
        <v>40.25</v>
      </c>
      <c r="CF23">
        <v>38.625</v>
      </c>
      <c r="CG23">
        <v>38.436999999999998</v>
      </c>
      <c r="CH23">
        <v>1619.9</v>
      </c>
      <c r="CI23">
        <v>180.01</v>
      </c>
      <c r="CJ23">
        <v>0</v>
      </c>
      <c r="CK23">
        <v>1690157817.3</v>
      </c>
      <c r="CL23">
        <v>0</v>
      </c>
      <c r="CM23">
        <v>1690157784</v>
      </c>
      <c r="CN23" t="s">
        <v>368</v>
      </c>
      <c r="CO23">
        <v>1690157784</v>
      </c>
      <c r="CP23">
        <v>1690157779</v>
      </c>
      <c r="CQ23">
        <v>33</v>
      </c>
      <c r="CR23">
        <v>0.38200000000000001</v>
      </c>
      <c r="CS23">
        <v>-1E-3</v>
      </c>
      <c r="CT23">
        <v>-4.734</v>
      </c>
      <c r="CU23">
        <v>-0.20499999999999999</v>
      </c>
      <c r="CV23">
        <v>125</v>
      </c>
      <c r="CW23">
        <v>16</v>
      </c>
      <c r="CX23">
        <v>0.44</v>
      </c>
      <c r="CY23">
        <v>7.0000000000000007E-2</v>
      </c>
      <c r="CZ23">
        <v>1.3734031395295101</v>
      </c>
      <c r="DA23">
        <v>0.687504430754456</v>
      </c>
      <c r="DB23">
        <v>0.1009573471316</v>
      </c>
      <c r="DC23">
        <v>1</v>
      </c>
      <c r="DD23">
        <v>124.963333333333</v>
      </c>
      <c r="DE23">
        <v>0.20384415584436599</v>
      </c>
      <c r="DF23">
        <v>2.7663511007641198E-2</v>
      </c>
      <c r="DG23">
        <v>1</v>
      </c>
      <c r="DH23">
        <v>1799.9770000000001</v>
      </c>
      <c r="DI23">
        <v>-5.0060256538390399E-2</v>
      </c>
      <c r="DJ23">
        <v>0.132404682696626</v>
      </c>
      <c r="DK23">
        <v>-1</v>
      </c>
      <c r="DL23">
        <v>2</v>
      </c>
      <c r="DM23">
        <v>2</v>
      </c>
      <c r="DN23" t="s">
        <v>353</v>
      </c>
      <c r="DO23">
        <v>2.6533799999999998</v>
      </c>
      <c r="DP23">
        <v>2.7687900000000001</v>
      </c>
      <c r="DQ23">
        <v>3.5880299999999997E-2</v>
      </c>
      <c r="DR23">
        <v>3.5088099999999997E-2</v>
      </c>
      <c r="DS23">
        <v>9.5900100000000002E-2</v>
      </c>
      <c r="DT23">
        <v>9.1338199999999994E-2</v>
      </c>
      <c r="DU23">
        <v>30610.9</v>
      </c>
      <c r="DV23">
        <v>31718.9</v>
      </c>
      <c r="DW23">
        <v>29495.7</v>
      </c>
      <c r="DX23">
        <v>30645.7</v>
      </c>
      <c r="DY23">
        <v>34955</v>
      </c>
      <c r="DZ23">
        <v>36407.300000000003</v>
      </c>
      <c r="EA23">
        <v>40513.699999999997</v>
      </c>
      <c r="EB23">
        <v>42411.9</v>
      </c>
      <c r="EC23">
        <v>1.8499000000000001</v>
      </c>
      <c r="ED23">
        <v>2.2646000000000002</v>
      </c>
      <c r="EE23">
        <v>0.11737599999999999</v>
      </c>
      <c r="EF23">
        <v>0</v>
      </c>
      <c r="EG23">
        <v>22.842400000000001</v>
      </c>
      <c r="EH23">
        <v>999.9</v>
      </c>
      <c r="EI23">
        <v>41.356000000000002</v>
      </c>
      <c r="EJ23">
        <v>29.608000000000001</v>
      </c>
      <c r="EK23">
        <v>17.140999999999998</v>
      </c>
      <c r="EL23">
        <v>61.104599999999998</v>
      </c>
      <c r="EM23">
        <v>9.5392600000000005</v>
      </c>
      <c r="EN23">
        <v>1</v>
      </c>
      <c r="EO23">
        <v>-0.23838699999999999</v>
      </c>
      <c r="EP23">
        <v>-0.14011999999999999</v>
      </c>
      <c r="EQ23">
        <v>20.2943</v>
      </c>
      <c r="ER23">
        <v>5.2411000000000003</v>
      </c>
      <c r="ES23">
        <v>11.8302</v>
      </c>
      <c r="ET23">
        <v>4.9817999999999998</v>
      </c>
      <c r="EU23">
        <v>3.2993800000000002</v>
      </c>
      <c r="EV23">
        <v>6679.7</v>
      </c>
      <c r="EW23">
        <v>9999</v>
      </c>
      <c r="EX23">
        <v>226.6</v>
      </c>
      <c r="EY23">
        <v>96.4</v>
      </c>
      <c r="EZ23">
        <v>1.8736299999999999</v>
      </c>
      <c r="FA23">
        <v>1.87927</v>
      </c>
      <c r="FB23">
        <v>1.87971</v>
      </c>
      <c r="FC23">
        <v>1.8803300000000001</v>
      </c>
      <c r="FD23">
        <v>1.8778999999999999</v>
      </c>
      <c r="FE23">
        <v>1.8768199999999999</v>
      </c>
      <c r="FF23">
        <v>1.87744</v>
      </c>
      <c r="FG23">
        <v>1.8751800000000001</v>
      </c>
      <c r="FH23">
        <v>0</v>
      </c>
      <c r="FI23">
        <v>0</v>
      </c>
      <c r="FJ23">
        <v>0</v>
      </c>
      <c r="FK23">
        <v>0</v>
      </c>
      <c r="FL23" t="s">
        <v>354</v>
      </c>
      <c r="FM23" t="s">
        <v>355</v>
      </c>
      <c r="FN23" t="s">
        <v>356</v>
      </c>
      <c r="FO23" t="s">
        <v>356</v>
      </c>
      <c r="FP23" t="s">
        <v>356</v>
      </c>
      <c r="FQ23" t="s">
        <v>356</v>
      </c>
      <c r="FR23">
        <v>0</v>
      </c>
      <c r="FS23">
        <v>100</v>
      </c>
      <c r="FT23">
        <v>100</v>
      </c>
      <c r="FU23">
        <v>-4.734</v>
      </c>
      <c r="FV23">
        <v>-0.2046</v>
      </c>
      <c r="FW23">
        <v>-4.7457836044797697</v>
      </c>
      <c r="FX23">
        <v>1.4527828764109799E-4</v>
      </c>
      <c r="FY23">
        <v>-4.3579519040863002E-7</v>
      </c>
      <c r="FZ23">
        <v>2.0799061152897499E-10</v>
      </c>
      <c r="GA23">
        <v>-0.20451999999999901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0.5</v>
      </c>
      <c r="GJ23">
        <v>0.5</v>
      </c>
      <c r="GK23">
        <v>0.44555699999999998</v>
      </c>
      <c r="GL23">
        <v>2.6013199999999999</v>
      </c>
      <c r="GM23">
        <v>1.54541</v>
      </c>
      <c r="GN23">
        <v>2.2790499999999998</v>
      </c>
      <c r="GO23">
        <v>1.5979000000000001</v>
      </c>
      <c r="GP23">
        <v>2.2692899999999998</v>
      </c>
      <c r="GQ23">
        <v>32.112400000000001</v>
      </c>
      <c r="GR23">
        <v>16.049600000000002</v>
      </c>
      <c r="GS23">
        <v>18</v>
      </c>
      <c r="GT23">
        <v>392.59800000000001</v>
      </c>
      <c r="GU23">
        <v>630.82100000000003</v>
      </c>
      <c r="GV23">
        <v>23.7745</v>
      </c>
      <c r="GW23">
        <v>23.8215</v>
      </c>
      <c r="GX23">
        <v>29.9999</v>
      </c>
      <c r="GY23">
        <v>23.934200000000001</v>
      </c>
      <c r="GZ23">
        <v>23.908999999999999</v>
      </c>
      <c r="HA23">
        <v>8.9628099999999993</v>
      </c>
      <c r="HB23">
        <v>0</v>
      </c>
      <c r="HC23">
        <v>-30</v>
      </c>
      <c r="HD23">
        <v>23.776399999999999</v>
      </c>
      <c r="HE23">
        <v>125</v>
      </c>
      <c r="HF23">
        <v>0</v>
      </c>
      <c r="HG23">
        <v>100.46599999999999</v>
      </c>
      <c r="HH23">
        <v>98.392700000000005</v>
      </c>
    </row>
    <row r="24" spans="1:216" x14ac:dyDescent="0.2">
      <c r="A24">
        <v>6</v>
      </c>
      <c r="B24">
        <v>1690157882</v>
      </c>
      <c r="C24">
        <v>428</v>
      </c>
      <c r="D24" t="s">
        <v>369</v>
      </c>
      <c r="E24" t="s">
        <v>370</v>
      </c>
      <c r="F24" t="s">
        <v>348</v>
      </c>
      <c r="G24" t="s">
        <v>349</v>
      </c>
      <c r="H24" t="s">
        <v>350</v>
      </c>
      <c r="I24" t="s">
        <v>351</v>
      </c>
      <c r="J24" t="s">
        <v>409</v>
      </c>
      <c r="K24" t="s">
        <v>408</v>
      </c>
      <c r="L24">
        <v>1690157882</v>
      </c>
      <c r="M24">
        <f t="shared" si="0"/>
        <v>1.5743043600064664E-3</v>
      </c>
      <c r="N24">
        <f t="shared" si="1"/>
        <v>1.5743043600064663</v>
      </c>
      <c r="O24">
        <f t="shared" si="2"/>
        <v>0.23917532308229436</v>
      </c>
      <c r="P24">
        <f t="shared" si="3"/>
        <v>69.756500000000003</v>
      </c>
      <c r="Q24">
        <f t="shared" si="4"/>
        <v>63.883084787796619</v>
      </c>
      <c r="R24">
        <f t="shared" si="5"/>
        <v>6.4224641066793691</v>
      </c>
      <c r="S24">
        <f t="shared" si="6"/>
        <v>7.0129458986796003</v>
      </c>
      <c r="T24">
        <f t="shared" si="7"/>
        <v>9.4876962071623216E-2</v>
      </c>
      <c r="U24">
        <f t="shared" si="8"/>
        <v>3.9690270006148611</v>
      </c>
      <c r="V24">
        <f t="shared" si="9"/>
        <v>9.3634781809963638E-2</v>
      </c>
      <c r="W24">
        <f t="shared" si="10"/>
        <v>5.8631988568972074E-2</v>
      </c>
      <c r="X24">
        <f t="shared" si="11"/>
        <v>297.69459899999998</v>
      </c>
      <c r="Y24">
        <f t="shared" si="12"/>
        <v>26.021999752743323</v>
      </c>
      <c r="Z24">
        <f t="shared" si="13"/>
        <v>26.021999752743323</v>
      </c>
      <c r="AA24">
        <f t="shared" si="14"/>
        <v>3.3786535389846857</v>
      </c>
      <c r="AB24">
        <f t="shared" si="15"/>
        <v>54.418975951743278</v>
      </c>
      <c r="AC24">
        <f t="shared" si="16"/>
        <v>1.7312972988405599</v>
      </c>
      <c r="AD24">
        <f t="shared" si="17"/>
        <v>3.1814220472943298</v>
      </c>
      <c r="AE24">
        <f t="shared" si="18"/>
        <v>1.6473562401441257</v>
      </c>
      <c r="AF24">
        <f t="shared" si="19"/>
        <v>-69.426822276285165</v>
      </c>
      <c r="AG24">
        <f t="shared" si="20"/>
        <v>-216.71705150042527</v>
      </c>
      <c r="AH24">
        <f t="shared" si="21"/>
        <v>-11.609742359200061</v>
      </c>
      <c r="AI24">
        <f t="shared" si="22"/>
        <v>-5.9017135910551133E-2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53360.758110445538</v>
      </c>
      <c r="AO24">
        <f t="shared" si="26"/>
        <v>1799.95</v>
      </c>
      <c r="AP24">
        <f t="shared" si="27"/>
        <v>1517.3582999999999</v>
      </c>
      <c r="AQ24">
        <f t="shared" si="28"/>
        <v>0.84300025000694456</v>
      </c>
      <c r="AR24">
        <f t="shared" si="29"/>
        <v>0.16539048251340313</v>
      </c>
      <c r="AS24">
        <v>1690157882</v>
      </c>
      <c r="AT24">
        <v>69.756500000000003</v>
      </c>
      <c r="AU24">
        <v>69.985900000000001</v>
      </c>
      <c r="AV24">
        <v>17.2209</v>
      </c>
      <c r="AW24">
        <v>16.203900000000001</v>
      </c>
      <c r="AX24">
        <v>74.427899999999994</v>
      </c>
      <c r="AY24">
        <v>17.428599999999999</v>
      </c>
      <c r="AZ24">
        <v>400.11</v>
      </c>
      <c r="BA24">
        <v>100.498</v>
      </c>
      <c r="BB24">
        <v>3.6658400000000001E-2</v>
      </c>
      <c r="BC24">
        <v>25.0092</v>
      </c>
      <c r="BD24">
        <v>24.790400000000002</v>
      </c>
      <c r="BE24">
        <v>999.9</v>
      </c>
      <c r="BF24">
        <v>0</v>
      </c>
      <c r="BG24">
        <v>0</v>
      </c>
      <c r="BH24">
        <v>9973.75</v>
      </c>
      <c r="BI24">
        <v>0</v>
      </c>
      <c r="BJ24">
        <v>119.146</v>
      </c>
      <c r="BK24">
        <v>-0.22941600000000001</v>
      </c>
      <c r="BL24">
        <v>70.978800000000007</v>
      </c>
      <c r="BM24">
        <v>71.138599999999997</v>
      </c>
      <c r="BN24">
        <v>1.0170399999999999</v>
      </c>
      <c r="BO24">
        <v>69.985900000000001</v>
      </c>
      <c r="BP24">
        <v>16.203900000000001</v>
      </c>
      <c r="BQ24">
        <v>1.7306699999999999</v>
      </c>
      <c r="BR24">
        <v>1.62846</v>
      </c>
      <c r="BS24">
        <v>15.174300000000001</v>
      </c>
      <c r="BT24">
        <v>14.2308</v>
      </c>
      <c r="BU24">
        <v>1799.95</v>
      </c>
      <c r="BV24">
        <v>0.89998999999999996</v>
      </c>
      <c r="BW24">
        <v>0.10001</v>
      </c>
      <c r="BX24">
        <v>0</v>
      </c>
      <c r="BY24">
        <v>2.3679999999999999</v>
      </c>
      <c r="BZ24">
        <v>0</v>
      </c>
      <c r="CA24">
        <v>7134.44</v>
      </c>
      <c r="CB24">
        <v>17199.099999999999</v>
      </c>
      <c r="CC24">
        <v>38.875</v>
      </c>
      <c r="CD24">
        <v>41</v>
      </c>
      <c r="CE24">
        <v>40.25</v>
      </c>
      <c r="CF24">
        <v>38.625</v>
      </c>
      <c r="CG24">
        <v>38.375</v>
      </c>
      <c r="CH24">
        <v>1619.94</v>
      </c>
      <c r="CI24">
        <v>180.01</v>
      </c>
      <c r="CJ24">
        <v>0</v>
      </c>
      <c r="CK24">
        <v>1690157888.7</v>
      </c>
      <c r="CL24">
        <v>0</v>
      </c>
      <c r="CM24">
        <v>1690157871</v>
      </c>
      <c r="CN24" t="s">
        <v>371</v>
      </c>
      <c r="CO24">
        <v>1690157871</v>
      </c>
      <c r="CP24">
        <v>1690157871</v>
      </c>
      <c r="CQ24">
        <v>34</v>
      </c>
      <c r="CR24">
        <v>6.6000000000000003E-2</v>
      </c>
      <c r="CS24">
        <v>-3.0000000000000001E-3</v>
      </c>
      <c r="CT24">
        <v>-4.6710000000000003</v>
      </c>
      <c r="CU24">
        <v>-0.20799999999999999</v>
      </c>
      <c r="CV24">
        <v>70</v>
      </c>
      <c r="CW24">
        <v>16</v>
      </c>
      <c r="CX24">
        <v>0.18</v>
      </c>
      <c r="CY24">
        <v>0.08</v>
      </c>
      <c r="CZ24">
        <v>9.7429866367186799E-2</v>
      </c>
      <c r="DA24">
        <v>0.22086411476012399</v>
      </c>
      <c r="DB24">
        <v>5.7536795579931001E-2</v>
      </c>
      <c r="DC24">
        <v>1</v>
      </c>
      <c r="DD24">
        <v>69.955399999999997</v>
      </c>
      <c r="DE24">
        <v>0.247496103896161</v>
      </c>
      <c r="DF24">
        <v>3.37728405957319E-2</v>
      </c>
      <c r="DG24">
        <v>1</v>
      </c>
      <c r="DH24">
        <v>1800.04714285714</v>
      </c>
      <c r="DI24">
        <v>0.32071420672997097</v>
      </c>
      <c r="DJ24">
        <v>0.151284747512511</v>
      </c>
      <c r="DK24">
        <v>-1</v>
      </c>
      <c r="DL24">
        <v>2</v>
      </c>
      <c r="DM24">
        <v>2</v>
      </c>
      <c r="DN24" t="s">
        <v>353</v>
      </c>
      <c r="DO24">
        <v>2.6535299999999999</v>
      </c>
      <c r="DP24">
        <v>2.7662</v>
      </c>
      <c r="DQ24">
        <v>2.13139E-2</v>
      </c>
      <c r="DR24">
        <v>2.0164399999999999E-2</v>
      </c>
      <c r="DS24">
        <v>9.5836099999999994E-2</v>
      </c>
      <c r="DT24">
        <v>9.1191400000000006E-2</v>
      </c>
      <c r="DU24">
        <v>31075.3</v>
      </c>
      <c r="DV24">
        <v>32211.3</v>
      </c>
      <c r="DW24">
        <v>29497.1</v>
      </c>
      <c r="DX24">
        <v>30646.9</v>
      </c>
      <c r="DY24">
        <v>34956.400000000001</v>
      </c>
      <c r="DZ24">
        <v>36413.4</v>
      </c>
      <c r="EA24">
        <v>40514.199999999997</v>
      </c>
      <c r="EB24">
        <v>42414.1</v>
      </c>
      <c r="EC24">
        <v>1.8492</v>
      </c>
      <c r="ED24">
        <v>2.2629999999999999</v>
      </c>
      <c r="EE24">
        <v>0.117034</v>
      </c>
      <c r="EF24">
        <v>0</v>
      </c>
      <c r="EG24">
        <v>22.866499999999998</v>
      </c>
      <c r="EH24">
        <v>999.9</v>
      </c>
      <c r="EI24">
        <v>41.356000000000002</v>
      </c>
      <c r="EJ24">
        <v>29.556999999999999</v>
      </c>
      <c r="EK24">
        <v>17.091200000000001</v>
      </c>
      <c r="EL24">
        <v>61.084600000000002</v>
      </c>
      <c r="EM24">
        <v>9.5472800000000007</v>
      </c>
      <c r="EN24">
        <v>1</v>
      </c>
      <c r="EO24">
        <v>-0.24015500000000001</v>
      </c>
      <c r="EP24">
        <v>0.118284</v>
      </c>
      <c r="EQ24">
        <v>20.293700000000001</v>
      </c>
      <c r="ER24">
        <v>5.2381099999999998</v>
      </c>
      <c r="ES24">
        <v>11.829800000000001</v>
      </c>
      <c r="ET24">
        <v>4.9806999999999997</v>
      </c>
      <c r="EU24">
        <v>3.2988499999999998</v>
      </c>
      <c r="EV24">
        <v>6681.3</v>
      </c>
      <c r="EW24">
        <v>9999</v>
      </c>
      <c r="EX24">
        <v>226.6</v>
      </c>
      <c r="EY24">
        <v>96.4</v>
      </c>
      <c r="EZ24">
        <v>1.8735999999999999</v>
      </c>
      <c r="FA24">
        <v>1.87927</v>
      </c>
      <c r="FB24">
        <v>1.87961</v>
      </c>
      <c r="FC24">
        <v>1.8802099999999999</v>
      </c>
      <c r="FD24">
        <v>1.8778900000000001</v>
      </c>
      <c r="FE24">
        <v>1.8768</v>
      </c>
      <c r="FF24">
        <v>1.87744</v>
      </c>
      <c r="FG24">
        <v>1.8751500000000001</v>
      </c>
      <c r="FH24">
        <v>0</v>
      </c>
      <c r="FI24">
        <v>0</v>
      </c>
      <c r="FJ24">
        <v>0</v>
      </c>
      <c r="FK24">
        <v>0</v>
      </c>
      <c r="FL24" t="s">
        <v>354</v>
      </c>
      <c r="FM24" t="s">
        <v>355</v>
      </c>
      <c r="FN24" t="s">
        <v>356</v>
      </c>
      <c r="FO24" t="s">
        <v>356</v>
      </c>
      <c r="FP24" t="s">
        <v>356</v>
      </c>
      <c r="FQ24" t="s">
        <v>356</v>
      </c>
      <c r="FR24">
        <v>0</v>
      </c>
      <c r="FS24">
        <v>100</v>
      </c>
      <c r="FT24">
        <v>100</v>
      </c>
      <c r="FU24">
        <v>-4.6710000000000003</v>
      </c>
      <c r="FV24">
        <v>-0.2077</v>
      </c>
      <c r="FW24">
        <v>-4.6798986749232103</v>
      </c>
      <c r="FX24">
        <v>1.4527828764109799E-4</v>
      </c>
      <c r="FY24">
        <v>-4.3579519040863002E-7</v>
      </c>
      <c r="FZ24">
        <v>2.0799061152897499E-10</v>
      </c>
      <c r="GA24">
        <v>-0.207730000000002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0.2</v>
      </c>
      <c r="GJ24">
        <v>0.2</v>
      </c>
      <c r="GK24">
        <v>0.318604</v>
      </c>
      <c r="GL24">
        <v>2.5988799999999999</v>
      </c>
      <c r="GM24">
        <v>1.54541</v>
      </c>
      <c r="GN24">
        <v>2.2790499999999998</v>
      </c>
      <c r="GO24">
        <v>1.5979000000000001</v>
      </c>
      <c r="GP24">
        <v>2.4084500000000002</v>
      </c>
      <c r="GQ24">
        <v>32.090400000000002</v>
      </c>
      <c r="GR24">
        <v>16.058299999999999</v>
      </c>
      <c r="GS24">
        <v>18</v>
      </c>
      <c r="GT24">
        <v>392.10700000000003</v>
      </c>
      <c r="GU24">
        <v>629.23599999999999</v>
      </c>
      <c r="GV24">
        <v>23.5806</v>
      </c>
      <c r="GW24">
        <v>23.796600000000002</v>
      </c>
      <c r="GX24">
        <v>30</v>
      </c>
      <c r="GY24">
        <v>23.913399999999999</v>
      </c>
      <c r="GZ24">
        <v>23.8872</v>
      </c>
      <c r="HA24">
        <v>6.4312500000000004</v>
      </c>
      <c r="HB24">
        <v>0</v>
      </c>
      <c r="HC24">
        <v>-30</v>
      </c>
      <c r="HD24">
        <v>23.571000000000002</v>
      </c>
      <c r="HE24">
        <v>70</v>
      </c>
      <c r="HF24">
        <v>0</v>
      </c>
      <c r="HG24">
        <v>100.46899999999999</v>
      </c>
      <c r="HH24">
        <v>98.397400000000005</v>
      </c>
    </row>
    <row r="25" spans="1:216" x14ac:dyDescent="0.2">
      <c r="A25">
        <v>7</v>
      </c>
      <c r="B25">
        <v>1690157964</v>
      </c>
      <c r="C25">
        <v>510</v>
      </c>
      <c r="D25" t="s">
        <v>372</v>
      </c>
      <c r="E25" t="s">
        <v>373</v>
      </c>
      <c r="F25" t="s">
        <v>348</v>
      </c>
      <c r="G25" t="s">
        <v>349</v>
      </c>
      <c r="H25" t="s">
        <v>350</v>
      </c>
      <c r="I25" t="s">
        <v>351</v>
      </c>
      <c r="J25" t="s">
        <v>409</v>
      </c>
      <c r="K25" t="s">
        <v>408</v>
      </c>
      <c r="L25">
        <v>1690157964</v>
      </c>
      <c r="M25">
        <f t="shared" si="0"/>
        <v>1.6413897959089187E-3</v>
      </c>
      <c r="N25">
        <f t="shared" si="1"/>
        <v>1.6413897959089188</v>
      </c>
      <c r="O25">
        <f t="shared" si="2"/>
        <v>-0.16112735096587077</v>
      </c>
      <c r="P25">
        <f t="shared" si="3"/>
        <v>50.0471</v>
      </c>
      <c r="Q25">
        <f t="shared" si="4"/>
        <v>51.317664996115923</v>
      </c>
      <c r="R25">
        <f t="shared" si="5"/>
        <v>5.1593245681005575</v>
      </c>
      <c r="S25">
        <f t="shared" si="6"/>
        <v>5.0315857631427399</v>
      </c>
      <c r="T25">
        <f t="shared" si="7"/>
        <v>9.9311240187765215E-2</v>
      </c>
      <c r="U25">
        <f t="shared" si="8"/>
        <v>3.9742994046455475</v>
      </c>
      <c r="V25">
        <f t="shared" si="9"/>
        <v>9.7952909940213786E-2</v>
      </c>
      <c r="W25">
        <f t="shared" si="10"/>
        <v>6.1341061448614786E-2</v>
      </c>
      <c r="X25">
        <f t="shared" si="11"/>
        <v>297.70301699999999</v>
      </c>
      <c r="Y25">
        <f t="shared" si="12"/>
        <v>26.005052802281721</v>
      </c>
      <c r="Z25">
        <f t="shared" si="13"/>
        <v>26.005052802281721</v>
      </c>
      <c r="AA25">
        <f t="shared" si="14"/>
        <v>3.3752674432627354</v>
      </c>
      <c r="AB25">
        <f t="shared" si="15"/>
        <v>54.492844896348814</v>
      </c>
      <c r="AC25">
        <f t="shared" si="16"/>
        <v>1.73337868646728</v>
      </c>
      <c r="AD25">
        <f t="shared" si="17"/>
        <v>3.1809289637278999</v>
      </c>
      <c r="AE25">
        <f t="shared" si="18"/>
        <v>1.6418887567954554</v>
      </c>
      <c r="AF25">
        <f t="shared" si="19"/>
        <v>-72.385289999583307</v>
      </c>
      <c r="AG25">
        <f t="shared" si="20"/>
        <v>-213.93092316121073</v>
      </c>
      <c r="AH25">
        <f t="shared" si="21"/>
        <v>-11.444157948038857</v>
      </c>
      <c r="AI25">
        <f t="shared" si="22"/>
        <v>-5.7354108832925021E-2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53458.008194373266</v>
      </c>
      <c r="AO25">
        <f t="shared" si="26"/>
        <v>1800.01</v>
      </c>
      <c r="AP25">
        <f t="shared" si="27"/>
        <v>1517.4080999999999</v>
      </c>
      <c r="AQ25">
        <f t="shared" si="28"/>
        <v>0.84299981666768509</v>
      </c>
      <c r="AR25">
        <f t="shared" si="29"/>
        <v>0.16538964616863239</v>
      </c>
      <c r="AS25">
        <v>1690157964</v>
      </c>
      <c r="AT25">
        <v>50.0471</v>
      </c>
      <c r="AU25">
        <v>49.995199999999997</v>
      </c>
      <c r="AV25">
        <v>17.241199999999999</v>
      </c>
      <c r="AW25">
        <v>16.1812</v>
      </c>
      <c r="AX25">
        <v>54.5197</v>
      </c>
      <c r="AY25">
        <v>17.4482</v>
      </c>
      <c r="AZ25">
        <v>400.22899999999998</v>
      </c>
      <c r="BA25">
        <v>100.499</v>
      </c>
      <c r="BB25">
        <v>3.8009399999999999E-2</v>
      </c>
      <c r="BC25">
        <v>25.006599999999999</v>
      </c>
      <c r="BD25">
        <v>24.779499999999999</v>
      </c>
      <c r="BE25">
        <v>999.9</v>
      </c>
      <c r="BF25">
        <v>0</v>
      </c>
      <c r="BG25">
        <v>0</v>
      </c>
      <c r="BH25">
        <v>9992.5</v>
      </c>
      <c r="BI25">
        <v>0</v>
      </c>
      <c r="BJ25">
        <v>119.054</v>
      </c>
      <c r="BK25">
        <v>5.1921799999999997E-2</v>
      </c>
      <c r="BL25">
        <v>50.9251</v>
      </c>
      <c r="BM25">
        <v>50.817399999999999</v>
      </c>
      <c r="BN25">
        <v>1.06002</v>
      </c>
      <c r="BO25">
        <v>49.995199999999997</v>
      </c>
      <c r="BP25">
        <v>16.1812</v>
      </c>
      <c r="BQ25">
        <v>1.7327300000000001</v>
      </c>
      <c r="BR25">
        <v>1.6262000000000001</v>
      </c>
      <c r="BS25">
        <v>15.1928</v>
      </c>
      <c r="BT25">
        <v>14.209300000000001</v>
      </c>
      <c r="BU25">
        <v>1800.01</v>
      </c>
      <c r="BV25">
        <v>0.90000800000000003</v>
      </c>
      <c r="BW25">
        <v>9.9991700000000003E-2</v>
      </c>
      <c r="BX25">
        <v>0</v>
      </c>
      <c r="BY25">
        <v>2.4258000000000002</v>
      </c>
      <c r="BZ25">
        <v>0</v>
      </c>
      <c r="CA25">
        <v>7133.87</v>
      </c>
      <c r="CB25">
        <v>17199.7</v>
      </c>
      <c r="CC25">
        <v>38.75</v>
      </c>
      <c r="CD25">
        <v>40.875</v>
      </c>
      <c r="CE25">
        <v>40.125</v>
      </c>
      <c r="CF25">
        <v>38.5</v>
      </c>
      <c r="CG25">
        <v>38.311999999999998</v>
      </c>
      <c r="CH25">
        <v>1620.02</v>
      </c>
      <c r="CI25">
        <v>179.99</v>
      </c>
      <c r="CJ25">
        <v>0</v>
      </c>
      <c r="CK25">
        <v>1690157970.3</v>
      </c>
      <c r="CL25">
        <v>0</v>
      </c>
      <c r="CM25">
        <v>1690157943</v>
      </c>
      <c r="CN25" t="s">
        <v>374</v>
      </c>
      <c r="CO25">
        <v>1690157943</v>
      </c>
      <c r="CP25">
        <v>1690157936</v>
      </c>
      <c r="CQ25">
        <v>35</v>
      </c>
      <c r="CR25">
        <v>0.20100000000000001</v>
      </c>
      <c r="CS25">
        <v>1E-3</v>
      </c>
      <c r="CT25">
        <v>-4.4729999999999999</v>
      </c>
      <c r="CU25">
        <v>-0.20699999999999999</v>
      </c>
      <c r="CV25">
        <v>50</v>
      </c>
      <c r="CW25">
        <v>16</v>
      </c>
      <c r="CX25">
        <v>0.23</v>
      </c>
      <c r="CY25">
        <v>0.08</v>
      </c>
      <c r="CZ25">
        <v>-9.3764005955618998E-2</v>
      </c>
      <c r="DA25">
        <v>-1.4053552955408899</v>
      </c>
      <c r="DB25">
        <v>0.199518693361217</v>
      </c>
      <c r="DC25">
        <v>1</v>
      </c>
      <c r="DD25">
        <v>50.008485</v>
      </c>
      <c r="DE25">
        <v>-0.15875639097736999</v>
      </c>
      <c r="DF25">
        <v>2.08295769280126E-2</v>
      </c>
      <c r="DG25">
        <v>1</v>
      </c>
      <c r="DH25">
        <v>1800.001</v>
      </c>
      <c r="DI25">
        <v>4.1542197920807298E-3</v>
      </c>
      <c r="DJ25">
        <v>6.9999999999936302E-3</v>
      </c>
      <c r="DK25">
        <v>-1</v>
      </c>
      <c r="DL25">
        <v>2</v>
      </c>
      <c r="DM25">
        <v>2</v>
      </c>
      <c r="DN25" t="s">
        <v>353</v>
      </c>
      <c r="DO25">
        <v>2.6539199999999998</v>
      </c>
      <c r="DP25">
        <v>2.7677100000000001</v>
      </c>
      <c r="DQ25">
        <v>1.5726199999999999E-2</v>
      </c>
      <c r="DR25">
        <v>1.4506099999999999E-2</v>
      </c>
      <c r="DS25">
        <v>9.5924800000000005E-2</v>
      </c>
      <c r="DT25">
        <v>9.1106800000000002E-2</v>
      </c>
      <c r="DU25">
        <v>31255.200000000001</v>
      </c>
      <c r="DV25">
        <v>32400.3</v>
      </c>
      <c r="DW25">
        <v>29499.1</v>
      </c>
      <c r="DX25">
        <v>30649.4</v>
      </c>
      <c r="DY25">
        <v>34955</v>
      </c>
      <c r="DZ25">
        <v>36418.400000000001</v>
      </c>
      <c r="EA25">
        <v>40517.4</v>
      </c>
      <c r="EB25">
        <v>42416.7</v>
      </c>
      <c r="EC25">
        <v>1.8506499999999999</v>
      </c>
      <c r="ED25">
        <v>2.2649300000000001</v>
      </c>
      <c r="EE25">
        <v>0.124998</v>
      </c>
      <c r="EF25">
        <v>0</v>
      </c>
      <c r="EG25">
        <v>22.724399999999999</v>
      </c>
      <c r="EH25">
        <v>999.9</v>
      </c>
      <c r="EI25">
        <v>41.356000000000002</v>
      </c>
      <c r="EJ25">
        <v>29.527000000000001</v>
      </c>
      <c r="EK25">
        <v>17.0608</v>
      </c>
      <c r="EL25">
        <v>61.3446</v>
      </c>
      <c r="EM25">
        <v>10.1082</v>
      </c>
      <c r="EN25">
        <v>1</v>
      </c>
      <c r="EO25">
        <v>-0.24203</v>
      </c>
      <c r="EP25">
        <v>-0.53203999999999996</v>
      </c>
      <c r="EQ25">
        <v>20.293299999999999</v>
      </c>
      <c r="ER25">
        <v>5.2401999999999997</v>
      </c>
      <c r="ES25">
        <v>11.83</v>
      </c>
      <c r="ET25">
        <v>4.9818499999999997</v>
      </c>
      <c r="EU25">
        <v>3.2994300000000001</v>
      </c>
      <c r="EV25">
        <v>6682.8</v>
      </c>
      <c r="EW25">
        <v>9999</v>
      </c>
      <c r="EX25">
        <v>226.6</v>
      </c>
      <c r="EY25">
        <v>96.4</v>
      </c>
      <c r="EZ25">
        <v>1.8735900000000001</v>
      </c>
      <c r="FA25">
        <v>1.87927</v>
      </c>
      <c r="FB25">
        <v>1.8795900000000001</v>
      </c>
      <c r="FC25">
        <v>1.8802300000000001</v>
      </c>
      <c r="FD25">
        <v>1.8778699999999999</v>
      </c>
      <c r="FE25">
        <v>1.87677</v>
      </c>
      <c r="FF25">
        <v>1.8774299999999999</v>
      </c>
      <c r="FG25">
        <v>1.8751500000000001</v>
      </c>
      <c r="FH25">
        <v>0</v>
      </c>
      <c r="FI25">
        <v>0</v>
      </c>
      <c r="FJ25">
        <v>0</v>
      </c>
      <c r="FK25">
        <v>0</v>
      </c>
      <c r="FL25" t="s">
        <v>354</v>
      </c>
      <c r="FM25" t="s">
        <v>355</v>
      </c>
      <c r="FN25" t="s">
        <v>356</v>
      </c>
      <c r="FO25" t="s">
        <v>356</v>
      </c>
      <c r="FP25" t="s">
        <v>356</v>
      </c>
      <c r="FQ25" t="s">
        <v>356</v>
      </c>
      <c r="FR25">
        <v>0</v>
      </c>
      <c r="FS25">
        <v>100</v>
      </c>
      <c r="FT25">
        <v>100</v>
      </c>
      <c r="FU25">
        <v>-4.4729999999999999</v>
      </c>
      <c r="FV25">
        <v>-0.20699999999999999</v>
      </c>
      <c r="FW25">
        <v>-4.4793106636354398</v>
      </c>
      <c r="FX25">
        <v>1.4527828764109799E-4</v>
      </c>
      <c r="FY25">
        <v>-4.3579519040863002E-7</v>
      </c>
      <c r="FZ25">
        <v>2.0799061152897499E-10</v>
      </c>
      <c r="GA25">
        <v>-0.20698999999999801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0.3</v>
      </c>
      <c r="GJ25">
        <v>0.5</v>
      </c>
      <c r="GK25">
        <v>0.27221699999999999</v>
      </c>
      <c r="GL25">
        <v>2.6220699999999999</v>
      </c>
      <c r="GM25">
        <v>1.54541</v>
      </c>
      <c r="GN25">
        <v>2.2790499999999998</v>
      </c>
      <c r="GO25">
        <v>1.5979000000000001</v>
      </c>
      <c r="GP25">
        <v>2.2814899999999998</v>
      </c>
      <c r="GQ25">
        <v>32.068399999999997</v>
      </c>
      <c r="GR25">
        <v>16.0321</v>
      </c>
      <c r="GS25">
        <v>18</v>
      </c>
      <c r="GT25">
        <v>392.60700000000003</v>
      </c>
      <c r="GU25">
        <v>630.42600000000004</v>
      </c>
      <c r="GV25">
        <v>24.144200000000001</v>
      </c>
      <c r="GW25">
        <v>23.766100000000002</v>
      </c>
      <c r="GX25">
        <v>29.9999</v>
      </c>
      <c r="GY25">
        <v>23.881599999999999</v>
      </c>
      <c r="GZ25">
        <v>23.855799999999999</v>
      </c>
      <c r="HA25">
        <v>5.5140900000000004</v>
      </c>
      <c r="HB25">
        <v>0</v>
      </c>
      <c r="HC25">
        <v>-30</v>
      </c>
      <c r="HD25">
        <v>24.138400000000001</v>
      </c>
      <c r="HE25">
        <v>50</v>
      </c>
      <c r="HF25">
        <v>0</v>
      </c>
      <c r="HG25">
        <v>100.477</v>
      </c>
      <c r="HH25">
        <v>98.404200000000003</v>
      </c>
    </row>
    <row r="26" spans="1:216" x14ac:dyDescent="0.2">
      <c r="A26">
        <v>8</v>
      </c>
      <c r="B26">
        <v>1690158060</v>
      </c>
      <c r="C26">
        <v>606</v>
      </c>
      <c r="D26" t="s">
        <v>375</v>
      </c>
      <c r="E26" t="s">
        <v>376</v>
      </c>
      <c r="F26" t="s">
        <v>348</v>
      </c>
      <c r="G26" t="s">
        <v>349</v>
      </c>
      <c r="H26" t="s">
        <v>350</v>
      </c>
      <c r="I26" t="s">
        <v>351</v>
      </c>
      <c r="J26" t="s">
        <v>409</v>
      </c>
      <c r="K26" t="s">
        <v>408</v>
      </c>
      <c r="L26">
        <v>1690158060</v>
      </c>
      <c r="M26">
        <f t="shared" si="0"/>
        <v>1.6906045406460031E-3</v>
      </c>
      <c r="N26">
        <f t="shared" si="1"/>
        <v>1.6906045406460031</v>
      </c>
      <c r="O26">
        <f t="shared" si="2"/>
        <v>9.4410420377997273</v>
      </c>
      <c r="P26">
        <f t="shared" si="3"/>
        <v>393.33600000000001</v>
      </c>
      <c r="Q26">
        <f t="shared" si="4"/>
        <v>237.21939063828893</v>
      </c>
      <c r="R26">
        <f t="shared" si="5"/>
        <v>23.848602903064805</v>
      </c>
      <c r="S26">
        <f t="shared" si="6"/>
        <v>39.543622661872796</v>
      </c>
      <c r="T26">
        <f t="shared" si="7"/>
        <v>0.10348528616285346</v>
      </c>
      <c r="U26">
        <f t="shared" si="8"/>
        <v>3.9780453347253149</v>
      </c>
      <c r="V26">
        <f t="shared" si="9"/>
        <v>0.10201265577708432</v>
      </c>
      <c r="W26">
        <f t="shared" si="10"/>
        <v>6.3888474018555672E-2</v>
      </c>
      <c r="X26">
        <f t="shared" si="11"/>
        <v>297.71418899999998</v>
      </c>
      <c r="Y26">
        <f t="shared" si="12"/>
        <v>25.942626667309437</v>
      </c>
      <c r="Z26">
        <f t="shared" si="13"/>
        <v>25.942626667309437</v>
      </c>
      <c r="AA26">
        <f t="shared" si="14"/>
        <v>3.3628199055464196</v>
      </c>
      <c r="AB26">
        <f t="shared" si="15"/>
        <v>54.83921492326612</v>
      </c>
      <c r="AC26">
        <f t="shared" si="16"/>
        <v>1.7389960933044799</v>
      </c>
      <c r="AD26">
        <f t="shared" si="17"/>
        <v>3.1710813069402497</v>
      </c>
      <c r="AE26">
        <f t="shared" si="18"/>
        <v>1.6238238122419397</v>
      </c>
      <c r="AF26">
        <f t="shared" si="19"/>
        <v>-74.555660242488742</v>
      </c>
      <c r="AG26">
        <f t="shared" si="20"/>
        <v>-211.89652671266975</v>
      </c>
      <c r="AH26">
        <f t="shared" si="21"/>
        <v>-11.318143705722493</v>
      </c>
      <c r="AI26">
        <f t="shared" si="22"/>
        <v>-5.6141660880996369E-2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53536.047935311995</v>
      </c>
      <c r="AO26">
        <f t="shared" si="26"/>
        <v>1800.08</v>
      </c>
      <c r="AP26">
        <f t="shared" si="27"/>
        <v>1517.4668999999999</v>
      </c>
      <c r="AQ26">
        <f t="shared" si="28"/>
        <v>0.84299970001333269</v>
      </c>
      <c r="AR26">
        <f t="shared" si="29"/>
        <v>0.16538942102573218</v>
      </c>
      <c r="AS26">
        <v>1690158060</v>
      </c>
      <c r="AT26">
        <v>393.33600000000001</v>
      </c>
      <c r="AU26">
        <v>399.97800000000001</v>
      </c>
      <c r="AV26">
        <v>17.297599999999999</v>
      </c>
      <c r="AW26">
        <v>16.2057</v>
      </c>
      <c r="AX26">
        <v>399.76299999999998</v>
      </c>
      <c r="AY26">
        <v>17.496600000000001</v>
      </c>
      <c r="AZ26">
        <v>400.16300000000001</v>
      </c>
      <c r="BA26">
        <v>100.496</v>
      </c>
      <c r="BB26">
        <v>3.7952300000000001E-2</v>
      </c>
      <c r="BC26">
        <v>24.954599999999999</v>
      </c>
      <c r="BD26">
        <v>24.730699999999999</v>
      </c>
      <c r="BE26">
        <v>999.9</v>
      </c>
      <c r="BF26">
        <v>0</v>
      </c>
      <c r="BG26">
        <v>0</v>
      </c>
      <c r="BH26">
        <v>10006.200000000001</v>
      </c>
      <c r="BI26">
        <v>0</v>
      </c>
      <c r="BJ26">
        <v>121.845</v>
      </c>
      <c r="BK26">
        <v>-6.6411100000000003</v>
      </c>
      <c r="BL26">
        <v>400.26</v>
      </c>
      <c r="BM26">
        <v>406.56599999999997</v>
      </c>
      <c r="BN26">
        <v>1.0919000000000001</v>
      </c>
      <c r="BO26">
        <v>399.97800000000001</v>
      </c>
      <c r="BP26">
        <v>16.2057</v>
      </c>
      <c r="BQ26">
        <v>1.73834</v>
      </c>
      <c r="BR26">
        <v>1.6286</v>
      </c>
      <c r="BS26">
        <v>15.2431</v>
      </c>
      <c r="BT26">
        <v>14.232100000000001</v>
      </c>
      <c r="BU26">
        <v>1800.08</v>
      </c>
      <c r="BV26">
        <v>0.90000800000000003</v>
      </c>
      <c r="BW26">
        <v>9.9991700000000003E-2</v>
      </c>
      <c r="BX26">
        <v>0</v>
      </c>
      <c r="BY26">
        <v>2.6008</v>
      </c>
      <c r="BZ26">
        <v>0</v>
      </c>
      <c r="CA26">
        <v>7114.88</v>
      </c>
      <c r="CB26">
        <v>17200.400000000001</v>
      </c>
      <c r="CC26">
        <v>38.625</v>
      </c>
      <c r="CD26">
        <v>40.811999999999998</v>
      </c>
      <c r="CE26">
        <v>40</v>
      </c>
      <c r="CF26">
        <v>38.436999999999998</v>
      </c>
      <c r="CG26">
        <v>38.25</v>
      </c>
      <c r="CH26">
        <v>1620.09</v>
      </c>
      <c r="CI26">
        <v>179.99</v>
      </c>
      <c r="CJ26">
        <v>0</v>
      </c>
      <c r="CK26">
        <v>1690158066.3</v>
      </c>
      <c r="CL26">
        <v>0</v>
      </c>
      <c r="CM26">
        <v>1690158030</v>
      </c>
      <c r="CN26" t="s">
        <v>377</v>
      </c>
      <c r="CO26">
        <v>1690158026</v>
      </c>
      <c r="CP26">
        <v>1690158030</v>
      </c>
      <c r="CQ26">
        <v>36</v>
      </c>
      <c r="CR26">
        <v>-1.9490000000000001</v>
      </c>
      <c r="CS26">
        <v>8.0000000000000002E-3</v>
      </c>
      <c r="CT26">
        <v>-6.4269999999999996</v>
      </c>
      <c r="CU26">
        <v>-0.19900000000000001</v>
      </c>
      <c r="CV26">
        <v>400</v>
      </c>
      <c r="CW26">
        <v>16</v>
      </c>
      <c r="CX26">
        <v>0.11</v>
      </c>
      <c r="CY26">
        <v>0.04</v>
      </c>
      <c r="CZ26">
        <v>8.8621346672450301</v>
      </c>
      <c r="DA26">
        <v>-0.50253617829505504</v>
      </c>
      <c r="DB26">
        <v>7.2017656204534305E-2</v>
      </c>
      <c r="DC26">
        <v>1</v>
      </c>
      <c r="DD26">
        <v>400.03171428571397</v>
      </c>
      <c r="DE26">
        <v>-0.315506493505744</v>
      </c>
      <c r="DF26">
        <v>3.8537727781811401E-2</v>
      </c>
      <c r="DG26">
        <v>1</v>
      </c>
      <c r="DH26">
        <v>1799.9925000000001</v>
      </c>
      <c r="DI26">
        <v>-0.16929586614772199</v>
      </c>
      <c r="DJ26">
        <v>0.122305968783191</v>
      </c>
      <c r="DK26">
        <v>-1</v>
      </c>
      <c r="DL26">
        <v>2</v>
      </c>
      <c r="DM26">
        <v>2</v>
      </c>
      <c r="DN26" t="s">
        <v>353</v>
      </c>
      <c r="DO26">
        <v>2.6537500000000001</v>
      </c>
      <c r="DP26">
        <v>2.7677800000000001</v>
      </c>
      <c r="DQ26">
        <v>9.4407900000000003E-2</v>
      </c>
      <c r="DR26">
        <v>9.4772099999999998E-2</v>
      </c>
      <c r="DS26">
        <v>9.6124600000000004E-2</v>
      </c>
      <c r="DT26">
        <v>9.1211100000000003E-2</v>
      </c>
      <c r="DU26">
        <v>28756.3</v>
      </c>
      <c r="DV26">
        <v>29760.799999999999</v>
      </c>
      <c r="DW26">
        <v>29499.7</v>
      </c>
      <c r="DX26">
        <v>30649.8</v>
      </c>
      <c r="DY26">
        <v>34954.800000000003</v>
      </c>
      <c r="DZ26">
        <v>36422.9</v>
      </c>
      <c r="EA26">
        <v>40517.1</v>
      </c>
      <c r="EB26">
        <v>42416.9</v>
      </c>
      <c r="EC26">
        <v>1.8515999999999999</v>
      </c>
      <c r="ED26">
        <v>2.26708</v>
      </c>
      <c r="EE26">
        <v>0.11756999999999999</v>
      </c>
      <c r="EF26">
        <v>0</v>
      </c>
      <c r="EG26">
        <v>22.797699999999999</v>
      </c>
      <c r="EH26">
        <v>999.9</v>
      </c>
      <c r="EI26">
        <v>41.32</v>
      </c>
      <c r="EJ26">
        <v>29.486999999999998</v>
      </c>
      <c r="EK26">
        <v>17.008600000000001</v>
      </c>
      <c r="EL26">
        <v>61.014600000000002</v>
      </c>
      <c r="EM26">
        <v>9.2748399999999993</v>
      </c>
      <c r="EN26">
        <v>1</v>
      </c>
      <c r="EO26">
        <v>-0.24415899999999999</v>
      </c>
      <c r="EP26">
        <v>-0.28210499999999999</v>
      </c>
      <c r="EQ26">
        <v>20.294</v>
      </c>
      <c r="ER26">
        <v>5.2411000000000003</v>
      </c>
      <c r="ES26">
        <v>11.8302</v>
      </c>
      <c r="ET26">
        <v>4.9818499999999997</v>
      </c>
      <c r="EU26">
        <v>3.2995000000000001</v>
      </c>
      <c r="EV26">
        <v>6684.8</v>
      </c>
      <c r="EW26">
        <v>9999</v>
      </c>
      <c r="EX26">
        <v>226.6</v>
      </c>
      <c r="EY26">
        <v>96.4</v>
      </c>
      <c r="EZ26">
        <v>1.8735599999999999</v>
      </c>
      <c r="FA26">
        <v>1.87927</v>
      </c>
      <c r="FB26">
        <v>1.8795900000000001</v>
      </c>
      <c r="FC26">
        <v>1.88022</v>
      </c>
      <c r="FD26">
        <v>1.8778699999999999</v>
      </c>
      <c r="FE26">
        <v>1.8767499999999999</v>
      </c>
      <c r="FF26">
        <v>1.8774299999999999</v>
      </c>
      <c r="FG26">
        <v>1.8751500000000001</v>
      </c>
      <c r="FH26">
        <v>0</v>
      </c>
      <c r="FI26">
        <v>0</v>
      </c>
      <c r="FJ26">
        <v>0</v>
      </c>
      <c r="FK26">
        <v>0</v>
      </c>
      <c r="FL26" t="s">
        <v>354</v>
      </c>
      <c r="FM26" t="s">
        <v>355</v>
      </c>
      <c r="FN26" t="s">
        <v>356</v>
      </c>
      <c r="FO26" t="s">
        <v>356</v>
      </c>
      <c r="FP26" t="s">
        <v>356</v>
      </c>
      <c r="FQ26" t="s">
        <v>356</v>
      </c>
      <c r="FR26">
        <v>0</v>
      </c>
      <c r="FS26">
        <v>100</v>
      </c>
      <c r="FT26">
        <v>100</v>
      </c>
      <c r="FU26">
        <v>-6.4269999999999996</v>
      </c>
      <c r="FV26">
        <v>-0.19900000000000001</v>
      </c>
      <c r="FW26">
        <v>-6.4281034112551296</v>
      </c>
      <c r="FX26">
        <v>1.4527828764109799E-4</v>
      </c>
      <c r="FY26">
        <v>-4.3579519040863002E-7</v>
      </c>
      <c r="FZ26">
        <v>2.0799061152897499E-10</v>
      </c>
      <c r="GA26">
        <v>-0.19903000000000401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0.6</v>
      </c>
      <c r="GJ26">
        <v>0.5</v>
      </c>
      <c r="GK26">
        <v>1.0473600000000001</v>
      </c>
      <c r="GL26">
        <v>2.5866699999999998</v>
      </c>
      <c r="GM26">
        <v>1.54541</v>
      </c>
      <c r="GN26">
        <v>2.2790499999999998</v>
      </c>
      <c r="GO26">
        <v>1.5979000000000001</v>
      </c>
      <c r="GP26">
        <v>2.4255399999999998</v>
      </c>
      <c r="GQ26">
        <v>32.068399999999997</v>
      </c>
      <c r="GR26">
        <v>16.0321</v>
      </c>
      <c r="GS26">
        <v>18</v>
      </c>
      <c r="GT26">
        <v>392.84500000000003</v>
      </c>
      <c r="GU26">
        <v>631.78599999999994</v>
      </c>
      <c r="GV26">
        <v>23.785599999999999</v>
      </c>
      <c r="GW26">
        <v>23.732700000000001</v>
      </c>
      <c r="GX26">
        <v>30</v>
      </c>
      <c r="GY26">
        <v>23.847899999999999</v>
      </c>
      <c r="GZ26">
        <v>23.823</v>
      </c>
      <c r="HA26">
        <v>21.026700000000002</v>
      </c>
      <c r="HB26">
        <v>0</v>
      </c>
      <c r="HC26">
        <v>-30</v>
      </c>
      <c r="HD26">
        <v>23.797799999999999</v>
      </c>
      <c r="HE26">
        <v>400</v>
      </c>
      <c r="HF26">
        <v>0</v>
      </c>
      <c r="HG26">
        <v>100.477</v>
      </c>
      <c r="HH26">
        <v>98.405100000000004</v>
      </c>
    </row>
    <row r="27" spans="1:216" x14ac:dyDescent="0.2">
      <c r="A27">
        <v>9</v>
      </c>
      <c r="B27">
        <v>1690158145.0999999</v>
      </c>
      <c r="C27">
        <v>691.09999990463302</v>
      </c>
      <c r="D27" t="s">
        <v>378</v>
      </c>
      <c r="E27" t="s">
        <v>379</v>
      </c>
      <c r="F27" t="s">
        <v>348</v>
      </c>
      <c r="G27" t="s">
        <v>349</v>
      </c>
      <c r="H27" t="s">
        <v>350</v>
      </c>
      <c r="I27" t="s">
        <v>351</v>
      </c>
      <c r="J27" t="s">
        <v>409</v>
      </c>
      <c r="K27" t="s">
        <v>408</v>
      </c>
      <c r="L27">
        <v>1690158145.0999999</v>
      </c>
      <c r="M27">
        <f t="shared" si="0"/>
        <v>1.7308382660602135E-3</v>
      </c>
      <c r="N27">
        <f t="shared" si="1"/>
        <v>1.7308382660602135</v>
      </c>
      <c r="O27">
        <f t="shared" si="2"/>
        <v>9.6244854208124639</v>
      </c>
      <c r="P27">
        <f t="shared" si="3"/>
        <v>393.24700000000001</v>
      </c>
      <c r="Q27">
        <f t="shared" si="4"/>
        <v>236.57797373934665</v>
      </c>
      <c r="R27">
        <f t="shared" si="5"/>
        <v>23.785336133737193</v>
      </c>
      <c r="S27">
        <f t="shared" si="6"/>
        <v>39.536698749855404</v>
      </c>
      <c r="T27">
        <f t="shared" si="7"/>
        <v>0.10516234490042219</v>
      </c>
      <c r="U27">
        <f t="shared" si="8"/>
        <v>3.9781844451678214</v>
      </c>
      <c r="V27">
        <f t="shared" si="9"/>
        <v>0.1036420279675631</v>
      </c>
      <c r="W27">
        <f t="shared" si="10"/>
        <v>6.4911030892777735E-2</v>
      </c>
      <c r="X27">
        <f t="shared" si="11"/>
        <v>297.673272</v>
      </c>
      <c r="Y27">
        <f t="shared" si="12"/>
        <v>26.009120132027292</v>
      </c>
      <c r="Z27">
        <f t="shared" si="13"/>
        <v>26.009120132027292</v>
      </c>
      <c r="AA27">
        <f t="shared" si="14"/>
        <v>3.376079848122242</v>
      </c>
      <c r="AB27">
        <f t="shared" si="15"/>
        <v>54.620413567784709</v>
      </c>
      <c r="AC27">
        <f t="shared" si="16"/>
        <v>1.7397788248019002</v>
      </c>
      <c r="AD27">
        <f t="shared" si="17"/>
        <v>3.1852172313613298</v>
      </c>
      <c r="AE27">
        <f t="shared" si="18"/>
        <v>1.6363010233203419</v>
      </c>
      <c r="AF27">
        <f t="shared" si="19"/>
        <v>-76.329967533255413</v>
      </c>
      <c r="AG27">
        <f t="shared" si="20"/>
        <v>-210.16531277748675</v>
      </c>
      <c r="AH27">
        <f t="shared" si="21"/>
        <v>-11.233242495163438</v>
      </c>
      <c r="AI27">
        <f t="shared" si="22"/>
        <v>-5.5250805905586731E-2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53525.310195555852</v>
      </c>
      <c r="AO27">
        <f t="shared" si="26"/>
        <v>1799.82</v>
      </c>
      <c r="AP27">
        <f t="shared" si="27"/>
        <v>1517.2488000000001</v>
      </c>
      <c r="AQ27">
        <f t="shared" si="28"/>
        <v>0.84300030003000304</v>
      </c>
      <c r="AR27">
        <f t="shared" si="29"/>
        <v>0.1653905790579058</v>
      </c>
      <c r="AS27">
        <v>1690158145.0999999</v>
      </c>
      <c r="AT27">
        <v>393.24700000000001</v>
      </c>
      <c r="AU27">
        <v>400.02</v>
      </c>
      <c r="AV27">
        <v>17.304500000000001</v>
      </c>
      <c r="AW27">
        <v>16.186599999999999</v>
      </c>
      <c r="AX27">
        <v>399.67200000000003</v>
      </c>
      <c r="AY27">
        <v>17.505299999999998</v>
      </c>
      <c r="AZ27">
        <v>400.15499999999997</v>
      </c>
      <c r="BA27">
        <v>100.501</v>
      </c>
      <c r="BB27">
        <v>3.8098199999999999E-2</v>
      </c>
      <c r="BC27">
        <v>25.029199999999999</v>
      </c>
      <c r="BD27">
        <v>24.7806</v>
      </c>
      <c r="BE27">
        <v>999.9</v>
      </c>
      <c r="BF27">
        <v>0</v>
      </c>
      <c r="BG27">
        <v>0</v>
      </c>
      <c r="BH27">
        <v>10006.200000000001</v>
      </c>
      <c r="BI27">
        <v>0</v>
      </c>
      <c r="BJ27">
        <v>126.223</v>
      </c>
      <c r="BK27">
        <v>-6.7724900000000003</v>
      </c>
      <c r="BL27">
        <v>400.17200000000003</v>
      </c>
      <c r="BM27">
        <v>406.601</v>
      </c>
      <c r="BN27">
        <v>1.1178600000000001</v>
      </c>
      <c r="BO27">
        <v>400.02</v>
      </c>
      <c r="BP27">
        <v>16.186599999999999</v>
      </c>
      <c r="BQ27">
        <v>1.73912</v>
      </c>
      <c r="BR27">
        <v>1.62677</v>
      </c>
      <c r="BS27">
        <v>15.2501</v>
      </c>
      <c r="BT27">
        <v>14.2148</v>
      </c>
      <c r="BU27">
        <v>1799.82</v>
      </c>
      <c r="BV27">
        <v>0.89999099999999999</v>
      </c>
      <c r="BW27">
        <v>0.100009</v>
      </c>
      <c r="BX27">
        <v>0</v>
      </c>
      <c r="BY27">
        <v>2.4346000000000001</v>
      </c>
      <c r="BZ27">
        <v>0</v>
      </c>
      <c r="CA27">
        <v>7130.34</v>
      </c>
      <c r="CB27">
        <v>17197.900000000001</v>
      </c>
      <c r="CC27">
        <v>38.561999999999998</v>
      </c>
      <c r="CD27">
        <v>40.686999999999998</v>
      </c>
      <c r="CE27">
        <v>40</v>
      </c>
      <c r="CF27">
        <v>38.311999999999998</v>
      </c>
      <c r="CG27">
        <v>38.186999999999998</v>
      </c>
      <c r="CH27">
        <v>1619.82</v>
      </c>
      <c r="CI27">
        <v>180</v>
      </c>
      <c r="CJ27">
        <v>0</v>
      </c>
      <c r="CK27">
        <v>1690158151.5</v>
      </c>
      <c r="CL27">
        <v>0</v>
      </c>
      <c r="CM27">
        <v>1690158117</v>
      </c>
      <c r="CN27" t="s">
        <v>380</v>
      </c>
      <c r="CO27">
        <v>1690158117</v>
      </c>
      <c r="CP27">
        <v>1690158111</v>
      </c>
      <c r="CQ27">
        <v>37</v>
      </c>
      <c r="CR27">
        <v>2E-3</v>
      </c>
      <c r="CS27">
        <v>-2E-3</v>
      </c>
      <c r="CT27">
        <v>-6.4260000000000002</v>
      </c>
      <c r="CU27">
        <v>-0.20100000000000001</v>
      </c>
      <c r="CV27">
        <v>400</v>
      </c>
      <c r="CW27">
        <v>16</v>
      </c>
      <c r="CX27">
        <v>0.49</v>
      </c>
      <c r="CY27">
        <v>7.0000000000000007E-2</v>
      </c>
      <c r="CZ27">
        <v>8.8831399508654592</v>
      </c>
      <c r="DA27">
        <v>0.17797197926552599</v>
      </c>
      <c r="DB27">
        <v>6.1386446215000397E-2</v>
      </c>
      <c r="DC27">
        <v>1</v>
      </c>
      <c r="DD27">
        <v>400.02957142857099</v>
      </c>
      <c r="DE27">
        <v>-0.18736760994690799</v>
      </c>
      <c r="DF27">
        <v>3.5074847083906097E-2</v>
      </c>
      <c r="DG27">
        <v>1</v>
      </c>
      <c r="DH27">
        <v>1799.9866666666701</v>
      </c>
      <c r="DI27">
        <v>-0.622602657709596</v>
      </c>
      <c r="DJ27">
        <v>0.15618466888167101</v>
      </c>
      <c r="DK27">
        <v>-1</v>
      </c>
      <c r="DL27">
        <v>2</v>
      </c>
      <c r="DM27">
        <v>2</v>
      </c>
      <c r="DN27" t="s">
        <v>353</v>
      </c>
      <c r="DO27">
        <v>2.6537700000000002</v>
      </c>
      <c r="DP27">
        <v>2.7679200000000002</v>
      </c>
      <c r="DQ27">
        <v>9.4404699999999994E-2</v>
      </c>
      <c r="DR27">
        <v>9.4792699999999994E-2</v>
      </c>
      <c r="DS27">
        <v>9.6172800000000003E-2</v>
      </c>
      <c r="DT27">
        <v>9.1145100000000007E-2</v>
      </c>
      <c r="DU27">
        <v>28757.9</v>
      </c>
      <c r="DV27">
        <v>29761.3</v>
      </c>
      <c r="DW27">
        <v>29501.1</v>
      </c>
      <c r="DX27">
        <v>30651</v>
      </c>
      <c r="DY27">
        <v>34954.400000000001</v>
      </c>
      <c r="DZ27">
        <v>36426.699999999997</v>
      </c>
      <c r="EA27">
        <v>40518.9</v>
      </c>
      <c r="EB27">
        <v>42418.3</v>
      </c>
      <c r="EC27">
        <v>1.8513299999999999</v>
      </c>
      <c r="ED27">
        <v>2.2679499999999999</v>
      </c>
      <c r="EE27">
        <v>0.12770999999999999</v>
      </c>
      <c r="EF27">
        <v>0</v>
      </c>
      <c r="EG27">
        <v>22.680800000000001</v>
      </c>
      <c r="EH27">
        <v>999.9</v>
      </c>
      <c r="EI27">
        <v>41.344000000000001</v>
      </c>
      <c r="EJ27">
        <v>29.466999999999999</v>
      </c>
      <c r="EK27">
        <v>16.9968</v>
      </c>
      <c r="EL27">
        <v>60.854599999999998</v>
      </c>
      <c r="EM27">
        <v>9.5913500000000003</v>
      </c>
      <c r="EN27">
        <v>1</v>
      </c>
      <c r="EO27">
        <v>-0.24573200000000001</v>
      </c>
      <c r="EP27">
        <v>-0.166544</v>
      </c>
      <c r="EQ27">
        <v>20.2942</v>
      </c>
      <c r="ER27">
        <v>5.2411000000000003</v>
      </c>
      <c r="ES27">
        <v>11.8302</v>
      </c>
      <c r="ET27">
        <v>4.9817999999999998</v>
      </c>
      <c r="EU27">
        <v>3.29975</v>
      </c>
      <c r="EV27">
        <v>6686.6</v>
      </c>
      <c r="EW27">
        <v>9999</v>
      </c>
      <c r="EX27">
        <v>226.6</v>
      </c>
      <c r="EY27">
        <v>96.5</v>
      </c>
      <c r="EZ27">
        <v>1.87351</v>
      </c>
      <c r="FA27">
        <v>1.87927</v>
      </c>
      <c r="FB27">
        <v>1.8795900000000001</v>
      </c>
      <c r="FC27">
        <v>1.88022</v>
      </c>
      <c r="FD27">
        <v>1.8778699999999999</v>
      </c>
      <c r="FE27">
        <v>1.8767</v>
      </c>
      <c r="FF27">
        <v>1.8774200000000001</v>
      </c>
      <c r="FG27">
        <v>1.8751500000000001</v>
      </c>
      <c r="FH27">
        <v>0</v>
      </c>
      <c r="FI27">
        <v>0</v>
      </c>
      <c r="FJ27">
        <v>0</v>
      </c>
      <c r="FK27">
        <v>0</v>
      </c>
      <c r="FL27" t="s">
        <v>354</v>
      </c>
      <c r="FM27" t="s">
        <v>355</v>
      </c>
      <c r="FN27" t="s">
        <v>356</v>
      </c>
      <c r="FO27" t="s">
        <v>356</v>
      </c>
      <c r="FP27" t="s">
        <v>356</v>
      </c>
      <c r="FQ27" t="s">
        <v>356</v>
      </c>
      <c r="FR27">
        <v>0</v>
      </c>
      <c r="FS27">
        <v>100</v>
      </c>
      <c r="FT27">
        <v>100</v>
      </c>
      <c r="FU27">
        <v>-6.4249999999999998</v>
      </c>
      <c r="FV27">
        <v>-0.20080000000000001</v>
      </c>
      <c r="FW27">
        <v>-6.4266134965944399</v>
      </c>
      <c r="FX27">
        <v>1.4527828764109799E-4</v>
      </c>
      <c r="FY27">
        <v>-4.3579519040863002E-7</v>
      </c>
      <c r="FZ27">
        <v>2.0799061152897499E-10</v>
      </c>
      <c r="GA27">
        <v>-0.20081000000000099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0.6</v>
      </c>
      <c r="GK27">
        <v>1.0473600000000001</v>
      </c>
      <c r="GL27">
        <v>2.5939899999999998</v>
      </c>
      <c r="GM27">
        <v>1.54541</v>
      </c>
      <c r="GN27">
        <v>2.2790499999999998</v>
      </c>
      <c r="GO27">
        <v>1.5979000000000001</v>
      </c>
      <c r="GP27">
        <v>2.3584000000000001</v>
      </c>
      <c r="GQ27">
        <v>32.046399999999998</v>
      </c>
      <c r="GR27">
        <v>16.014600000000002</v>
      </c>
      <c r="GS27">
        <v>18</v>
      </c>
      <c r="GT27">
        <v>392.49</v>
      </c>
      <c r="GU27">
        <v>632.10199999999998</v>
      </c>
      <c r="GV27">
        <v>23.9011</v>
      </c>
      <c r="GW27">
        <v>23.697800000000001</v>
      </c>
      <c r="GX27">
        <v>29.9999</v>
      </c>
      <c r="GY27">
        <v>23.816199999999998</v>
      </c>
      <c r="GZ27">
        <v>23.790700000000001</v>
      </c>
      <c r="HA27">
        <v>21.014500000000002</v>
      </c>
      <c r="HB27">
        <v>0</v>
      </c>
      <c r="HC27">
        <v>-30</v>
      </c>
      <c r="HD27">
        <v>23.902200000000001</v>
      </c>
      <c r="HE27">
        <v>400</v>
      </c>
      <c r="HF27">
        <v>0</v>
      </c>
      <c r="HG27">
        <v>100.482</v>
      </c>
      <c r="HH27">
        <v>98.408500000000004</v>
      </c>
    </row>
    <row r="28" spans="1:216" x14ac:dyDescent="0.2">
      <c r="A28">
        <v>10</v>
      </c>
      <c r="B28">
        <v>1690158227.0999999</v>
      </c>
      <c r="C28">
        <v>773.09999990463302</v>
      </c>
      <c r="D28" t="s">
        <v>381</v>
      </c>
      <c r="E28" t="s">
        <v>382</v>
      </c>
      <c r="F28" t="s">
        <v>348</v>
      </c>
      <c r="G28" t="s">
        <v>349</v>
      </c>
      <c r="H28" t="s">
        <v>350</v>
      </c>
      <c r="I28" t="s">
        <v>351</v>
      </c>
      <c r="J28" t="s">
        <v>409</v>
      </c>
      <c r="K28" t="s">
        <v>408</v>
      </c>
      <c r="L28">
        <v>1690158227.0999999</v>
      </c>
      <c r="M28">
        <f t="shared" si="0"/>
        <v>1.7267260771901215E-3</v>
      </c>
      <c r="N28">
        <f t="shared" si="1"/>
        <v>1.7267260771901216</v>
      </c>
      <c r="O28">
        <f t="shared" si="2"/>
        <v>9.5399970197125068</v>
      </c>
      <c r="P28">
        <f t="shared" si="3"/>
        <v>393.30399999999997</v>
      </c>
      <c r="Q28">
        <f t="shared" si="4"/>
        <v>238.62633338148237</v>
      </c>
      <c r="R28">
        <f t="shared" si="5"/>
        <v>23.991183085913075</v>
      </c>
      <c r="S28">
        <f t="shared" si="6"/>
        <v>39.542275735919198</v>
      </c>
      <c r="T28">
        <f t="shared" si="7"/>
        <v>0.10564574795038816</v>
      </c>
      <c r="U28">
        <f t="shared" si="8"/>
        <v>3.9692588314821013</v>
      </c>
      <c r="V28">
        <f t="shared" si="9"/>
        <v>0.10410813603382746</v>
      </c>
      <c r="W28">
        <f t="shared" si="10"/>
        <v>6.5203869007122162E-2</v>
      </c>
      <c r="X28">
        <f t="shared" si="11"/>
        <v>297.72913199999999</v>
      </c>
      <c r="Y28">
        <f t="shared" si="12"/>
        <v>25.952394534937131</v>
      </c>
      <c r="Z28">
        <f t="shared" si="13"/>
        <v>25.952394534937131</v>
      </c>
      <c r="AA28">
        <f t="shared" si="14"/>
        <v>3.3647649317949853</v>
      </c>
      <c r="AB28">
        <f t="shared" si="15"/>
        <v>54.809274365757609</v>
      </c>
      <c r="AC28">
        <f t="shared" si="16"/>
        <v>1.7395709830582498</v>
      </c>
      <c r="AD28">
        <f t="shared" si="17"/>
        <v>3.1738624588415569</v>
      </c>
      <c r="AE28">
        <f t="shared" si="18"/>
        <v>1.6251939487367355</v>
      </c>
      <c r="AF28">
        <f t="shared" si="19"/>
        <v>-76.148620004084364</v>
      </c>
      <c r="AG28">
        <f t="shared" si="20"/>
        <v>-210.3730701224554</v>
      </c>
      <c r="AH28">
        <f t="shared" si="21"/>
        <v>-11.263029291482072</v>
      </c>
      <c r="AI28">
        <f t="shared" si="22"/>
        <v>-5.5587418021872281E-2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53372.200939605624</v>
      </c>
      <c r="AO28">
        <f t="shared" si="26"/>
        <v>1800.17</v>
      </c>
      <c r="AP28">
        <f t="shared" si="27"/>
        <v>1517.5428000000002</v>
      </c>
      <c r="AQ28">
        <f t="shared" si="28"/>
        <v>0.84299971669342344</v>
      </c>
      <c r="AR28">
        <f t="shared" si="29"/>
        <v>0.16538945321830714</v>
      </c>
      <c r="AS28">
        <v>1690158227.0999999</v>
      </c>
      <c r="AT28">
        <v>393.30399999999997</v>
      </c>
      <c r="AU28">
        <v>400.02199999999999</v>
      </c>
      <c r="AV28">
        <v>17.302499999999998</v>
      </c>
      <c r="AW28">
        <v>16.187000000000001</v>
      </c>
      <c r="AX28">
        <v>399.74099999999999</v>
      </c>
      <c r="AY28">
        <v>17.5017</v>
      </c>
      <c r="AZ28">
        <v>400.06400000000002</v>
      </c>
      <c r="BA28">
        <v>100.5</v>
      </c>
      <c r="BB28">
        <v>3.87073E-2</v>
      </c>
      <c r="BC28">
        <v>24.9693</v>
      </c>
      <c r="BD28">
        <v>24.758900000000001</v>
      </c>
      <c r="BE28">
        <v>999.9</v>
      </c>
      <c r="BF28">
        <v>0</v>
      </c>
      <c r="BG28">
        <v>0</v>
      </c>
      <c r="BH28">
        <v>9974.3799999999992</v>
      </c>
      <c r="BI28">
        <v>0</v>
      </c>
      <c r="BJ28">
        <v>140.33799999999999</v>
      </c>
      <c r="BK28">
        <v>-6.7174100000000001</v>
      </c>
      <c r="BL28">
        <v>400.22899999999998</v>
      </c>
      <c r="BM28">
        <v>406.60300000000001</v>
      </c>
      <c r="BN28">
        <v>1.11554</v>
      </c>
      <c r="BO28">
        <v>400.02199999999999</v>
      </c>
      <c r="BP28">
        <v>16.187000000000001</v>
      </c>
      <c r="BQ28">
        <v>1.73891</v>
      </c>
      <c r="BR28">
        <v>1.6268</v>
      </c>
      <c r="BS28">
        <v>15.248200000000001</v>
      </c>
      <c r="BT28">
        <v>14.215</v>
      </c>
      <c r="BU28">
        <v>1800.17</v>
      </c>
      <c r="BV28">
        <v>0.90000800000000003</v>
      </c>
      <c r="BW28">
        <v>9.9992200000000003E-2</v>
      </c>
      <c r="BX28">
        <v>0</v>
      </c>
      <c r="BY28">
        <v>2.2480000000000002</v>
      </c>
      <c r="BZ28">
        <v>0</v>
      </c>
      <c r="CA28">
        <v>7148.12</v>
      </c>
      <c r="CB28">
        <v>17201.3</v>
      </c>
      <c r="CC28">
        <v>38.561999999999998</v>
      </c>
      <c r="CD28">
        <v>40.686999999999998</v>
      </c>
      <c r="CE28">
        <v>39.936999999999998</v>
      </c>
      <c r="CF28">
        <v>38.311999999999998</v>
      </c>
      <c r="CG28">
        <v>38.186999999999998</v>
      </c>
      <c r="CH28">
        <v>1620.17</v>
      </c>
      <c r="CI28">
        <v>180</v>
      </c>
      <c r="CJ28">
        <v>0</v>
      </c>
      <c r="CK28">
        <v>1690158233.7</v>
      </c>
      <c r="CL28">
        <v>0</v>
      </c>
      <c r="CM28">
        <v>1690158198.0999999</v>
      </c>
      <c r="CN28" t="s">
        <v>383</v>
      </c>
      <c r="CO28">
        <v>1690158194.0999999</v>
      </c>
      <c r="CP28">
        <v>1690158198.0999999</v>
      </c>
      <c r="CQ28">
        <v>38</v>
      </c>
      <c r="CR28">
        <v>-1.0999999999999999E-2</v>
      </c>
      <c r="CS28">
        <v>2E-3</v>
      </c>
      <c r="CT28">
        <v>-6.4370000000000003</v>
      </c>
      <c r="CU28">
        <v>-0.19900000000000001</v>
      </c>
      <c r="CV28">
        <v>400</v>
      </c>
      <c r="CW28">
        <v>16</v>
      </c>
      <c r="CX28">
        <v>0.28000000000000003</v>
      </c>
      <c r="CY28">
        <v>0.06</v>
      </c>
      <c r="CZ28">
        <v>8.8687223213249595</v>
      </c>
      <c r="DA28">
        <v>0.46257541543864</v>
      </c>
      <c r="DB28">
        <v>0.14171689466679199</v>
      </c>
      <c r="DC28">
        <v>1</v>
      </c>
      <c r="DD28">
        <v>399.99090000000001</v>
      </c>
      <c r="DE28">
        <v>1.2451127819436201E-2</v>
      </c>
      <c r="DF28">
        <v>2.59131240879962E-2</v>
      </c>
      <c r="DG28">
        <v>1</v>
      </c>
      <c r="DH28">
        <v>1799.98476190476</v>
      </c>
      <c r="DI28">
        <v>-0.22725874831831999</v>
      </c>
      <c r="DJ28">
        <v>0.148311738854703</v>
      </c>
      <c r="DK28">
        <v>-1</v>
      </c>
      <c r="DL28">
        <v>2</v>
      </c>
      <c r="DM28">
        <v>2</v>
      </c>
      <c r="DN28" t="s">
        <v>353</v>
      </c>
      <c r="DO28">
        <v>2.6535299999999999</v>
      </c>
      <c r="DP28">
        <v>2.7682500000000001</v>
      </c>
      <c r="DQ28">
        <v>9.4421199999999997E-2</v>
      </c>
      <c r="DR28">
        <v>9.4796699999999998E-2</v>
      </c>
      <c r="DS28">
        <v>9.6162300000000006E-2</v>
      </c>
      <c r="DT28">
        <v>9.1149999999999995E-2</v>
      </c>
      <c r="DU28">
        <v>28757.1</v>
      </c>
      <c r="DV28">
        <v>29761</v>
      </c>
      <c r="DW28">
        <v>29500.799999999999</v>
      </c>
      <c r="DX28">
        <v>30650.7</v>
      </c>
      <c r="DY28">
        <v>34954.199999999997</v>
      </c>
      <c r="DZ28">
        <v>36426.699999999997</v>
      </c>
      <c r="EA28">
        <v>40518.300000000003</v>
      </c>
      <c r="EB28">
        <v>42418.6</v>
      </c>
      <c r="EC28">
        <v>1.85155</v>
      </c>
      <c r="ED28">
        <v>2.26857</v>
      </c>
      <c r="EE28">
        <v>0.116631</v>
      </c>
      <c r="EF28">
        <v>0</v>
      </c>
      <c r="EG28">
        <v>22.8415</v>
      </c>
      <c r="EH28">
        <v>999.9</v>
      </c>
      <c r="EI28">
        <v>41.344000000000001</v>
      </c>
      <c r="EJ28">
        <v>29.446999999999999</v>
      </c>
      <c r="EK28">
        <v>16.9786</v>
      </c>
      <c r="EL28">
        <v>61.384599999999999</v>
      </c>
      <c r="EM28">
        <v>9.6794899999999995</v>
      </c>
      <c r="EN28">
        <v>1</v>
      </c>
      <c r="EO28">
        <v>-0.246753</v>
      </c>
      <c r="EP28">
        <v>-0.152813</v>
      </c>
      <c r="EQ28">
        <v>20.294</v>
      </c>
      <c r="ER28">
        <v>5.2358599999999997</v>
      </c>
      <c r="ES28">
        <v>11.8302</v>
      </c>
      <c r="ET28">
        <v>4.9813999999999998</v>
      </c>
      <c r="EU28">
        <v>3.2997299999999998</v>
      </c>
      <c r="EV28">
        <v>6688.1</v>
      </c>
      <c r="EW28">
        <v>9999</v>
      </c>
      <c r="EX28">
        <v>226.6</v>
      </c>
      <c r="EY28">
        <v>96.5</v>
      </c>
      <c r="EZ28">
        <v>1.87351</v>
      </c>
      <c r="FA28">
        <v>1.87927</v>
      </c>
      <c r="FB28">
        <v>1.8795900000000001</v>
      </c>
      <c r="FC28">
        <v>1.88022</v>
      </c>
      <c r="FD28">
        <v>1.87782</v>
      </c>
      <c r="FE28">
        <v>1.8767</v>
      </c>
      <c r="FF28">
        <v>1.8774299999999999</v>
      </c>
      <c r="FG28">
        <v>1.8751500000000001</v>
      </c>
      <c r="FH28">
        <v>0</v>
      </c>
      <c r="FI28">
        <v>0</v>
      </c>
      <c r="FJ28">
        <v>0</v>
      </c>
      <c r="FK28">
        <v>0</v>
      </c>
      <c r="FL28" t="s">
        <v>354</v>
      </c>
      <c r="FM28" t="s">
        <v>355</v>
      </c>
      <c r="FN28" t="s">
        <v>356</v>
      </c>
      <c r="FO28" t="s">
        <v>356</v>
      </c>
      <c r="FP28" t="s">
        <v>356</v>
      </c>
      <c r="FQ28" t="s">
        <v>356</v>
      </c>
      <c r="FR28">
        <v>0</v>
      </c>
      <c r="FS28">
        <v>100</v>
      </c>
      <c r="FT28">
        <v>100</v>
      </c>
      <c r="FU28">
        <v>-6.4370000000000003</v>
      </c>
      <c r="FV28">
        <v>-0.19919999999999999</v>
      </c>
      <c r="FW28">
        <v>-6.4381214714203896</v>
      </c>
      <c r="FX28">
        <v>1.4527828764109799E-4</v>
      </c>
      <c r="FY28">
        <v>-4.3579519040863002E-7</v>
      </c>
      <c r="FZ28">
        <v>2.0799061152897499E-10</v>
      </c>
      <c r="GA28">
        <v>-0.19914000000000001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0.6</v>
      </c>
      <c r="GJ28">
        <v>0.5</v>
      </c>
      <c r="GK28">
        <v>1.0473600000000001</v>
      </c>
      <c r="GL28">
        <v>2.5952099999999998</v>
      </c>
      <c r="GM28">
        <v>1.54541</v>
      </c>
      <c r="GN28">
        <v>2.2790499999999998</v>
      </c>
      <c r="GO28">
        <v>1.5979000000000001</v>
      </c>
      <c r="GP28">
        <v>2.2668499999999998</v>
      </c>
      <c r="GQ28">
        <v>32.046399999999998</v>
      </c>
      <c r="GR28">
        <v>16.005800000000001</v>
      </c>
      <c r="GS28">
        <v>18</v>
      </c>
      <c r="GT28">
        <v>392.45800000000003</v>
      </c>
      <c r="GU28">
        <v>632.38900000000001</v>
      </c>
      <c r="GV28">
        <v>23.727599999999999</v>
      </c>
      <c r="GW28">
        <v>23.683</v>
      </c>
      <c r="GX28">
        <v>30.0001</v>
      </c>
      <c r="GY28">
        <v>23.7956</v>
      </c>
      <c r="GZ28">
        <v>23.772500000000001</v>
      </c>
      <c r="HA28">
        <v>21.017800000000001</v>
      </c>
      <c r="HB28">
        <v>0</v>
      </c>
      <c r="HC28">
        <v>-30</v>
      </c>
      <c r="HD28">
        <v>23.742000000000001</v>
      </c>
      <c r="HE28">
        <v>400</v>
      </c>
      <c r="HF28">
        <v>0</v>
      </c>
      <c r="HG28">
        <v>100.48</v>
      </c>
      <c r="HH28">
        <v>98.408500000000004</v>
      </c>
    </row>
    <row r="29" spans="1:216" x14ac:dyDescent="0.2">
      <c r="A29">
        <v>11</v>
      </c>
      <c r="B29">
        <v>1690158314.0999999</v>
      </c>
      <c r="C29">
        <v>860.09999990463302</v>
      </c>
      <c r="D29" t="s">
        <v>384</v>
      </c>
      <c r="E29" t="s">
        <v>385</v>
      </c>
      <c r="F29" t="s">
        <v>348</v>
      </c>
      <c r="G29" t="s">
        <v>349</v>
      </c>
      <c r="H29" t="s">
        <v>350</v>
      </c>
      <c r="I29" t="s">
        <v>351</v>
      </c>
      <c r="J29" t="s">
        <v>409</v>
      </c>
      <c r="K29" t="s">
        <v>408</v>
      </c>
      <c r="L29">
        <v>1690158314.0999999</v>
      </c>
      <c r="M29">
        <f t="shared" si="0"/>
        <v>1.7152842885667112E-3</v>
      </c>
      <c r="N29">
        <f t="shared" si="1"/>
        <v>1.7152842885667112</v>
      </c>
      <c r="O29">
        <f t="shared" si="2"/>
        <v>11.562745282256731</v>
      </c>
      <c r="P29">
        <f t="shared" si="3"/>
        <v>466.82600000000002</v>
      </c>
      <c r="Q29">
        <f t="shared" si="4"/>
        <v>277.9904204785596</v>
      </c>
      <c r="R29">
        <f t="shared" si="5"/>
        <v>27.9478455385029</v>
      </c>
      <c r="S29">
        <f t="shared" si="6"/>
        <v>46.932483928392799</v>
      </c>
      <c r="T29">
        <f t="shared" si="7"/>
        <v>0.10467505221365375</v>
      </c>
      <c r="U29">
        <f t="shared" si="8"/>
        <v>3.9812578106112286</v>
      </c>
      <c r="V29">
        <f t="shared" si="9"/>
        <v>0.1031698280855083</v>
      </c>
      <c r="W29">
        <f t="shared" si="10"/>
        <v>6.461457774607593E-2</v>
      </c>
      <c r="X29">
        <f t="shared" si="11"/>
        <v>297.73928699999999</v>
      </c>
      <c r="Y29">
        <f t="shared" si="12"/>
        <v>25.977545450968343</v>
      </c>
      <c r="Z29">
        <f t="shared" si="13"/>
        <v>25.977545450968343</v>
      </c>
      <c r="AA29">
        <f t="shared" si="14"/>
        <v>3.3697776298635405</v>
      </c>
      <c r="AB29">
        <f t="shared" si="15"/>
        <v>54.763334684000185</v>
      </c>
      <c r="AC29">
        <f t="shared" si="16"/>
        <v>1.7407784752102802</v>
      </c>
      <c r="AD29">
        <f t="shared" si="17"/>
        <v>3.1787298659861758</v>
      </c>
      <c r="AE29">
        <f t="shared" si="18"/>
        <v>1.6289991546532603</v>
      </c>
      <c r="AF29">
        <f t="shared" si="19"/>
        <v>-75.644037125791968</v>
      </c>
      <c r="AG29">
        <f t="shared" si="20"/>
        <v>-210.89116907712167</v>
      </c>
      <c r="AH29">
        <f t="shared" si="21"/>
        <v>-11.259615638278833</v>
      </c>
      <c r="AI29">
        <f t="shared" si="22"/>
        <v>-5.5534841192468321E-2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53587.817067966418</v>
      </c>
      <c r="AO29">
        <f t="shared" si="26"/>
        <v>1800.23</v>
      </c>
      <c r="AP29">
        <f t="shared" si="27"/>
        <v>1517.5934999999999</v>
      </c>
      <c r="AQ29">
        <f t="shared" si="28"/>
        <v>0.84299978336101489</v>
      </c>
      <c r="AR29">
        <f t="shared" si="29"/>
        <v>0.1653895818867589</v>
      </c>
      <c r="AS29">
        <v>1690158314.0999999</v>
      </c>
      <c r="AT29">
        <v>466.82600000000002</v>
      </c>
      <c r="AU29">
        <v>474.95299999999997</v>
      </c>
      <c r="AV29">
        <v>17.315100000000001</v>
      </c>
      <c r="AW29">
        <v>16.207100000000001</v>
      </c>
      <c r="AX29">
        <v>473.73599999999999</v>
      </c>
      <c r="AY29">
        <v>17.514399999999998</v>
      </c>
      <c r="AZ29">
        <v>400.09800000000001</v>
      </c>
      <c r="BA29">
        <v>100.498</v>
      </c>
      <c r="BB29">
        <v>3.7282799999999998E-2</v>
      </c>
      <c r="BC29">
        <v>24.995000000000001</v>
      </c>
      <c r="BD29">
        <v>24.814599999999999</v>
      </c>
      <c r="BE29">
        <v>999.9</v>
      </c>
      <c r="BF29">
        <v>0</v>
      </c>
      <c r="BG29">
        <v>0</v>
      </c>
      <c r="BH29">
        <v>10017.5</v>
      </c>
      <c r="BI29">
        <v>0</v>
      </c>
      <c r="BJ29">
        <v>154.346</v>
      </c>
      <c r="BK29">
        <v>-8.1264599999999998</v>
      </c>
      <c r="BL29">
        <v>475.05200000000002</v>
      </c>
      <c r="BM29">
        <v>482.77699999999999</v>
      </c>
      <c r="BN29">
        <v>1.1080099999999999</v>
      </c>
      <c r="BO29">
        <v>474.95299999999997</v>
      </c>
      <c r="BP29">
        <v>16.207100000000001</v>
      </c>
      <c r="BQ29">
        <v>1.7401199999999999</v>
      </c>
      <c r="BR29">
        <v>1.6287700000000001</v>
      </c>
      <c r="BS29">
        <v>15.259</v>
      </c>
      <c r="BT29">
        <v>14.233700000000001</v>
      </c>
      <c r="BU29">
        <v>1800.23</v>
      </c>
      <c r="BV29">
        <v>0.90000800000000003</v>
      </c>
      <c r="BW29">
        <v>9.9991700000000003E-2</v>
      </c>
      <c r="BX29">
        <v>0</v>
      </c>
      <c r="BY29">
        <v>2.6171000000000002</v>
      </c>
      <c r="BZ29">
        <v>0</v>
      </c>
      <c r="CA29">
        <v>7190.91</v>
      </c>
      <c r="CB29">
        <v>17201.900000000001</v>
      </c>
      <c r="CC29">
        <v>38.625</v>
      </c>
      <c r="CD29">
        <v>40.75</v>
      </c>
      <c r="CE29">
        <v>40.061999999999998</v>
      </c>
      <c r="CF29">
        <v>38.436999999999998</v>
      </c>
      <c r="CG29">
        <v>38.186999999999998</v>
      </c>
      <c r="CH29">
        <v>1620.22</v>
      </c>
      <c r="CI29">
        <v>180.01</v>
      </c>
      <c r="CJ29">
        <v>0</v>
      </c>
      <c r="CK29">
        <v>1690158320.7</v>
      </c>
      <c r="CL29">
        <v>0</v>
      </c>
      <c r="CM29">
        <v>1690158285.0999999</v>
      </c>
      <c r="CN29" t="s">
        <v>386</v>
      </c>
      <c r="CO29">
        <v>1690158284.0999999</v>
      </c>
      <c r="CP29">
        <v>1690158285.0999999</v>
      </c>
      <c r="CQ29">
        <v>39</v>
      </c>
      <c r="CR29">
        <v>-0.46500000000000002</v>
      </c>
      <c r="CS29">
        <v>0</v>
      </c>
      <c r="CT29">
        <v>-6.9109999999999996</v>
      </c>
      <c r="CU29">
        <v>-0.19900000000000001</v>
      </c>
      <c r="CV29">
        <v>475</v>
      </c>
      <c r="CW29">
        <v>16</v>
      </c>
      <c r="CX29">
        <v>0.13</v>
      </c>
      <c r="CY29">
        <v>7.0000000000000007E-2</v>
      </c>
      <c r="CZ29">
        <v>10.9079464135432</v>
      </c>
      <c r="DA29">
        <v>-0.54974683045165795</v>
      </c>
      <c r="DB29">
        <v>0.111226665247211</v>
      </c>
      <c r="DC29">
        <v>1</v>
      </c>
      <c r="DD29">
        <v>474.99919047618999</v>
      </c>
      <c r="DE29">
        <v>8.7584415584620504E-2</v>
      </c>
      <c r="DF29">
        <v>4.8810243897123198E-2</v>
      </c>
      <c r="DG29">
        <v>1</v>
      </c>
      <c r="DH29">
        <v>1799.9890476190501</v>
      </c>
      <c r="DI29">
        <v>-0.20743753033176701</v>
      </c>
      <c r="DJ29">
        <v>0.148096003672823</v>
      </c>
      <c r="DK29">
        <v>-1</v>
      </c>
      <c r="DL29">
        <v>2</v>
      </c>
      <c r="DM29">
        <v>2</v>
      </c>
      <c r="DN29" t="s">
        <v>353</v>
      </c>
      <c r="DO29">
        <v>2.65361</v>
      </c>
      <c r="DP29">
        <v>2.7672099999999999</v>
      </c>
      <c r="DQ29">
        <v>0.107211</v>
      </c>
      <c r="DR29">
        <v>0.10777399999999999</v>
      </c>
      <c r="DS29">
        <v>9.6212099999999995E-2</v>
      </c>
      <c r="DT29">
        <v>9.1231099999999996E-2</v>
      </c>
      <c r="DU29">
        <v>28351.8</v>
      </c>
      <c r="DV29">
        <v>29335.9</v>
      </c>
      <c r="DW29">
        <v>29501.7</v>
      </c>
      <c r="DX29">
        <v>30652.3</v>
      </c>
      <c r="DY29">
        <v>34954.9</v>
      </c>
      <c r="DZ29">
        <v>36426.699999999997</v>
      </c>
      <c r="EA29">
        <v>40519.800000000003</v>
      </c>
      <c r="EB29">
        <v>42420.800000000003</v>
      </c>
      <c r="EC29">
        <v>1.8508</v>
      </c>
      <c r="ED29">
        <v>2.2690299999999999</v>
      </c>
      <c r="EE29">
        <v>0.112556</v>
      </c>
      <c r="EF29">
        <v>0</v>
      </c>
      <c r="EG29">
        <v>22.964500000000001</v>
      </c>
      <c r="EH29">
        <v>999.9</v>
      </c>
      <c r="EI29">
        <v>41.369</v>
      </c>
      <c r="EJ29">
        <v>29.416</v>
      </c>
      <c r="EK29">
        <v>16.959499999999998</v>
      </c>
      <c r="EL29">
        <v>60.784599999999998</v>
      </c>
      <c r="EM29">
        <v>9.5913500000000003</v>
      </c>
      <c r="EN29">
        <v>1</v>
      </c>
      <c r="EO29">
        <v>-0.246502</v>
      </c>
      <c r="EP29">
        <v>0.20180600000000001</v>
      </c>
      <c r="EQ29">
        <v>20.293500000000002</v>
      </c>
      <c r="ER29">
        <v>5.2373599999999998</v>
      </c>
      <c r="ES29">
        <v>11.8302</v>
      </c>
      <c r="ET29">
        <v>4.9816000000000003</v>
      </c>
      <c r="EU29">
        <v>3.29935</v>
      </c>
      <c r="EV29">
        <v>6690</v>
      </c>
      <c r="EW29">
        <v>9999</v>
      </c>
      <c r="EX29">
        <v>226.6</v>
      </c>
      <c r="EY29">
        <v>96.5</v>
      </c>
      <c r="EZ29">
        <v>1.8735299999999999</v>
      </c>
      <c r="FA29">
        <v>1.87927</v>
      </c>
      <c r="FB29">
        <v>1.8795999999999999</v>
      </c>
      <c r="FC29">
        <v>1.88026</v>
      </c>
      <c r="FD29">
        <v>1.8778900000000001</v>
      </c>
      <c r="FE29">
        <v>1.8767499999999999</v>
      </c>
      <c r="FF29">
        <v>1.8774200000000001</v>
      </c>
      <c r="FG29">
        <v>1.8751500000000001</v>
      </c>
      <c r="FH29">
        <v>0</v>
      </c>
      <c r="FI29">
        <v>0</v>
      </c>
      <c r="FJ29">
        <v>0</v>
      </c>
      <c r="FK29">
        <v>0</v>
      </c>
      <c r="FL29" t="s">
        <v>354</v>
      </c>
      <c r="FM29" t="s">
        <v>355</v>
      </c>
      <c r="FN29" t="s">
        <v>356</v>
      </c>
      <c r="FO29" t="s">
        <v>356</v>
      </c>
      <c r="FP29" t="s">
        <v>356</v>
      </c>
      <c r="FQ29" t="s">
        <v>356</v>
      </c>
      <c r="FR29">
        <v>0</v>
      </c>
      <c r="FS29">
        <v>100</v>
      </c>
      <c r="FT29">
        <v>100</v>
      </c>
      <c r="FU29">
        <v>-6.91</v>
      </c>
      <c r="FV29">
        <v>-0.1993</v>
      </c>
      <c r="FW29">
        <v>-6.9027201478208404</v>
      </c>
      <c r="FX29">
        <v>1.4527828764109799E-4</v>
      </c>
      <c r="FY29">
        <v>-4.3579519040863002E-7</v>
      </c>
      <c r="FZ29">
        <v>2.0799061152897499E-10</v>
      </c>
      <c r="GA29">
        <v>-0.199300000000004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0.5</v>
      </c>
      <c r="GK29">
        <v>1.2011700000000001</v>
      </c>
      <c r="GL29">
        <v>2.5915499999999998</v>
      </c>
      <c r="GM29">
        <v>1.54541</v>
      </c>
      <c r="GN29">
        <v>2.2790499999999998</v>
      </c>
      <c r="GO29">
        <v>1.5979000000000001</v>
      </c>
      <c r="GP29">
        <v>2.33887</v>
      </c>
      <c r="GQ29">
        <v>32.046399999999998</v>
      </c>
      <c r="GR29">
        <v>15.997</v>
      </c>
      <c r="GS29">
        <v>18</v>
      </c>
      <c r="GT29">
        <v>392.05799999999999</v>
      </c>
      <c r="GU29">
        <v>632.70899999999995</v>
      </c>
      <c r="GV29">
        <v>23.5242</v>
      </c>
      <c r="GW29">
        <v>23.689</v>
      </c>
      <c r="GX29">
        <v>30.000299999999999</v>
      </c>
      <c r="GY29">
        <v>23.791599999999999</v>
      </c>
      <c r="GZ29">
        <v>23.7684</v>
      </c>
      <c r="HA29">
        <v>24.0975</v>
      </c>
      <c r="HB29">
        <v>0</v>
      </c>
      <c r="HC29">
        <v>-30</v>
      </c>
      <c r="HD29">
        <v>23.514700000000001</v>
      </c>
      <c r="HE29">
        <v>475</v>
      </c>
      <c r="HF29">
        <v>0</v>
      </c>
      <c r="HG29">
        <v>100.48399999999999</v>
      </c>
      <c r="HH29">
        <v>98.413700000000006</v>
      </c>
    </row>
    <row r="30" spans="1:216" x14ac:dyDescent="0.2">
      <c r="A30">
        <v>12</v>
      </c>
      <c r="B30">
        <v>1690158414.0999999</v>
      </c>
      <c r="C30">
        <v>960.09999990463302</v>
      </c>
      <c r="D30" t="s">
        <v>387</v>
      </c>
      <c r="E30" t="s">
        <v>388</v>
      </c>
      <c r="F30" t="s">
        <v>348</v>
      </c>
      <c r="G30" t="s">
        <v>349</v>
      </c>
      <c r="H30" t="s">
        <v>350</v>
      </c>
      <c r="I30" t="s">
        <v>351</v>
      </c>
      <c r="J30" t="s">
        <v>409</v>
      </c>
      <c r="K30" t="s">
        <v>408</v>
      </c>
      <c r="L30">
        <v>1690158414.0999999</v>
      </c>
      <c r="M30">
        <f t="shared" si="0"/>
        <v>1.7002156393566671E-3</v>
      </c>
      <c r="N30">
        <f t="shared" si="1"/>
        <v>1.7002156393566672</v>
      </c>
      <c r="O30">
        <f t="shared" si="2"/>
        <v>14.045315032018575</v>
      </c>
      <c r="P30">
        <f t="shared" si="3"/>
        <v>565.11900000000003</v>
      </c>
      <c r="Q30">
        <f t="shared" si="4"/>
        <v>334.76960626619712</v>
      </c>
      <c r="R30">
        <f t="shared" si="5"/>
        <v>33.65592326920072</v>
      </c>
      <c r="S30">
        <f t="shared" si="6"/>
        <v>56.8140038580555</v>
      </c>
      <c r="T30">
        <f t="shared" si="7"/>
        <v>0.10415151238739387</v>
      </c>
      <c r="U30">
        <f t="shared" si="8"/>
        <v>3.9794701672251467</v>
      </c>
      <c r="V30">
        <f t="shared" si="9"/>
        <v>0.10266053285213766</v>
      </c>
      <c r="W30">
        <f t="shared" si="10"/>
        <v>6.4295013470537038E-2</v>
      </c>
      <c r="X30">
        <f t="shared" si="11"/>
        <v>297.69619499999999</v>
      </c>
      <c r="Y30">
        <f t="shared" si="12"/>
        <v>25.959525559719708</v>
      </c>
      <c r="Z30">
        <f t="shared" si="13"/>
        <v>25.959525559719708</v>
      </c>
      <c r="AA30">
        <f t="shared" si="14"/>
        <v>3.3661855172623003</v>
      </c>
      <c r="AB30">
        <f t="shared" si="15"/>
        <v>54.918040796264322</v>
      </c>
      <c r="AC30">
        <f t="shared" si="16"/>
        <v>1.7434908713158999</v>
      </c>
      <c r="AD30">
        <f t="shared" si="17"/>
        <v>3.1747142578955527</v>
      </c>
      <c r="AE30">
        <f t="shared" si="18"/>
        <v>1.6226946459464004</v>
      </c>
      <c r="AF30">
        <f t="shared" si="19"/>
        <v>-74.979509695629019</v>
      </c>
      <c r="AG30">
        <f t="shared" si="20"/>
        <v>-211.47874017039595</v>
      </c>
      <c r="AH30">
        <f t="shared" si="21"/>
        <v>-11.293832498772158</v>
      </c>
      <c r="AI30">
        <f t="shared" si="22"/>
        <v>-5.5887364797115424E-2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53558.781785989486</v>
      </c>
      <c r="AO30">
        <f t="shared" si="26"/>
        <v>1799.96</v>
      </c>
      <c r="AP30">
        <f t="shared" si="27"/>
        <v>1517.3667</v>
      </c>
      <c r="AQ30">
        <f t="shared" si="28"/>
        <v>0.84300023333851859</v>
      </c>
      <c r="AR30">
        <f t="shared" si="29"/>
        <v>0.16539045034334096</v>
      </c>
      <c r="AS30">
        <v>1690158414.0999999</v>
      </c>
      <c r="AT30">
        <v>565.11900000000003</v>
      </c>
      <c r="AU30">
        <v>574.98099999999999</v>
      </c>
      <c r="AV30">
        <v>17.342199999999998</v>
      </c>
      <c r="AW30">
        <v>16.244199999999999</v>
      </c>
      <c r="AX30">
        <v>572.43799999999999</v>
      </c>
      <c r="AY30">
        <v>17.541699999999999</v>
      </c>
      <c r="AZ30">
        <v>400.18400000000003</v>
      </c>
      <c r="BA30">
        <v>100.497</v>
      </c>
      <c r="BB30">
        <v>3.75845E-2</v>
      </c>
      <c r="BC30">
        <v>24.973800000000001</v>
      </c>
      <c r="BD30">
        <v>24.781199999999998</v>
      </c>
      <c r="BE30">
        <v>999.9</v>
      </c>
      <c r="BF30">
        <v>0</v>
      </c>
      <c r="BG30">
        <v>0</v>
      </c>
      <c r="BH30">
        <v>10011.200000000001</v>
      </c>
      <c r="BI30">
        <v>0</v>
      </c>
      <c r="BJ30">
        <v>135.91900000000001</v>
      </c>
      <c r="BK30">
        <v>-9.8623700000000003</v>
      </c>
      <c r="BL30">
        <v>575.09199999999998</v>
      </c>
      <c r="BM30">
        <v>584.476</v>
      </c>
      <c r="BN30">
        <v>1.09805</v>
      </c>
      <c r="BO30">
        <v>574.98099999999999</v>
      </c>
      <c r="BP30">
        <v>16.244199999999999</v>
      </c>
      <c r="BQ30">
        <v>1.7428399999999999</v>
      </c>
      <c r="BR30">
        <v>1.63249</v>
      </c>
      <c r="BS30">
        <v>15.283300000000001</v>
      </c>
      <c r="BT30">
        <v>14.2689</v>
      </c>
      <c r="BU30">
        <v>1799.96</v>
      </c>
      <c r="BV30">
        <v>0.89999099999999999</v>
      </c>
      <c r="BW30">
        <v>0.100009</v>
      </c>
      <c r="BX30">
        <v>0</v>
      </c>
      <c r="BY30">
        <v>2.5217999999999998</v>
      </c>
      <c r="BZ30">
        <v>0</v>
      </c>
      <c r="CA30">
        <v>7209.84</v>
      </c>
      <c r="CB30">
        <v>17199.2</v>
      </c>
      <c r="CC30">
        <v>38.5</v>
      </c>
      <c r="CD30">
        <v>40.75</v>
      </c>
      <c r="CE30">
        <v>39.936999999999998</v>
      </c>
      <c r="CF30">
        <v>38.375</v>
      </c>
      <c r="CG30">
        <v>38.125</v>
      </c>
      <c r="CH30">
        <v>1619.95</v>
      </c>
      <c r="CI30">
        <v>180.01</v>
      </c>
      <c r="CJ30">
        <v>0</v>
      </c>
      <c r="CK30">
        <v>1690158420.9000001</v>
      </c>
      <c r="CL30">
        <v>0</v>
      </c>
      <c r="CM30">
        <v>1690158385.0999999</v>
      </c>
      <c r="CN30" t="s">
        <v>389</v>
      </c>
      <c r="CO30">
        <v>1690158385.0999999</v>
      </c>
      <c r="CP30">
        <v>1690158372.0999999</v>
      </c>
      <c r="CQ30">
        <v>40</v>
      </c>
      <c r="CR30">
        <v>-0.39600000000000002</v>
      </c>
      <c r="CS30">
        <v>0</v>
      </c>
      <c r="CT30">
        <v>-7.3209999999999997</v>
      </c>
      <c r="CU30">
        <v>-0.2</v>
      </c>
      <c r="CV30">
        <v>575</v>
      </c>
      <c r="CW30">
        <v>16</v>
      </c>
      <c r="CX30">
        <v>0.19</v>
      </c>
      <c r="CY30">
        <v>0.05</v>
      </c>
      <c r="CZ30">
        <v>13.0696419123003</v>
      </c>
      <c r="DA30">
        <v>8.4541320879855594E-2</v>
      </c>
      <c r="DB30">
        <v>5.6223146790890702E-2</v>
      </c>
      <c r="DC30">
        <v>1</v>
      </c>
      <c r="DD30">
        <v>575.00852380952404</v>
      </c>
      <c r="DE30">
        <v>-0.29150649350657598</v>
      </c>
      <c r="DF30">
        <v>3.9124488796433897E-2</v>
      </c>
      <c r="DG30">
        <v>1</v>
      </c>
      <c r="DH30">
        <v>1800.0209523809499</v>
      </c>
      <c r="DI30">
        <v>0.121134427400828</v>
      </c>
      <c r="DJ30">
        <v>0.14114851219309099</v>
      </c>
      <c r="DK30">
        <v>-1</v>
      </c>
      <c r="DL30">
        <v>2</v>
      </c>
      <c r="DM30">
        <v>2</v>
      </c>
      <c r="DN30" t="s">
        <v>353</v>
      </c>
      <c r="DO30">
        <v>2.6538400000000002</v>
      </c>
      <c r="DP30">
        <v>2.7674500000000002</v>
      </c>
      <c r="DQ30">
        <v>0.122863</v>
      </c>
      <c r="DR30">
        <v>0.123652</v>
      </c>
      <c r="DS30">
        <v>9.6317700000000006E-2</v>
      </c>
      <c r="DT30">
        <v>9.13799E-2</v>
      </c>
      <c r="DU30">
        <v>27853.1</v>
      </c>
      <c r="DV30">
        <v>28811</v>
      </c>
      <c r="DW30">
        <v>29499.9</v>
      </c>
      <c r="DX30">
        <v>30649.200000000001</v>
      </c>
      <c r="DY30">
        <v>34950.199999999997</v>
      </c>
      <c r="DZ30">
        <v>36418.6</v>
      </c>
      <c r="EA30">
        <v>40517.199999999997</v>
      </c>
      <c r="EB30">
        <v>42416.3</v>
      </c>
      <c r="EC30">
        <v>1.8512999999999999</v>
      </c>
      <c r="ED30">
        <v>2.26857</v>
      </c>
      <c r="EE30">
        <v>0.11301799999999999</v>
      </c>
      <c r="EF30">
        <v>0</v>
      </c>
      <c r="EG30">
        <v>22.923400000000001</v>
      </c>
      <c r="EH30">
        <v>999.9</v>
      </c>
      <c r="EI30">
        <v>41.393000000000001</v>
      </c>
      <c r="EJ30">
        <v>29.405999999999999</v>
      </c>
      <c r="EK30">
        <v>16.9587</v>
      </c>
      <c r="EL30">
        <v>61.014499999999998</v>
      </c>
      <c r="EM30">
        <v>9.2347800000000007</v>
      </c>
      <c r="EN30">
        <v>1</v>
      </c>
      <c r="EO30">
        <v>-0.244337</v>
      </c>
      <c r="EP30">
        <v>-0.147511</v>
      </c>
      <c r="EQ30">
        <v>20.293900000000001</v>
      </c>
      <c r="ER30">
        <v>5.2393000000000001</v>
      </c>
      <c r="ES30">
        <v>11.8294</v>
      </c>
      <c r="ET30">
        <v>4.9817</v>
      </c>
      <c r="EU30">
        <v>3.29975</v>
      </c>
      <c r="EV30">
        <v>6692</v>
      </c>
      <c r="EW30">
        <v>9999</v>
      </c>
      <c r="EX30">
        <v>226.6</v>
      </c>
      <c r="EY30">
        <v>96.5</v>
      </c>
      <c r="EZ30">
        <v>1.87361</v>
      </c>
      <c r="FA30">
        <v>1.87927</v>
      </c>
      <c r="FB30">
        <v>1.87964</v>
      </c>
      <c r="FC30">
        <v>1.88025</v>
      </c>
      <c r="FD30">
        <v>1.8778999999999999</v>
      </c>
      <c r="FE30">
        <v>1.87679</v>
      </c>
      <c r="FF30">
        <v>1.87744</v>
      </c>
      <c r="FG30">
        <v>1.8751500000000001</v>
      </c>
      <c r="FH30">
        <v>0</v>
      </c>
      <c r="FI30">
        <v>0</v>
      </c>
      <c r="FJ30">
        <v>0</v>
      </c>
      <c r="FK30">
        <v>0</v>
      </c>
      <c r="FL30" t="s">
        <v>354</v>
      </c>
      <c r="FM30" t="s">
        <v>355</v>
      </c>
      <c r="FN30" t="s">
        <v>356</v>
      </c>
      <c r="FO30" t="s">
        <v>356</v>
      </c>
      <c r="FP30" t="s">
        <v>356</v>
      </c>
      <c r="FQ30" t="s">
        <v>356</v>
      </c>
      <c r="FR30">
        <v>0</v>
      </c>
      <c r="FS30">
        <v>100</v>
      </c>
      <c r="FT30">
        <v>100</v>
      </c>
      <c r="FU30">
        <v>-7.319</v>
      </c>
      <c r="FV30">
        <v>-0.19950000000000001</v>
      </c>
      <c r="FW30">
        <v>-7.2987789600957198</v>
      </c>
      <c r="FX30">
        <v>1.4527828764109799E-4</v>
      </c>
      <c r="FY30">
        <v>-4.3579519040863002E-7</v>
      </c>
      <c r="FZ30">
        <v>2.0799061152897499E-10</v>
      </c>
      <c r="GA30">
        <v>-0.19950000000000001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0.7</v>
      </c>
      <c r="GK30">
        <v>1.40015</v>
      </c>
      <c r="GL30">
        <v>2.5842299999999998</v>
      </c>
      <c r="GM30">
        <v>1.54541</v>
      </c>
      <c r="GN30">
        <v>2.2790499999999998</v>
      </c>
      <c r="GO30">
        <v>1.5979000000000001</v>
      </c>
      <c r="GP30">
        <v>2.4169900000000002</v>
      </c>
      <c r="GQ30">
        <v>32.046399999999998</v>
      </c>
      <c r="GR30">
        <v>15.988300000000001</v>
      </c>
      <c r="GS30">
        <v>18</v>
      </c>
      <c r="GT30">
        <v>392.42700000000002</v>
      </c>
      <c r="GU30">
        <v>632.51300000000003</v>
      </c>
      <c r="GV30">
        <v>23.7517</v>
      </c>
      <c r="GW30">
        <v>23.716899999999999</v>
      </c>
      <c r="GX30">
        <v>30.0002</v>
      </c>
      <c r="GY30">
        <v>23.809200000000001</v>
      </c>
      <c r="GZ30">
        <v>23.782499999999999</v>
      </c>
      <c r="HA30">
        <v>28.0762</v>
      </c>
      <c r="HB30">
        <v>0</v>
      </c>
      <c r="HC30">
        <v>-30</v>
      </c>
      <c r="HD30">
        <v>23.768799999999999</v>
      </c>
      <c r="HE30">
        <v>575</v>
      </c>
      <c r="HF30">
        <v>0</v>
      </c>
      <c r="HG30">
        <v>100.47799999999999</v>
      </c>
      <c r="HH30">
        <v>98.403499999999994</v>
      </c>
    </row>
    <row r="31" spans="1:216" x14ac:dyDescent="0.2">
      <c r="A31">
        <v>13</v>
      </c>
      <c r="B31">
        <v>1690158520.0999999</v>
      </c>
      <c r="C31">
        <v>1066.0999999046301</v>
      </c>
      <c r="D31" t="s">
        <v>390</v>
      </c>
      <c r="E31" t="s">
        <v>391</v>
      </c>
      <c r="F31" t="s">
        <v>348</v>
      </c>
      <c r="G31" t="s">
        <v>349</v>
      </c>
      <c r="H31" t="s">
        <v>350</v>
      </c>
      <c r="I31" t="s">
        <v>351</v>
      </c>
      <c r="J31" t="s">
        <v>409</v>
      </c>
      <c r="K31" t="s">
        <v>408</v>
      </c>
      <c r="L31">
        <v>1690158520.0999999</v>
      </c>
      <c r="M31">
        <f t="shared" si="0"/>
        <v>1.7023005087831266E-3</v>
      </c>
      <c r="N31">
        <f t="shared" si="1"/>
        <v>1.7023005087831267</v>
      </c>
      <c r="O31">
        <f t="shared" si="2"/>
        <v>16.170003279545391</v>
      </c>
      <c r="P31">
        <f t="shared" si="3"/>
        <v>663.54899999999998</v>
      </c>
      <c r="Q31">
        <f t="shared" si="4"/>
        <v>397.28865160598508</v>
      </c>
      <c r="R31">
        <f t="shared" si="5"/>
        <v>39.941870358748837</v>
      </c>
      <c r="S31">
        <f t="shared" si="6"/>
        <v>66.710659938412803</v>
      </c>
      <c r="T31">
        <f t="shared" si="7"/>
        <v>0.10386758634698531</v>
      </c>
      <c r="U31">
        <f t="shared" si="8"/>
        <v>3.9760466731020077</v>
      </c>
      <c r="V31">
        <f t="shared" si="9"/>
        <v>0.10238340523723477</v>
      </c>
      <c r="W31">
        <f t="shared" si="10"/>
        <v>6.4121209258365633E-2</v>
      </c>
      <c r="X31">
        <f t="shared" si="11"/>
        <v>297.71099699999996</v>
      </c>
      <c r="Y31">
        <f t="shared" si="12"/>
        <v>26.000669330192689</v>
      </c>
      <c r="Z31">
        <f t="shared" si="13"/>
        <v>26.000669330192689</v>
      </c>
      <c r="AA31">
        <f t="shared" si="14"/>
        <v>3.374392083581006</v>
      </c>
      <c r="AB31">
        <f t="shared" si="15"/>
        <v>54.843917091054017</v>
      </c>
      <c r="AC31">
        <f t="shared" si="16"/>
        <v>1.7453678370803203</v>
      </c>
      <c r="AD31">
        <f t="shared" si="17"/>
        <v>3.1824273860355241</v>
      </c>
      <c r="AE31">
        <f t="shared" si="18"/>
        <v>1.6290242465006857</v>
      </c>
      <c r="AF31">
        <f t="shared" si="19"/>
        <v>-75.071452437335878</v>
      </c>
      <c r="AG31">
        <f t="shared" si="20"/>
        <v>-211.39193249407541</v>
      </c>
      <c r="AH31">
        <f t="shared" si="21"/>
        <v>-11.303565086021479</v>
      </c>
      <c r="AI31">
        <f t="shared" si="22"/>
        <v>-5.5953017432813112E-2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53488.663051041534</v>
      </c>
      <c r="AO31">
        <f t="shared" si="26"/>
        <v>1800.06</v>
      </c>
      <c r="AP31">
        <f t="shared" si="27"/>
        <v>1517.4500999999998</v>
      </c>
      <c r="AQ31">
        <f t="shared" si="28"/>
        <v>0.84299973334222189</v>
      </c>
      <c r="AR31">
        <f t="shared" si="29"/>
        <v>0.16538948535048831</v>
      </c>
      <c r="AS31">
        <v>1690158520.0999999</v>
      </c>
      <c r="AT31">
        <v>663.54899999999998</v>
      </c>
      <c r="AU31">
        <v>674.91899999999998</v>
      </c>
      <c r="AV31">
        <v>17.360600000000002</v>
      </c>
      <c r="AW31">
        <v>16.261199999999999</v>
      </c>
      <c r="AX31">
        <v>671.37099999999998</v>
      </c>
      <c r="AY31">
        <v>17.558199999999999</v>
      </c>
      <c r="AZ31">
        <v>400.15699999999998</v>
      </c>
      <c r="BA31">
        <v>100.499</v>
      </c>
      <c r="BB31">
        <v>3.7147199999999998E-2</v>
      </c>
      <c r="BC31">
        <v>25.014500000000002</v>
      </c>
      <c r="BD31">
        <v>24.7713</v>
      </c>
      <c r="BE31">
        <v>999.9</v>
      </c>
      <c r="BF31">
        <v>0</v>
      </c>
      <c r="BG31">
        <v>0</v>
      </c>
      <c r="BH31">
        <v>9998.75</v>
      </c>
      <c r="BI31">
        <v>0</v>
      </c>
      <c r="BJ31">
        <v>139.61000000000001</v>
      </c>
      <c r="BK31">
        <v>-11.3695</v>
      </c>
      <c r="BL31">
        <v>675.27300000000002</v>
      </c>
      <c r="BM31">
        <v>686.07500000000005</v>
      </c>
      <c r="BN31">
        <v>1.0994600000000001</v>
      </c>
      <c r="BO31">
        <v>674.91899999999998</v>
      </c>
      <c r="BP31">
        <v>16.261199999999999</v>
      </c>
      <c r="BQ31">
        <v>1.7447299999999999</v>
      </c>
      <c r="BR31">
        <v>1.6342300000000001</v>
      </c>
      <c r="BS31">
        <v>15.3002</v>
      </c>
      <c r="BT31">
        <v>14.285399999999999</v>
      </c>
      <c r="BU31">
        <v>1800.06</v>
      </c>
      <c r="BV31">
        <v>0.90000999999999998</v>
      </c>
      <c r="BW31">
        <v>9.9990399999999993E-2</v>
      </c>
      <c r="BX31">
        <v>0</v>
      </c>
      <c r="BY31">
        <v>2.153</v>
      </c>
      <c r="BZ31">
        <v>0</v>
      </c>
      <c r="CA31">
        <v>7265.2</v>
      </c>
      <c r="CB31">
        <v>17200.2</v>
      </c>
      <c r="CC31">
        <v>38.311999999999998</v>
      </c>
      <c r="CD31">
        <v>40.561999999999998</v>
      </c>
      <c r="CE31">
        <v>39.811999999999998</v>
      </c>
      <c r="CF31">
        <v>38.186999999999998</v>
      </c>
      <c r="CG31">
        <v>38</v>
      </c>
      <c r="CH31">
        <v>1620.07</v>
      </c>
      <c r="CI31">
        <v>179.99</v>
      </c>
      <c r="CJ31">
        <v>0</v>
      </c>
      <c r="CK31">
        <v>1690158526.5</v>
      </c>
      <c r="CL31">
        <v>0</v>
      </c>
      <c r="CM31">
        <v>1690158491.0999999</v>
      </c>
      <c r="CN31" t="s">
        <v>392</v>
      </c>
      <c r="CO31">
        <v>1690158491.0999999</v>
      </c>
      <c r="CP31">
        <v>1690158472.0999999</v>
      </c>
      <c r="CQ31">
        <v>41</v>
      </c>
      <c r="CR31">
        <v>-0.48699999999999999</v>
      </c>
      <c r="CS31">
        <v>2E-3</v>
      </c>
      <c r="CT31">
        <v>-7.8239999999999998</v>
      </c>
      <c r="CU31">
        <v>-0.19800000000000001</v>
      </c>
      <c r="CV31">
        <v>675</v>
      </c>
      <c r="CW31">
        <v>16</v>
      </c>
      <c r="CX31">
        <v>0.17</v>
      </c>
      <c r="CY31">
        <v>0.05</v>
      </c>
      <c r="CZ31">
        <v>15.1718403445739</v>
      </c>
      <c r="DA31">
        <v>-0.23849697535275799</v>
      </c>
      <c r="DB31">
        <v>6.5213943646666897E-2</v>
      </c>
      <c r="DC31">
        <v>1</v>
      </c>
      <c r="DD31">
        <v>675.02471428571403</v>
      </c>
      <c r="DE31">
        <v>-0.145636363635407</v>
      </c>
      <c r="DF31">
        <v>3.6000188963972897E-2</v>
      </c>
      <c r="DG31">
        <v>1</v>
      </c>
      <c r="DH31">
        <v>1799.999</v>
      </c>
      <c r="DI31">
        <v>0.32474909626201498</v>
      </c>
      <c r="DJ31">
        <v>0.117511701544979</v>
      </c>
      <c r="DK31">
        <v>-1</v>
      </c>
      <c r="DL31">
        <v>2</v>
      </c>
      <c r="DM31">
        <v>2</v>
      </c>
      <c r="DN31" t="s">
        <v>353</v>
      </c>
      <c r="DO31">
        <v>2.6537500000000001</v>
      </c>
      <c r="DP31">
        <v>2.7669100000000002</v>
      </c>
      <c r="DQ31">
        <v>0.137267</v>
      </c>
      <c r="DR31">
        <v>0.13820499999999999</v>
      </c>
      <c r="DS31">
        <v>9.6384600000000001E-2</v>
      </c>
      <c r="DT31">
        <v>9.1451000000000005E-2</v>
      </c>
      <c r="DU31">
        <v>27396.799999999999</v>
      </c>
      <c r="DV31">
        <v>28333.1</v>
      </c>
      <c r="DW31">
        <v>29500.9</v>
      </c>
      <c r="DX31">
        <v>30649.7</v>
      </c>
      <c r="DY31">
        <v>34950.5</v>
      </c>
      <c r="DZ31">
        <v>36418.1</v>
      </c>
      <c r="EA31">
        <v>40518.9</v>
      </c>
      <c r="EB31">
        <v>42417.3</v>
      </c>
      <c r="EC31">
        <v>1.8509500000000001</v>
      </c>
      <c r="ED31">
        <v>2.2688999999999999</v>
      </c>
      <c r="EE31">
        <v>0.124559</v>
      </c>
      <c r="EF31">
        <v>0</v>
      </c>
      <c r="EG31">
        <v>22.723400000000002</v>
      </c>
      <c r="EH31">
        <v>999.9</v>
      </c>
      <c r="EI31">
        <v>41.43</v>
      </c>
      <c r="EJ31">
        <v>29.376000000000001</v>
      </c>
      <c r="EK31">
        <v>16.944199999999999</v>
      </c>
      <c r="EL31">
        <v>61.124499999999998</v>
      </c>
      <c r="EM31">
        <v>10.1442</v>
      </c>
      <c r="EN31">
        <v>1</v>
      </c>
      <c r="EO31">
        <v>-0.243839</v>
      </c>
      <c r="EP31">
        <v>-2.38017E-3</v>
      </c>
      <c r="EQ31">
        <v>20.293800000000001</v>
      </c>
      <c r="ER31">
        <v>5.2406499999999996</v>
      </c>
      <c r="ES31">
        <v>11.83</v>
      </c>
      <c r="ET31">
        <v>4.9815500000000004</v>
      </c>
      <c r="EU31">
        <v>3.29935</v>
      </c>
      <c r="EV31">
        <v>6694.1</v>
      </c>
      <c r="EW31">
        <v>9999</v>
      </c>
      <c r="EX31">
        <v>226.6</v>
      </c>
      <c r="EY31">
        <v>96.6</v>
      </c>
      <c r="EZ31">
        <v>1.8736200000000001</v>
      </c>
      <c r="FA31">
        <v>1.87927</v>
      </c>
      <c r="FB31">
        <v>1.8796200000000001</v>
      </c>
      <c r="FC31">
        <v>1.88026</v>
      </c>
      <c r="FD31">
        <v>1.8778900000000001</v>
      </c>
      <c r="FE31">
        <v>1.87677</v>
      </c>
      <c r="FF31">
        <v>1.8774299999999999</v>
      </c>
      <c r="FG31">
        <v>1.8751500000000001</v>
      </c>
      <c r="FH31">
        <v>0</v>
      </c>
      <c r="FI31">
        <v>0</v>
      </c>
      <c r="FJ31">
        <v>0</v>
      </c>
      <c r="FK31">
        <v>0</v>
      </c>
      <c r="FL31" t="s">
        <v>354</v>
      </c>
      <c r="FM31" t="s">
        <v>355</v>
      </c>
      <c r="FN31" t="s">
        <v>356</v>
      </c>
      <c r="FO31" t="s">
        <v>356</v>
      </c>
      <c r="FP31" t="s">
        <v>356</v>
      </c>
      <c r="FQ31" t="s">
        <v>356</v>
      </c>
      <c r="FR31">
        <v>0</v>
      </c>
      <c r="FS31">
        <v>100</v>
      </c>
      <c r="FT31">
        <v>100</v>
      </c>
      <c r="FU31">
        <v>-7.8220000000000001</v>
      </c>
      <c r="FV31">
        <v>-0.1976</v>
      </c>
      <c r="FW31">
        <v>-7.7858564179442498</v>
      </c>
      <c r="FX31">
        <v>1.4527828764109799E-4</v>
      </c>
      <c r="FY31">
        <v>-4.3579519040863002E-7</v>
      </c>
      <c r="FZ31">
        <v>2.0799061152897499E-10</v>
      </c>
      <c r="GA31">
        <v>-0.197600000000001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0.8</v>
      </c>
      <c r="GK31">
        <v>1.5942400000000001</v>
      </c>
      <c r="GL31">
        <v>2.5842299999999998</v>
      </c>
      <c r="GM31">
        <v>1.54541</v>
      </c>
      <c r="GN31">
        <v>2.2790499999999998</v>
      </c>
      <c r="GO31">
        <v>1.5979000000000001</v>
      </c>
      <c r="GP31">
        <v>2.2692899999999998</v>
      </c>
      <c r="GQ31">
        <v>32.046399999999998</v>
      </c>
      <c r="GR31">
        <v>15.962</v>
      </c>
      <c r="GS31">
        <v>18</v>
      </c>
      <c r="GT31">
        <v>392.31299999999999</v>
      </c>
      <c r="GU31">
        <v>632.83399999999995</v>
      </c>
      <c r="GV31">
        <v>23.967099999999999</v>
      </c>
      <c r="GW31">
        <v>23.726800000000001</v>
      </c>
      <c r="GX31">
        <v>30</v>
      </c>
      <c r="GY31">
        <v>23.817799999999998</v>
      </c>
      <c r="GZ31">
        <v>23.7866</v>
      </c>
      <c r="HA31">
        <v>31.957699999999999</v>
      </c>
      <c r="HB31">
        <v>0</v>
      </c>
      <c r="HC31">
        <v>-30</v>
      </c>
      <c r="HD31">
        <v>23.959599999999998</v>
      </c>
      <c r="HE31">
        <v>675</v>
      </c>
      <c r="HF31">
        <v>0</v>
      </c>
      <c r="HG31">
        <v>100.48099999999999</v>
      </c>
      <c r="HH31">
        <v>98.405299999999997</v>
      </c>
    </row>
    <row r="32" spans="1:216" x14ac:dyDescent="0.2">
      <c r="A32">
        <v>14</v>
      </c>
      <c r="B32">
        <v>1690158606.0999999</v>
      </c>
      <c r="C32">
        <v>1152.0999999046301</v>
      </c>
      <c r="D32" t="s">
        <v>393</v>
      </c>
      <c r="E32" t="s">
        <v>394</v>
      </c>
      <c r="F32" t="s">
        <v>348</v>
      </c>
      <c r="G32" t="s">
        <v>349</v>
      </c>
      <c r="H32" t="s">
        <v>350</v>
      </c>
      <c r="I32" t="s">
        <v>351</v>
      </c>
      <c r="J32" t="s">
        <v>409</v>
      </c>
      <c r="K32" t="s">
        <v>408</v>
      </c>
      <c r="L32">
        <v>1690158606.0999999</v>
      </c>
      <c r="M32">
        <f t="shared" si="0"/>
        <v>1.6861526494749549E-3</v>
      </c>
      <c r="N32">
        <f t="shared" si="1"/>
        <v>1.686152649474955</v>
      </c>
      <c r="O32">
        <f t="shared" si="2"/>
        <v>18.841201708932932</v>
      </c>
      <c r="P32">
        <f t="shared" si="3"/>
        <v>786.72500000000002</v>
      </c>
      <c r="Q32">
        <f t="shared" si="4"/>
        <v>473.7121721999921</v>
      </c>
      <c r="R32">
        <f t="shared" si="5"/>
        <v>47.623577242298268</v>
      </c>
      <c r="S32">
        <f t="shared" si="6"/>
        <v>79.091610907835005</v>
      </c>
      <c r="T32">
        <f t="shared" si="7"/>
        <v>0.102993315630973</v>
      </c>
      <c r="U32">
        <f t="shared" si="8"/>
        <v>3.9755860230369118</v>
      </c>
      <c r="V32">
        <f t="shared" si="9"/>
        <v>0.10153365874572695</v>
      </c>
      <c r="W32">
        <f t="shared" si="10"/>
        <v>6.3587957680606239E-2</v>
      </c>
      <c r="X32">
        <f t="shared" si="11"/>
        <v>297.68284800000004</v>
      </c>
      <c r="Y32">
        <f t="shared" si="12"/>
        <v>25.990314563639952</v>
      </c>
      <c r="Z32">
        <f t="shared" si="13"/>
        <v>25.990314563639952</v>
      </c>
      <c r="AA32">
        <f t="shared" si="14"/>
        <v>3.3723250705820331</v>
      </c>
      <c r="AB32">
        <f t="shared" si="15"/>
        <v>54.885575131071299</v>
      </c>
      <c r="AC32">
        <f t="shared" si="16"/>
        <v>1.7452883815874398</v>
      </c>
      <c r="AD32">
        <f t="shared" si="17"/>
        <v>3.1798671644043934</v>
      </c>
      <c r="AE32">
        <f t="shared" si="18"/>
        <v>1.6270366889945933</v>
      </c>
      <c r="AF32">
        <f t="shared" si="19"/>
        <v>-74.359331841845517</v>
      </c>
      <c r="AG32">
        <f t="shared" si="20"/>
        <v>-212.04156493272765</v>
      </c>
      <c r="AH32">
        <f t="shared" si="21"/>
        <v>-11.338257018868156</v>
      </c>
      <c r="AI32">
        <f t="shared" si="22"/>
        <v>-5.6305793441282503E-2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53482.543207641138</v>
      </c>
      <c r="AO32">
        <f t="shared" si="26"/>
        <v>1799.88</v>
      </c>
      <c r="AP32">
        <f t="shared" si="27"/>
        <v>1517.2992000000002</v>
      </c>
      <c r="AQ32">
        <f t="shared" si="28"/>
        <v>0.84300020001333431</v>
      </c>
      <c r="AR32">
        <f t="shared" si="29"/>
        <v>0.16539038602573505</v>
      </c>
      <c r="AS32">
        <v>1690158606.0999999</v>
      </c>
      <c r="AT32">
        <v>786.72500000000002</v>
      </c>
      <c r="AU32">
        <v>799.97799999999995</v>
      </c>
      <c r="AV32">
        <v>17.360399999999998</v>
      </c>
      <c r="AW32">
        <v>16.271599999999999</v>
      </c>
      <c r="AX32">
        <v>795.06799999999998</v>
      </c>
      <c r="AY32">
        <v>17.5578</v>
      </c>
      <c r="AZ32">
        <v>400.22</v>
      </c>
      <c r="BA32">
        <v>100.495</v>
      </c>
      <c r="BB32">
        <v>3.7728600000000001E-2</v>
      </c>
      <c r="BC32">
        <v>25.001000000000001</v>
      </c>
      <c r="BD32">
        <v>24.761800000000001</v>
      </c>
      <c r="BE32">
        <v>999.9</v>
      </c>
      <c r="BF32">
        <v>0</v>
      </c>
      <c r="BG32">
        <v>0</v>
      </c>
      <c r="BH32">
        <v>9997.5</v>
      </c>
      <c r="BI32">
        <v>0</v>
      </c>
      <c r="BJ32">
        <v>142.309</v>
      </c>
      <c r="BK32">
        <v>-13.2524</v>
      </c>
      <c r="BL32">
        <v>800.625</v>
      </c>
      <c r="BM32">
        <v>813.21</v>
      </c>
      <c r="BN32">
        <v>1.08883</v>
      </c>
      <c r="BO32">
        <v>799.97799999999995</v>
      </c>
      <c r="BP32">
        <v>16.271599999999999</v>
      </c>
      <c r="BQ32">
        <v>1.74464</v>
      </c>
      <c r="BR32">
        <v>1.6352199999999999</v>
      </c>
      <c r="BS32">
        <v>15.2995</v>
      </c>
      <c r="BT32">
        <v>14.2948</v>
      </c>
      <c r="BU32">
        <v>1799.88</v>
      </c>
      <c r="BV32">
        <v>0.89999399999999996</v>
      </c>
      <c r="BW32">
        <v>0.100006</v>
      </c>
      <c r="BX32">
        <v>0</v>
      </c>
      <c r="BY32">
        <v>2.5400999999999998</v>
      </c>
      <c r="BZ32">
        <v>0</v>
      </c>
      <c r="CA32">
        <v>7336.37</v>
      </c>
      <c r="CB32">
        <v>17198.400000000001</v>
      </c>
      <c r="CC32">
        <v>38.25</v>
      </c>
      <c r="CD32">
        <v>40.436999999999998</v>
      </c>
      <c r="CE32">
        <v>39.686999999999998</v>
      </c>
      <c r="CF32">
        <v>38.061999999999998</v>
      </c>
      <c r="CG32">
        <v>37.936999999999998</v>
      </c>
      <c r="CH32">
        <v>1619.88</v>
      </c>
      <c r="CI32">
        <v>180</v>
      </c>
      <c r="CJ32">
        <v>0</v>
      </c>
      <c r="CK32">
        <v>1690158612.9000001</v>
      </c>
      <c r="CL32">
        <v>0</v>
      </c>
      <c r="CM32">
        <v>1690158577.0999999</v>
      </c>
      <c r="CN32" t="s">
        <v>395</v>
      </c>
      <c r="CO32">
        <v>1690158577.0999999</v>
      </c>
      <c r="CP32">
        <v>1690158576.0999999</v>
      </c>
      <c r="CQ32">
        <v>42</v>
      </c>
      <c r="CR32">
        <v>-0.501</v>
      </c>
      <c r="CS32">
        <v>0</v>
      </c>
      <c r="CT32">
        <v>-8.3450000000000006</v>
      </c>
      <c r="CU32">
        <v>-0.19700000000000001</v>
      </c>
      <c r="CV32">
        <v>800</v>
      </c>
      <c r="CW32">
        <v>16</v>
      </c>
      <c r="CX32">
        <v>0.16</v>
      </c>
      <c r="CY32">
        <v>0.05</v>
      </c>
      <c r="CZ32">
        <v>17.6533556165029</v>
      </c>
      <c r="DA32">
        <v>-0.89090888197756701</v>
      </c>
      <c r="DB32">
        <v>0.112739946748796</v>
      </c>
      <c r="DC32">
        <v>1</v>
      </c>
      <c r="DD32">
        <v>800.01199999999994</v>
      </c>
      <c r="DE32">
        <v>0.12031168831167301</v>
      </c>
      <c r="DF32">
        <v>4.2150523919245099E-2</v>
      </c>
      <c r="DG32">
        <v>1</v>
      </c>
      <c r="DH32">
        <v>1799.9838095238099</v>
      </c>
      <c r="DI32">
        <v>-0.23269971025827299</v>
      </c>
      <c r="DJ32">
        <v>0.146692947552718</v>
      </c>
      <c r="DK32">
        <v>-1</v>
      </c>
      <c r="DL32">
        <v>2</v>
      </c>
      <c r="DM32">
        <v>2</v>
      </c>
      <c r="DN32" t="s">
        <v>353</v>
      </c>
      <c r="DO32">
        <v>2.65394</v>
      </c>
      <c r="DP32">
        <v>2.7674799999999999</v>
      </c>
      <c r="DQ32">
        <v>0.153831</v>
      </c>
      <c r="DR32">
        <v>0.154945</v>
      </c>
      <c r="DS32">
        <v>9.6381599999999998E-2</v>
      </c>
      <c r="DT32">
        <v>9.1492400000000002E-2</v>
      </c>
      <c r="DU32">
        <v>26872.1</v>
      </c>
      <c r="DV32">
        <v>27784.7</v>
      </c>
      <c r="DW32">
        <v>29502</v>
      </c>
      <c r="DX32">
        <v>30651.3</v>
      </c>
      <c r="DY32">
        <v>34953.199999999997</v>
      </c>
      <c r="DZ32">
        <v>36419.699999999997</v>
      </c>
      <c r="EA32">
        <v>40520</v>
      </c>
      <c r="EB32">
        <v>42419.1</v>
      </c>
      <c r="EC32">
        <v>1.85148</v>
      </c>
      <c r="ED32">
        <v>2.26945</v>
      </c>
      <c r="EE32">
        <v>0.12670500000000001</v>
      </c>
      <c r="EF32">
        <v>0</v>
      </c>
      <c r="EG32">
        <v>22.6785</v>
      </c>
      <c r="EH32">
        <v>999.9</v>
      </c>
      <c r="EI32">
        <v>41.478000000000002</v>
      </c>
      <c r="EJ32">
        <v>29.356000000000002</v>
      </c>
      <c r="EK32">
        <v>16.941800000000001</v>
      </c>
      <c r="EL32">
        <v>61.134500000000003</v>
      </c>
      <c r="EM32">
        <v>9.4310899999999993</v>
      </c>
      <c r="EN32">
        <v>1</v>
      </c>
      <c r="EO32">
        <v>-0.24532999999999999</v>
      </c>
      <c r="EP32">
        <v>-0.37312600000000001</v>
      </c>
      <c r="EQ32">
        <v>20.293399999999998</v>
      </c>
      <c r="ER32">
        <v>5.2404999999999999</v>
      </c>
      <c r="ES32">
        <v>11.8301</v>
      </c>
      <c r="ET32">
        <v>4.9814999999999996</v>
      </c>
      <c r="EU32">
        <v>3.2991799999999998</v>
      </c>
      <c r="EV32">
        <v>6696</v>
      </c>
      <c r="EW32">
        <v>9999</v>
      </c>
      <c r="EX32">
        <v>226.6</v>
      </c>
      <c r="EY32">
        <v>96.6</v>
      </c>
      <c r="EZ32">
        <v>1.8735299999999999</v>
      </c>
      <c r="FA32">
        <v>1.87927</v>
      </c>
      <c r="FB32">
        <v>1.87958</v>
      </c>
      <c r="FC32">
        <v>1.8802300000000001</v>
      </c>
      <c r="FD32">
        <v>1.8778600000000001</v>
      </c>
      <c r="FE32">
        <v>1.8767199999999999</v>
      </c>
      <c r="FF32">
        <v>1.8774200000000001</v>
      </c>
      <c r="FG32">
        <v>1.8751500000000001</v>
      </c>
      <c r="FH32">
        <v>0</v>
      </c>
      <c r="FI32">
        <v>0</v>
      </c>
      <c r="FJ32">
        <v>0</v>
      </c>
      <c r="FK32">
        <v>0</v>
      </c>
      <c r="FL32" t="s">
        <v>354</v>
      </c>
      <c r="FM32" t="s">
        <v>355</v>
      </c>
      <c r="FN32" t="s">
        <v>356</v>
      </c>
      <c r="FO32" t="s">
        <v>356</v>
      </c>
      <c r="FP32" t="s">
        <v>356</v>
      </c>
      <c r="FQ32" t="s">
        <v>356</v>
      </c>
      <c r="FR32">
        <v>0</v>
      </c>
      <c r="FS32">
        <v>100</v>
      </c>
      <c r="FT32">
        <v>100</v>
      </c>
      <c r="FU32">
        <v>-8.343</v>
      </c>
      <c r="FV32">
        <v>-0.19739999999999999</v>
      </c>
      <c r="FW32">
        <v>-8.2871546563270702</v>
      </c>
      <c r="FX32">
        <v>1.4527828764109799E-4</v>
      </c>
      <c r="FY32">
        <v>-4.3579519040863002E-7</v>
      </c>
      <c r="FZ32">
        <v>2.0799061152897499E-10</v>
      </c>
      <c r="GA32">
        <v>-0.19733999999999699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0.5</v>
      </c>
      <c r="GK32">
        <v>1.8310500000000001</v>
      </c>
      <c r="GL32">
        <v>2.5683600000000002</v>
      </c>
      <c r="GM32">
        <v>1.54541</v>
      </c>
      <c r="GN32">
        <v>2.2802699999999998</v>
      </c>
      <c r="GO32">
        <v>1.5979000000000001</v>
      </c>
      <c r="GP32">
        <v>2.4157700000000002</v>
      </c>
      <c r="GQ32">
        <v>32.046399999999998</v>
      </c>
      <c r="GR32">
        <v>15.962</v>
      </c>
      <c r="GS32">
        <v>18</v>
      </c>
      <c r="GT32">
        <v>392.50799999999998</v>
      </c>
      <c r="GU32">
        <v>633.18700000000001</v>
      </c>
      <c r="GV32">
        <v>24.041899999999998</v>
      </c>
      <c r="GW32">
        <v>23.710799999999999</v>
      </c>
      <c r="GX32">
        <v>30</v>
      </c>
      <c r="GY32">
        <v>23.808199999999999</v>
      </c>
      <c r="GZ32">
        <v>23.778600000000001</v>
      </c>
      <c r="HA32">
        <v>36.686399999999999</v>
      </c>
      <c r="HB32">
        <v>0</v>
      </c>
      <c r="HC32">
        <v>-30</v>
      </c>
      <c r="HD32">
        <v>24.0412</v>
      </c>
      <c r="HE32">
        <v>800</v>
      </c>
      <c r="HF32">
        <v>0</v>
      </c>
      <c r="HG32">
        <v>100.48399999999999</v>
      </c>
      <c r="HH32">
        <v>98.41</v>
      </c>
    </row>
    <row r="33" spans="1:216" x14ac:dyDescent="0.2">
      <c r="A33">
        <v>15</v>
      </c>
      <c r="B33">
        <v>1690158703.0999999</v>
      </c>
      <c r="C33">
        <v>1249.0999999046301</v>
      </c>
      <c r="D33" t="s">
        <v>396</v>
      </c>
      <c r="E33" t="s">
        <v>397</v>
      </c>
      <c r="F33" t="s">
        <v>348</v>
      </c>
      <c r="G33" t="s">
        <v>349</v>
      </c>
      <c r="H33" t="s">
        <v>350</v>
      </c>
      <c r="I33" t="s">
        <v>351</v>
      </c>
      <c r="J33" t="s">
        <v>409</v>
      </c>
      <c r="K33" t="s">
        <v>408</v>
      </c>
      <c r="L33">
        <v>1690158703.0999999</v>
      </c>
      <c r="M33">
        <f t="shared" si="0"/>
        <v>1.6536550543653674E-3</v>
      </c>
      <c r="N33">
        <f t="shared" si="1"/>
        <v>1.6536550543653674</v>
      </c>
      <c r="O33">
        <f t="shared" si="2"/>
        <v>22.085125397605431</v>
      </c>
      <c r="P33">
        <f t="shared" si="3"/>
        <v>984.399</v>
      </c>
      <c r="Q33">
        <f t="shared" si="4"/>
        <v>609.51799723131842</v>
      </c>
      <c r="R33">
        <f t="shared" si="5"/>
        <v>61.279832130291183</v>
      </c>
      <c r="S33">
        <f t="shared" si="6"/>
        <v>98.969687102336692</v>
      </c>
      <c r="T33">
        <f t="shared" si="7"/>
        <v>0.10109029094538284</v>
      </c>
      <c r="U33">
        <f t="shared" si="8"/>
        <v>3.9799446683520134</v>
      </c>
      <c r="V33">
        <f t="shared" si="9"/>
        <v>9.9685196523267003E-2</v>
      </c>
      <c r="W33">
        <f t="shared" si="10"/>
        <v>6.2427862906142946E-2</v>
      </c>
      <c r="X33">
        <f t="shared" si="11"/>
        <v>297.69140699999997</v>
      </c>
      <c r="Y33">
        <f t="shared" si="12"/>
        <v>25.98397175008439</v>
      </c>
      <c r="Z33">
        <f t="shared" si="13"/>
        <v>25.98397175008439</v>
      </c>
      <c r="AA33">
        <f t="shared" si="14"/>
        <v>3.3710594677562691</v>
      </c>
      <c r="AB33">
        <f t="shared" si="15"/>
        <v>54.936663150974731</v>
      </c>
      <c r="AC33">
        <f t="shared" si="16"/>
        <v>1.7456947457295497</v>
      </c>
      <c r="AD33">
        <f t="shared" si="17"/>
        <v>3.1776497617485462</v>
      </c>
      <c r="AE33">
        <f t="shared" si="18"/>
        <v>1.6253647220267193</v>
      </c>
      <c r="AF33">
        <f t="shared" si="19"/>
        <v>-72.926187897512705</v>
      </c>
      <c r="AG33">
        <f t="shared" si="20"/>
        <v>-213.42351154896284</v>
      </c>
      <c r="AH33">
        <f t="shared" si="21"/>
        <v>-11.39862101266195</v>
      </c>
      <c r="AI33">
        <f t="shared" si="22"/>
        <v>-5.6913459137547306E-2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53564.796062213107</v>
      </c>
      <c r="AO33">
        <f t="shared" si="26"/>
        <v>1799.93</v>
      </c>
      <c r="AP33">
        <f t="shared" si="27"/>
        <v>1517.3414999999998</v>
      </c>
      <c r="AQ33">
        <f t="shared" si="28"/>
        <v>0.84300028334435217</v>
      </c>
      <c r="AR33">
        <f t="shared" si="29"/>
        <v>0.16539054685459989</v>
      </c>
      <c r="AS33">
        <v>1690158703.0999999</v>
      </c>
      <c r="AT33">
        <v>984.399</v>
      </c>
      <c r="AU33">
        <v>999.98299999999995</v>
      </c>
      <c r="AV33">
        <v>17.363499999999998</v>
      </c>
      <c r="AW33">
        <v>16.2956</v>
      </c>
      <c r="AX33">
        <v>993.62800000000004</v>
      </c>
      <c r="AY33">
        <v>17.561599999999999</v>
      </c>
      <c r="AZ33">
        <v>400.18700000000001</v>
      </c>
      <c r="BA33">
        <v>100.501</v>
      </c>
      <c r="BB33">
        <v>3.7183300000000002E-2</v>
      </c>
      <c r="BC33">
        <v>24.9893</v>
      </c>
      <c r="BD33">
        <v>24.769500000000001</v>
      </c>
      <c r="BE33">
        <v>999.9</v>
      </c>
      <c r="BF33">
        <v>0</v>
      </c>
      <c r="BG33">
        <v>0</v>
      </c>
      <c r="BH33">
        <v>10012.5</v>
      </c>
      <c r="BI33">
        <v>0</v>
      </c>
      <c r="BJ33">
        <v>139.41200000000001</v>
      </c>
      <c r="BK33">
        <v>-15.584</v>
      </c>
      <c r="BL33">
        <v>1001.79</v>
      </c>
      <c r="BM33">
        <v>1016.55</v>
      </c>
      <c r="BN33">
        <v>1.0678300000000001</v>
      </c>
      <c r="BO33">
        <v>999.98299999999995</v>
      </c>
      <c r="BP33">
        <v>16.2956</v>
      </c>
      <c r="BQ33">
        <v>1.7450399999999999</v>
      </c>
      <c r="BR33">
        <v>1.6377299999999999</v>
      </c>
      <c r="BS33">
        <v>15.303000000000001</v>
      </c>
      <c r="BT33">
        <v>14.3184</v>
      </c>
      <c r="BU33">
        <v>1799.93</v>
      </c>
      <c r="BV33">
        <v>0.89999300000000004</v>
      </c>
      <c r="BW33">
        <v>0.100007</v>
      </c>
      <c r="BX33">
        <v>0</v>
      </c>
      <c r="BY33">
        <v>2.4521999999999999</v>
      </c>
      <c r="BZ33">
        <v>0</v>
      </c>
      <c r="CA33">
        <v>7455.42</v>
      </c>
      <c r="CB33">
        <v>17198.900000000001</v>
      </c>
      <c r="CC33">
        <v>38.186999999999998</v>
      </c>
      <c r="CD33">
        <v>40.375</v>
      </c>
      <c r="CE33">
        <v>39.625</v>
      </c>
      <c r="CF33">
        <v>38.061999999999998</v>
      </c>
      <c r="CG33">
        <v>37.875</v>
      </c>
      <c r="CH33">
        <v>1619.92</v>
      </c>
      <c r="CI33">
        <v>180.01</v>
      </c>
      <c r="CJ33">
        <v>0</v>
      </c>
      <c r="CK33">
        <v>1690158709.5</v>
      </c>
      <c r="CL33">
        <v>0</v>
      </c>
      <c r="CM33">
        <v>1690158674.0999999</v>
      </c>
      <c r="CN33" t="s">
        <v>398</v>
      </c>
      <c r="CO33">
        <v>1690158674.0999999</v>
      </c>
      <c r="CP33">
        <v>1690158662.0999999</v>
      </c>
      <c r="CQ33">
        <v>43</v>
      </c>
      <c r="CR33">
        <v>-0.86099999999999999</v>
      </c>
      <c r="CS33">
        <v>-1E-3</v>
      </c>
      <c r="CT33">
        <v>-9.23</v>
      </c>
      <c r="CU33">
        <v>-0.19800000000000001</v>
      </c>
      <c r="CV33">
        <v>1000</v>
      </c>
      <c r="CW33">
        <v>16</v>
      </c>
      <c r="CX33">
        <v>0.06</v>
      </c>
      <c r="CY33">
        <v>7.0000000000000007E-2</v>
      </c>
      <c r="CZ33">
        <v>20.5616591810107</v>
      </c>
      <c r="DA33">
        <v>-0.242249840689823</v>
      </c>
      <c r="DB33">
        <v>8.2265225954520196E-2</v>
      </c>
      <c r="DC33">
        <v>1</v>
      </c>
      <c r="DD33">
        <v>1000.00245</v>
      </c>
      <c r="DE33">
        <v>-0.268827067669067</v>
      </c>
      <c r="DF33">
        <v>4.5569150749169701E-2</v>
      </c>
      <c r="DG33">
        <v>1</v>
      </c>
      <c r="DH33">
        <v>1799.9945</v>
      </c>
      <c r="DI33">
        <v>-0.37083081103849302</v>
      </c>
      <c r="DJ33">
        <v>0.134702449866344</v>
      </c>
      <c r="DK33">
        <v>-1</v>
      </c>
      <c r="DL33">
        <v>2</v>
      </c>
      <c r="DM33">
        <v>2</v>
      </c>
      <c r="DN33" t="s">
        <v>353</v>
      </c>
      <c r="DO33">
        <v>2.6538599999999999</v>
      </c>
      <c r="DP33">
        <v>2.7670599999999999</v>
      </c>
      <c r="DQ33">
        <v>0.17784800000000001</v>
      </c>
      <c r="DR33">
        <v>0.179114</v>
      </c>
      <c r="DS33">
        <v>9.6402799999999997E-2</v>
      </c>
      <c r="DT33">
        <v>9.1596200000000003E-2</v>
      </c>
      <c r="DU33">
        <v>26110.2</v>
      </c>
      <c r="DV33">
        <v>26990.1</v>
      </c>
      <c r="DW33">
        <v>29502.1</v>
      </c>
      <c r="DX33">
        <v>30650.5</v>
      </c>
      <c r="DY33">
        <v>34954.9</v>
      </c>
      <c r="DZ33">
        <v>36417.800000000003</v>
      </c>
      <c r="EA33">
        <v>40520.1</v>
      </c>
      <c r="EB33">
        <v>42418.7</v>
      </c>
      <c r="EC33">
        <v>1.85128</v>
      </c>
      <c r="ED33">
        <v>2.2703199999999999</v>
      </c>
      <c r="EE33">
        <v>0.121713</v>
      </c>
      <c r="EF33">
        <v>0</v>
      </c>
      <c r="EG33">
        <v>22.7685</v>
      </c>
      <c r="EH33">
        <v>999.9</v>
      </c>
      <c r="EI33">
        <v>41.521000000000001</v>
      </c>
      <c r="EJ33">
        <v>29.346</v>
      </c>
      <c r="EK33">
        <v>16.952100000000002</v>
      </c>
      <c r="EL33">
        <v>61.064500000000002</v>
      </c>
      <c r="EM33">
        <v>10.2324</v>
      </c>
      <c r="EN33">
        <v>1</v>
      </c>
      <c r="EO33">
        <v>-0.24580299999999999</v>
      </c>
      <c r="EP33">
        <v>-0.23091500000000001</v>
      </c>
      <c r="EQ33">
        <v>20.293800000000001</v>
      </c>
      <c r="ER33">
        <v>5.2406499999999996</v>
      </c>
      <c r="ES33">
        <v>11.8302</v>
      </c>
      <c r="ET33">
        <v>4.9813999999999998</v>
      </c>
      <c r="EU33">
        <v>3.2997000000000001</v>
      </c>
      <c r="EV33">
        <v>6698</v>
      </c>
      <c r="EW33">
        <v>9999</v>
      </c>
      <c r="EX33">
        <v>226.6</v>
      </c>
      <c r="EY33">
        <v>96.6</v>
      </c>
      <c r="EZ33">
        <v>1.8735999999999999</v>
      </c>
      <c r="FA33">
        <v>1.87927</v>
      </c>
      <c r="FB33">
        <v>1.8795999999999999</v>
      </c>
      <c r="FC33">
        <v>1.8802099999999999</v>
      </c>
      <c r="FD33">
        <v>1.8778900000000001</v>
      </c>
      <c r="FE33">
        <v>1.8767499999999999</v>
      </c>
      <c r="FF33">
        <v>1.87744</v>
      </c>
      <c r="FG33">
        <v>1.8751500000000001</v>
      </c>
      <c r="FH33">
        <v>0</v>
      </c>
      <c r="FI33">
        <v>0</v>
      </c>
      <c r="FJ33">
        <v>0</v>
      </c>
      <c r="FK33">
        <v>0</v>
      </c>
      <c r="FL33" t="s">
        <v>354</v>
      </c>
      <c r="FM33" t="s">
        <v>355</v>
      </c>
      <c r="FN33" t="s">
        <v>356</v>
      </c>
      <c r="FO33" t="s">
        <v>356</v>
      </c>
      <c r="FP33" t="s">
        <v>356</v>
      </c>
      <c r="FQ33" t="s">
        <v>356</v>
      </c>
      <c r="FR33">
        <v>0</v>
      </c>
      <c r="FS33">
        <v>100</v>
      </c>
      <c r="FT33">
        <v>100</v>
      </c>
      <c r="FU33">
        <v>-9.2289999999999992</v>
      </c>
      <c r="FV33">
        <v>-0.1981</v>
      </c>
      <c r="FW33">
        <v>-9.1465224875030309</v>
      </c>
      <c r="FX33">
        <v>1.4527828764109799E-4</v>
      </c>
      <c r="FY33">
        <v>-4.3579519040863002E-7</v>
      </c>
      <c r="FZ33">
        <v>2.0799061152897499E-10</v>
      </c>
      <c r="GA33">
        <v>-0.19811999999999899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0.7</v>
      </c>
      <c r="GK33">
        <v>2.1984900000000001</v>
      </c>
      <c r="GL33">
        <v>2.5781200000000002</v>
      </c>
      <c r="GM33">
        <v>1.54541</v>
      </c>
      <c r="GN33">
        <v>2.2802699999999998</v>
      </c>
      <c r="GO33">
        <v>1.5979000000000001</v>
      </c>
      <c r="GP33">
        <v>2.4072300000000002</v>
      </c>
      <c r="GQ33">
        <v>32.0244</v>
      </c>
      <c r="GR33">
        <v>15.9445</v>
      </c>
      <c r="GS33">
        <v>18</v>
      </c>
      <c r="GT33">
        <v>392.39100000000002</v>
      </c>
      <c r="GU33">
        <v>633.90800000000002</v>
      </c>
      <c r="GV33">
        <v>23.784099999999999</v>
      </c>
      <c r="GW33">
        <v>23.706499999999998</v>
      </c>
      <c r="GX33">
        <v>30.0001</v>
      </c>
      <c r="GY33">
        <v>23.805700000000002</v>
      </c>
      <c r="GZ33">
        <v>23.778500000000001</v>
      </c>
      <c r="HA33">
        <v>44.030099999999997</v>
      </c>
      <c r="HB33">
        <v>0</v>
      </c>
      <c r="HC33">
        <v>-30</v>
      </c>
      <c r="HD33">
        <v>23.887499999999999</v>
      </c>
      <c r="HE33">
        <v>1000</v>
      </c>
      <c r="HF33">
        <v>0</v>
      </c>
      <c r="HG33">
        <v>100.485</v>
      </c>
      <c r="HH33">
        <v>98.4084</v>
      </c>
    </row>
    <row r="34" spans="1:216" x14ac:dyDescent="0.2">
      <c r="A34">
        <v>16</v>
      </c>
      <c r="B34">
        <v>1690158793.0999999</v>
      </c>
      <c r="C34">
        <v>1339.0999999046301</v>
      </c>
      <c r="D34" t="s">
        <v>399</v>
      </c>
      <c r="E34" t="s">
        <v>400</v>
      </c>
      <c r="F34" t="s">
        <v>348</v>
      </c>
      <c r="G34" t="s">
        <v>349</v>
      </c>
      <c r="H34" t="s">
        <v>350</v>
      </c>
      <c r="I34" t="s">
        <v>351</v>
      </c>
      <c r="J34" t="s">
        <v>409</v>
      </c>
      <c r="K34" t="s">
        <v>408</v>
      </c>
      <c r="L34">
        <v>1690158793.0999999</v>
      </c>
      <c r="M34">
        <f t="shared" si="0"/>
        <v>1.6307588213245092E-3</v>
      </c>
      <c r="N34">
        <f t="shared" si="1"/>
        <v>1.6307588213245092</v>
      </c>
      <c r="O34">
        <f t="shared" si="2"/>
        <v>25.752247304870135</v>
      </c>
      <c r="P34">
        <f t="shared" si="3"/>
        <v>1381.61</v>
      </c>
      <c r="Q34">
        <f t="shared" si="4"/>
        <v>932.9990233631919</v>
      </c>
      <c r="R34">
        <f t="shared" si="5"/>
        <v>93.802569088641945</v>
      </c>
      <c r="S34">
        <f t="shared" si="6"/>
        <v>138.90536242084499</v>
      </c>
      <c r="T34">
        <f t="shared" si="7"/>
        <v>9.9754634462924874E-2</v>
      </c>
      <c r="U34">
        <f t="shared" si="8"/>
        <v>3.9724032559659315</v>
      </c>
      <c r="V34">
        <f t="shared" si="9"/>
        <v>9.8383593892787544E-2</v>
      </c>
      <c r="W34">
        <f t="shared" si="10"/>
        <v>6.1611358806831662E-2</v>
      </c>
      <c r="X34">
        <f t="shared" si="11"/>
        <v>297.74567099999996</v>
      </c>
      <c r="Y34">
        <f t="shared" si="12"/>
        <v>25.980486761917572</v>
      </c>
      <c r="Z34">
        <f t="shared" si="13"/>
        <v>25.980486761917572</v>
      </c>
      <c r="AA34">
        <f t="shared" si="14"/>
        <v>3.3703642729960683</v>
      </c>
      <c r="AB34">
        <f t="shared" si="15"/>
        <v>54.988109063710326</v>
      </c>
      <c r="AC34">
        <f t="shared" si="16"/>
        <v>1.7462879622298499</v>
      </c>
      <c r="AD34">
        <f t="shared" si="17"/>
        <v>3.1757556169217707</v>
      </c>
      <c r="AE34">
        <f t="shared" si="18"/>
        <v>1.6240763107662184</v>
      </c>
      <c r="AF34">
        <f t="shared" si="19"/>
        <v>-71.916464020410857</v>
      </c>
      <c r="AG34">
        <f t="shared" si="20"/>
        <v>-214.41436151040054</v>
      </c>
      <c r="AH34">
        <f t="shared" si="21"/>
        <v>-11.472503900505195</v>
      </c>
      <c r="AI34">
        <f t="shared" si="22"/>
        <v>-5.765843131663928E-2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53428.121729727143</v>
      </c>
      <c r="AO34">
        <f t="shared" si="26"/>
        <v>1800.27</v>
      </c>
      <c r="AP34">
        <f t="shared" si="27"/>
        <v>1517.6270999999999</v>
      </c>
      <c r="AQ34">
        <f t="shared" si="28"/>
        <v>0.8429997167091603</v>
      </c>
      <c r="AR34">
        <f t="shared" si="29"/>
        <v>0.16538945324867935</v>
      </c>
      <c r="AS34">
        <v>1690158793.0999999</v>
      </c>
      <c r="AT34">
        <v>1381.61</v>
      </c>
      <c r="AU34">
        <v>1400.02</v>
      </c>
      <c r="AV34">
        <v>17.369299999999999</v>
      </c>
      <c r="AW34">
        <v>16.315899999999999</v>
      </c>
      <c r="AX34">
        <v>1392.33</v>
      </c>
      <c r="AY34">
        <v>17.564699999999998</v>
      </c>
      <c r="AZ34">
        <v>400.07600000000002</v>
      </c>
      <c r="BA34">
        <v>100.5</v>
      </c>
      <c r="BB34">
        <v>3.87645E-2</v>
      </c>
      <c r="BC34">
        <v>24.979299999999999</v>
      </c>
      <c r="BD34">
        <v>24.7562</v>
      </c>
      <c r="BE34">
        <v>999.9</v>
      </c>
      <c r="BF34">
        <v>0</v>
      </c>
      <c r="BG34">
        <v>0</v>
      </c>
      <c r="BH34">
        <v>9985.6200000000008</v>
      </c>
      <c r="BI34">
        <v>0</v>
      </c>
      <c r="BJ34">
        <v>134.72900000000001</v>
      </c>
      <c r="BK34">
        <v>-18.403600000000001</v>
      </c>
      <c r="BL34">
        <v>1406.04</v>
      </c>
      <c r="BM34">
        <v>1423.24</v>
      </c>
      <c r="BN34">
        <v>1.05342</v>
      </c>
      <c r="BO34">
        <v>1400.02</v>
      </c>
      <c r="BP34">
        <v>16.315899999999999</v>
      </c>
      <c r="BQ34">
        <v>1.7456199999999999</v>
      </c>
      <c r="BR34">
        <v>1.63975</v>
      </c>
      <c r="BS34">
        <v>15.3081</v>
      </c>
      <c r="BT34">
        <v>14.3375</v>
      </c>
      <c r="BU34">
        <v>1800.27</v>
      </c>
      <c r="BV34">
        <v>0.90000999999999998</v>
      </c>
      <c r="BW34">
        <v>9.9989900000000007E-2</v>
      </c>
      <c r="BX34">
        <v>0</v>
      </c>
      <c r="BY34">
        <v>2.2317</v>
      </c>
      <c r="BZ34">
        <v>0</v>
      </c>
      <c r="CA34">
        <v>7528.81</v>
      </c>
      <c r="CB34">
        <v>17202.2</v>
      </c>
      <c r="CC34">
        <v>38.125</v>
      </c>
      <c r="CD34">
        <v>40.311999999999998</v>
      </c>
      <c r="CE34">
        <v>39.436999999999998</v>
      </c>
      <c r="CF34">
        <v>37.936999999999998</v>
      </c>
      <c r="CG34">
        <v>37.811999999999998</v>
      </c>
      <c r="CH34">
        <v>1620.26</v>
      </c>
      <c r="CI34">
        <v>180.01</v>
      </c>
      <c r="CJ34">
        <v>0</v>
      </c>
      <c r="CK34">
        <v>1690158799.5</v>
      </c>
      <c r="CL34">
        <v>0</v>
      </c>
      <c r="CM34">
        <v>1690158764.0999999</v>
      </c>
      <c r="CN34" t="s">
        <v>401</v>
      </c>
      <c r="CO34">
        <v>1690158764.0999999</v>
      </c>
      <c r="CP34">
        <v>1690158757.0999999</v>
      </c>
      <c r="CQ34">
        <v>44</v>
      </c>
      <c r="CR34">
        <v>-1.4910000000000001</v>
      </c>
      <c r="CS34">
        <v>3.0000000000000001E-3</v>
      </c>
      <c r="CT34">
        <v>-10.715</v>
      </c>
      <c r="CU34">
        <v>-0.19500000000000001</v>
      </c>
      <c r="CV34">
        <v>1400</v>
      </c>
      <c r="CW34">
        <v>16</v>
      </c>
      <c r="CX34">
        <v>0.09</v>
      </c>
      <c r="CY34">
        <v>0.06</v>
      </c>
      <c r="CZ34">
        <v>23.797362459388399</v>
      </c>
      <c r="DA34">
        <v>0.95877256469468397</v>
      </c>
      <c r="DB34">
        <v>0.137708560773151</v>
      </c>
      <c r="DC34">
        <v>1</v>
      </c>
      <c r="DD34">
        <v>1400.079</v>
      </c>
      <c r="DE34">
        <v>-0.57383458646610597</v>
      </c>
      <c r="DF34">
        <v>8.0802227692082104E-2</v>
      </c>
      <c r="DG34">
        <v>1</v>
      </c>
      <c r="DH34">
        <v>1799.9884999999999</v>
      </c>
      <c r="DI34">
        <v>-5.3179997153650398E-2</v>
      </c>
      <c r="DJ34">
        <v>1.3883443376902199E-2</v>
      </c>
      <c r="DK34">
        <v>-1</v>
      </c>
      <c r="DL34">
        <v>2</v>
      </c>
      <c r="DM34">
        <v>2</v>
      </c>
      <c r="DN34" t="s">
        <v>353</v>
      </c>
      <c r="DO34">
        <v>2.6535299999999999</v>
      </c>
      <c r="DP34">
        <v>2.7684099999999998</v>
      </c>
      <c r="DQ34">
        <v>0.21918199999999999</v>
      </c>
      <c r="DR34">
        <v>0.22053500000000001</v>
      </c>
      <c r="DS34">
        <v>9.6413899999999997E-2</v>
      </c>
      <c r="DT34">
        <v>9.1678599999999999E-2</v>
      </c>
      <c r="DU34">
        <v>24798.3</v>
      </c>
      <c r="DV34">
        <v>25629.599999999999</v>
      </c>
      <c r="DW34">
        <v>29500.9</v>
      </c>
      <c r="DX34">
        <v>30650</v>
      </c>
      <c r="DY34">
        <v>34957.199999999997</v>
      </c>
      <c r="DZ34">
        <v>36418.300000000003</v>
      </c>
      <c r="EA34">
        <v>40518.300000000003</v>
      </c>
      <c r="EB34">
        <v>42418.1</v>
      </c>
      <c r="EC34">
        <v>1.8512500000000001</v>
      </c>
      <c r="ED34">
        <v>2.2715999999999998</v>
      </c>
      <c r="EE34">
        <v>0.12093</v>
      </c>
      <c r="EF34">
        <v>0</v>
      </c>
      <c r="EG34">
        <v>22.768000000000001</v>
      </c>
      <c r="EH34">
        <v>999.9</v>
      </c>
      <c r="EI34">
        <v>41.545999999999999</v>
      </c>
      <c r="EJ34">
        <v>29.315999999999999</v>
      </c>
      <c r="EK34">
        <v>16.931699999999999</v>
      </c>
      <c r="EL34">
        <v>61.094499999999996</v>
      </c>
      <c r="EM34">
        <v>10.2324</v>
      </c>
      <c r="EN34">
        <v>1</v>
      </c>
      <c r="EO34">
        <v>-0.24548800000000001</v>
      </c>
      <c r="EP34">
        <v>-0.39553100000000002</v>
      </c>
      <c r="EQ34">
        <v>20.293600000000001</v>
      </c>
      <c r="ER34">
        <v>5.2394499999999997</v>
      </c>
      <c r="ES34">
        <v>11.8301</v>
      </c>
      <c r="ET34">
        <v>4.9816000000000003</v>
      </c>
      <c r="EU34">
        <v>3.2992499999999998</v>
      </c>
      <c r="EV34">
        <v>6699.7</v>
      </c>
      <c r="EW34">
        <v>9999</v>
      </c>
      <c r="EX34">
        <v>226.6</v>
      </c>
      <c r="EY34">
        <v>96.6</v>
      </c>
      <c r="EZ34">
        <v>1.8736200000000001</v>
      </c>
      <c r="FA34">
        <v>1.87927</v>
      </c>
      <c r="FB34">
        <v>1.87964</v>
      </c>
      <c r="FC34">
        <v>1.8803000000000001</v>
      </c>
      <c r="FD34">
        <v>1.8778999999999999</v>
      </c>
      <c r="FE34">
        <v>1.8768100000000001</v>
      </c>
      <c r="FF34">
        <v>1.8774299999999999</v>
      </c>
      <c r="FG34">
        <v>1.8751500000000001</v>
      </c>
      <c r="FH34">
        <v>0</v>
      </c>
      <c r="FI34">
        <v>0</v>
      </c>
      <c r="FJ34">
        <v>0</v>
      </c>
      <c r="FK34">
        <v>0</v>
      </c>
      <c r="FL34" t="s">
        <v>354</v>
      </c>
      <c r="FM34" t="s">
        <v>355</v>
      </c>
      <c r="FN34" t="s">
        <v>356</v>
      </c>
      <c r="FO34" t="s">
        <v>356</v>
      </c>
      <c r="FP34" t="s">
        <v>356</v>
      </c>
      <c r="FQ34" t="s">
        <v>356</v>
      </c>
      <c r="FR34">
        <v>0</v>
      </c>
      <c r="FS34">
        <v>100</v>
      </c>
      <c r="FT34">
        <v>100</v>
      </c>
      <c r="FU34">
        <v>-10.72</v>
      </c>
      <c r="FV34">
        <v>-0.19539999999999999</v>
      </c>
      <c r="FW34">
        <v>-10.6370923142886</v>
      </c>
      <c r="FX34">
        <v>1.4527828764109799E-4</v>
      </c>
      <c r="FY34">
        <v>-4.3579519040863002E-7</v>
      </c>
      <c r="FZ34">
        <v>2.0799061152897499E-10</v>
      </c>
      <c r="GA34">
        <v>-0.19533999999999799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0.5</v>
      </c>
      <c r="GJ34">
        <v>0.6</v>
      </c>
      <c r="GK34">
        <v>2.8942899999999998</v>
      </c>
      <c r="GL34">
        <v>2.5610400000000002</v>
      </c>
      <c r="GM34">
        <v>1.54541</v>
      </c>
      <c r="GN34">
        <v>2.2802699999999998</v>
      </c>
      <c r="GO34">
        <v>1.5979000000000001</v>
      </c>
      <c r="GP34">
        <v>2.4206500000000002</v>
      </c>
      <c r="GQ34">
        <v>32.0244</v>
      </c>
      <c r="GR34">
        <v>15.9358</v>
      </c>
      <c r="GS34">
        <v>18</v>
      </c>
      <c r="GT34">
        <v>392.39299999999997</v>
      </c>
      <c r="GU34">
        <v>634.96100000000001</v>
      </c>
      <c r="GV34">
        <v>23.9863</v>
      </c>
      <c r="GW34">
        <v>23.7103</v>
      </c>
      <c r="GX34">
        <v>30.0001</v>
      </c>
      <c r="GY34">
        <v>23.807700000000001</v>
      </c>
      <c r="GZ34">
        <v>23.778500000000001</v>
      </c>
      <c r="HA34">
        <v>57.955500000000001</v>
      </c>
      <c r="HB34">
        <v>0</v>
      </c>
      <c r="HC34">
        <v>-30</v>
      </c>
      <c r="HD34">
        <v>24.0032</v>
      </c>
      <c r="HE34">
        <v>1400</v>
      </c>
      <c r="HF34">
        <v>0</v>
      </c>
      <c r="HG34">
        <v>100.48099999999999</v>
      </c>
      <c r="HH34">
        <v>98.406899999999993</v>
      </c>
    </row>
    <row r="35" spans="1:216" x14ac:dyDescent="0.2">
      <c r="A35">
        <v>17</v>
      </c>
      <c r="B35">
        <v>1690158892.0999999</v>
      </c>
      <c r="C35">
        <v>1438.0999999046301</v>
      </c>
      <c r="D35" t="s">
        <v>402</v>
      </c>
      <c r="E35" t="s">
        <v>403</v>
      </c>
      <c r="F35" t="s">
        <v>348</v>
      </c>
      <c r="G35" t="s">
        <v>349</v>
      </c>
      <c r="H35" t="s">
        <v>350</v>
      </c>
      <c r="I35" t="s">
        <v>351</v>
      </c>
      <c r="J35" t="s">
        <v>409</v>
      </c>
      <c r="K35" t="s">
        <v>408</v>
      </c>
      <c r="L35">
        <v>1690158892.0999999</v>
      </c>
      <c r="M35">
        <f t="shared" si="0"/>
        <v>1.6052411392244177E-3</v>
      </c>
      <c r="N35">
        <f t="shared" si="1"/>
        <v>1.6052411392244177</v>
      </c>
      <c r="O35">
        <f t="shared" si="2"/>
        <v>27.272007172321452</v>
      </c>
      <c r="P35">
        <f t="shared" si="3"/>
        <v>1780.15</v>
      </c>
      <c r="Q35">
        <f t="shared" si="4"/>
        <v>1287.8067308374059</v>
      </c>
      <c r="R35">
        <f t="shared" si="5"/>
        <v>129.47201628716786</v>
      </c>
      <c r="S35">
        <f t="shared" si="6"/>
        <v>178.97065163165499</v>
      </c>
      <c r="T35">
        <f t="shared" si="7"/>
        <v>9.7756130762326462E-2</v>
      </c>
      <c r="U35">
        <f t="shared" si="8"/>
        <v>3.986004080757708</v>
      </c>
      <c r="V35">
        <f t="shared" si="9"/>
        <v>9.6443513066709174E-2</v>
      </c>
      <c r="W35">
        <f t="shared" si="10"/>
        <v>6.0393660711043684E-2</v>
      </c>
      <c r="X35">
        <f t="shared" si="11"/>
        <v>297.70417500000002</v>
      </c>
      <c r="Y35">
        <f t="shared" si="12"/>
        <v>26.004220869616866</v>
      </c>
      <c r="Z35">
        <f t="shared" si="13"/>
        <v>26.004220869616866</v>
      </c>
      <c r="AA35">
        <f t="shared" si="14"/>
        <v>3.3751012948005168</v>
      </c>
      <c r="AB35">
        <f t="shared" si="15"/>
        <v>54.853934291371878</v>
      </c>
      <c r="AC35">
        <f t="shared" si="16"/>
        <v>1.74433424146254</v>
      </c>
      <c r="AD35">
        <f t="shared" si="17"/>
        <v>3.1799619553212453</v>
      </c>
      <c r="AE35">
        <f t="shared" si="18"/>
        <v>1.6307670533379768</v>
      </c>
      <c r="AF35">
        <f t="shared" si="19"/>
        <v>-70.791134239796818</v>
      </c>
      <c r="AG35">
        <f t="shared" si="20"/>
        <v>-215.47814906622469</v>
      </c>
      <c r="AH35">
        <f t="shared" si="21"/>
        <v>-11.49273576620687</v>
      </c>
      <c r="AI35">
        <f t="shared" si="22"/>
        <v>-5.7844072228334653E-2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53673.831069499407</v>
      </c>
      <c r="AO35">
        <f t="shared" si="26"/>
        <v>1800.01</v>
      </c>
      <c r="AP35">
        <f t="shared" si="27"/>
        <v>1517.4087000000002</v>
      </c>
      <c r="AQ35">
        <f t="shared" si="28"/>
        <v>0.84300014999916673</v>
      </c>
      <c r="AR35">
        <f t="shared" si="29"/>
        <v>0.16539028949839168</v>
      </c>
      <c r="AS35">
        <v>1690158892.0999999</v>
      </c>
      <c r="AT35">
        <v>1780.15</v>
      </c>
      <c r="AU35">
        <v>1799.95</v>
      </c>
      <c r="AV35">
        <v>17.350200000000001</v>
      </c>
      <c r="AW35">
        <v>16.313600000000001</v>
      </c>
      <c r="AX35">
        <v>1792.16</v>
      </c>
      <c r="AY35">
        <v>17.542899999999999</v>
      </c>
      <c r="AZ35">
        <v>400.20600000000002</v>
      </c>
      <c r="BA35">
        <v>100.499</v>
      </c>
      <c r="BB35">
        <v>3.7837700000000002E-2</v>
      </c>
      <c r="BC35">
        <v>25.0015</v>
      </c>
      <c r="BD35">
        <v>24.786300000000001</v>
      </c>
      <c r="BE35">
        <v>999.9</v>
      </c>
      <c r="BF35">
        <v>0</v>
      </c>
      <c r="BG35">
        <v>0</v>
      </c>
      <c r="BH35">
        <v>10034.4</v>
      </c>
      <c r="BI35">
        <v>0</v>
      </c>
      <c r="BJ35">
        <v>138.76400000000001</v>
      </c>
      <c r="BK35">
        <v>-19.7943</v>
      </c>
      <c r="BL35">
        <v>1811.58</v>
      </c>
      <c r="BM35">
        <v>1829.8</v>
      </c>
      <c r="BN35">
        <v>1.0365800000000001</v>
      </c>
      <c r="BO35">
        <v>1799.95</v>
      </c>
      <c r="BP35">
        <v>16.313600000000001</v>
      </c>
      <c r="BQ35">
        <v>1.74369</v>
      </c>
      <c r="BR35">
        <v>1.63951</v>
      </c>
      <c r="BS35">
        <v>15.290900000000001</v>
      </c>
      <c r="BT35">
        <v>14.3353</v>
      </c>
      <c r="BU35">
        <v>1800.01</v>
      </c>
      <c r="BV35">
        <v>0.89999399999999996</v>
      </c>
      <c r="BW35">
        <v>0.100006</v>
      </c>
      <c r="BX35">
        <v>0</v>
      </c>
      <c r="BY35">
        <v>2.1842999999999999</v>
      </c>
      <c r="BZ35">
        <v>0</v>
      </c>
      <c r="CA35">
        <v>7514.22</v>
      </c>
      <c r="CB35">
        <v>17199.7</v>
      </c>
      <c r="CC35">
        <v>38.125</v>
      </c>
      <c r="CD35">
        <v>40.25</v>
      </c>
      <c r="CE35">
        <v>39.5</v>
      </c>
      <c r="CF35">
        <v>37.936999999999998</v>
      </c>
      <c r="CG35">
        <v>37.75</v>
      </c>
      <c r="CH35">
        <v>1620</v>
      </c>
      <c r="CI35">
        <v>180.01</v>
      </c>
      <c r="CJ35">
        <v>0</v>
      </c>
      <c r="CK35">
        <v>1690158898.5</v>
      </c>
      <c r="CL35">
        <v>0</v>
      </c>
      <c r="CM35">
        <v>1690158863.0999999</v>
      </c>
      <c r="CN35" t="s">
        <v>404</v>
      </c>
      <c r="CO35">
        <v>1690158863.0999999</v>
      </c>
      <c r="CP35">
        <v>1690158849.0999999</v>
      </c>
      <c r="CQ35">
        <v>45</v>
      </c>
      <c r="CR35">
        <v>-1.43</v>
      </c>
      <c r="CS35">
        <v>3.0000000000000001E-3</v>
      </c>
      <c r="CT35">
        <v>-11.997</v>
      </c>
      <c r="CU35">
        <v>-0.193</v>
      </c>
      <c r="CV35">
        <v>1800</v>
      </c>
      <c r="CW35">
        <v>16</v>
      </c>
      <c r="CX35">
        <v>0.05</v>
      </c>
      <c r="CY35">
        <v>0.05</v>
      </c>
      <c r="CZ35">
        <v>25.3058377398822</v>
      </c>
      <c r="DA35">
        <v>-0.69113603437603499</v>
      </c>
      <c r="DB35">
        <v>0.12816727814981399</v>
      </c>
      <c r="DC35">
        <v>1</v>
      </c>
      <c r="DD35">
        <v>1800.05714285714</v>
      </c>
      <c r="DE35">
        <v>-0.415324675325137</v>
      </c>
      <c r="DF35">
        <v>9.12945446209701E-2</v>
      </c>
      <c r="DG35">
        <v>1</v>
      </c>
      <c r="DH35">
        <v>1800.0015000000001</v>
      </c>
      <c r="DI35">
        <v>-4.3837555115221902E-2</v>
      </c>
      <c r="DJ35">
        <v>1.4585952145801599E-2</v>
      </c>
      <c r="DK35">
        <v>-1</v>
      </c>
      <c r="DL35">
        <v>2</v>
      </c>
      <c r="DM35">
        <v>2</v>
      </c>
      <c r="DN35" t="s">
        <v>353</v>
      </c>
      <c r="DO35">
        <v>2.6539000000000001</v>
      </c>
      <c r="DP35">
        <v>2.7679100000000001</v>
      </c>
      <c r="DQ35">
        <v>0.25406000000000001</v>
      </c>
      <c r="DR35">
        <v>0.25537100000000001</v>
      </c>
      <c r="DS35">
        <v>9.6325800000000003E-2</v>
      </c>
      <c r="DT35">
        <v>9.1669200000000006E-2</v>
      </c>
      <c r="DU35">
        <v>23694</v>
      </c>
      <c r="DV35">
        <v>24487.200000000001</v>
      </c>
      <c r="DW35">
        <v>29502.6</v>
      </c>
      <c r="DX35">
        <v>30651.200000000001</v>
      </c>
      <c r="DY35">
        <v>34966.5</v>
      </c>
      <c r="DZ35">
        <v>36424.1</v>
      </c>
      <c r="EA35">
        <v>40520.9</v>
      </c>
      <c r="EB35">
        <v>42420</v>
      </c>
      <c r="EC35">
        <v>1.85145</v>
      </c>
      <c r="ED35">
        <v>2.2728799999999998</v>
      </c>
      <c r="EE35">
        <v>0.122041</v>
      </c>
      <c r="EF35">
        <v>0</v>
      </c>
      <c r="EG35">
        <v>22.779900000000001</v>
      </c>
      <c r="EH35">
        <v>999.9</v>
      </c>
      <c r="EI35">
        <v>41.600999999999999</v>
      </c>
      <c r="EJ35">
        <v>29.306000000000001</v>
      </c>
      <c r="EK35">
        <v>16.945699999999999</v>
      </c>
      <c r="EL35">
        <v>60.764499999999998</v>
      </c>
      <c r="EM35">
        <v>9.2748399999999993</v>
      </c>
      <c r="EN35">
        <v>1</v>
      </c>
      <c r="EO35">
        <v>-0.24565300000000001</v>
      </c>
      <c r="EP35">
        <v>-0.33974900000000002</v>
      </c>
      <c r="EQ35">
        <v>20.293900000000001</v>
      </c>
      <c r="ER35">
        <v>5.2403500000000003</v>
      </c>
      <c r="ES35">
        <v>11.8302</v>
      </c>
      <c r="ET35">
        <v>4.9817999999999998</v>
      </c>
      <c r="EU35">
        <v>3.2994300000000001</v>
      </c>
      <c r="EV35">
        <v>6701.7</v>
      </c>
      <c r="EW35">
        <v>9999</v>
      </c>
      <c r="EX35">
        <v>226.6</v>
      </c>
      <c r="EY35">
        <v>96.7</v>
      </c>
      <c r="EZ35">
        <v>1.8735599999999999</v>
      </c>
      <c r="FA35">
        <v>1.87927</v>
      </c>
      <c r="FB35">
        <v>1.87961</v>
      </c>
      <c r="FC35">
        <v>1.88026</v>
      </c>
      <c r="FD35">
        <v>1.8778900000000001</v>
      </c>
      <c r="FE35">
        <v>1.87679</v>
      </c>
      <c r="FF35">
        <v>1.8774299999999999</v>
      </c>
      <c r="FG35">
        <v>1.8751500000000001</v>
      </c>
      <c r="FH35">
        <v>0</v>
      </c>
      <c r="FI35">
        <v>0</v>
      </c>
      <c r="FJ35">
        <v>0</v>
      </c>
      <c r="FK35">
        <v>0</v>
      </c>
      <c r="FL35" t="s">
        <v>354</v>
      </c>
      <c r="FM35" t="s">
        <v>355</v>
      </c>
      <c r="FN35" t="s">
        <v>356</v>
      </c>
      <c r="FO35" t="s">
        <v>356</v>
      </c>
      <c r="FP35" t="s">
        <v>356</v>
      </c>
      <c r="FQ35" t="s">
        <v>356</v>
      </c>
      <c r="FR35">
        <v>0</v>
      </c>
      <c r="FS35">
        <v>100</v>
      </c>
      <c r="FT35">
        <v>100</v>
      </c>
      <c r="FU35">
        <v>-12.01</v>
      </c>
      <c r="FV35">
        <v>-0.19270000000000001</v>
      </c>
      <c r="FW35">
        <v>-12.067071456905699</v>
      </c>
      <c r="FX35">
        <v>1.4527828764109799E-4</v>
      </c>
      <c r="FY35">
        <v>-4.3579519040863002E-7</v>
      </c>
      <c r="FZ35">
        <v>2.0799061152897499E-10</v>
      </c>
      <c r="GA35">
        <v>-0.19266000000000399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0.5</v>
      </c>
      <c r="GJ35">
        <v>0.7</v>
      </c>
      <c r="GK35">
        <v>3.5424799999999999</v>
      </c>
      <c r="GL35">
        <v>2.5695800000000002</v>
      </c>
      <c r="GM35">
        <v>1.54541</v>
      </c>
      <c r="GN35">
        <v>2.2802699999999998</v>
      </c>
      <c r="GO35">
        <v>1.5979000000000001</v>
      </c>
      <c r="GP35">
        <v>2.3950200000000001</v>
      </c>
      <c r="GQ35">
        <v>32.002400000000002</v>
      </c>
      <c r="GR35">
        <v>15.918200000000001</v>
      </c>
      <c r="GS35">
        <v>18</v>
      </c>
      <c r="GT35">
        <v>392.47800000000001</v>
      </c>
      <c r="GU35">
        <v>635.98900000000003</v>
      </c>
      <c r="GV35">
        <v>23.997199999999999</v>
      </c>
      <c r="GW35">
        <v>23.7089</v>
      </c>
      <c r="GX35">
        <v>30</v>
      </c>
      <c r="GY35">
        <v>23.805700000000002</v>
      </c>
      <c r="GZ35">
        <v>23.776499999999999</v>
      </c>
      <c r="HA35">
        <v>70.907300000000006</v>
      </c>
      <c r="HB35">
        <v>0</v>
      </c>
      <c r="HC35">
        <v>-30</v>
      </c>
      <c r="HD35">
        <v>23.9968</v>
      </c>
      <c r="HE35">
        <v>1800</v>
      </c>
      <c r="HF35">
        <v>0</v>
      </c>
      <c r="HG35">
        <v>100.48699999999999</v>
      </c>
      <c r="HH35">
        <v>98.411000000000001</v>
      </c>
    </row>
    <row r="36" spans="1:216" x14ac:dyDescent="0.2">
      <c r="A36">
        <v>18</v>
      </c>
      <c r="B36">
        <v>1690158994.0999999</v>
      </c>
      <c r="C36">
        <v>1540.0999999046301</v>
      </c>
      <c r="D36" t="s">
        <v>405</v>
      </c>
      <c r="E36" t="s">
        <v>406</v>
      </c>
      <c r="F36" t="s">
        <v>348</v>
      </c>
      <c r="G36" t="s">
        <v>349</v>
      </c>
      <c r="H36" t="s">
        <v>350</v>
      </c>
      <c r="I36" t="s">
        <v>351</v>
      </c>
      <c r="J36" t="s">
        <v>409</v>
      </c>
      <c r="K36" t="s">
        <v>408</v>
      </c>
      <c r="L36">
        <v>1690158994.0999999</v>
      </c>
      <c r="M36">
        <f t="shared" si="0"/>
        <v>1.5500548593746282E-3</v>
      </c>
      <c r="N36">
        <f t="shared" si="1"/>
        <v>1.5500548593746282</v>
      </c>
      <c r="O36">
        <f t="shared" si="2"/>
        <v>7.5916835956580071</v>
      </c>
      <c r="P36">
        <f t="shared" si="3"/>
        <v>394.57900000000001</v>
      </c>
      <c r="Q36">
        <f t="shared" si="4"/>
        <v>254.15062961278983</v>
      </c>
      <c r="R36">
        <f t="shared" si="5"/>
        <v>25.550220672748068</v>
      </c>
      <c r="S36">
        <f t="shared" si="6"/>
        <v>39.667737743526402</v>
      </c>
      <c r="T36">
        <f t="shared" si="7"/>
        <v>9.3254731361731139E-2</v>
      </c>
      <c r="U36">
        <f t="shared" si="8"/>
        <v>3.9734335846552336</v>
      </c>
      <c r="V36">
        <f t="shared" si="9"/>
        <v>9.2055689125060389E-2</v>
      </c>
      <c r="W36">
        <f t="shared" si="10"/>
        <v>5.7641250345208256E-2</v>
      </c>
      <c r="X36">
        <f t="shared" si="11"/>
        <v>297.69300300000003</v>
      </c>
      <c r="Y36">
        <f t="shared" si="12"/>
        <v>26.033561992947906</v>
      </c>
      <c r="Z36">
        <f t="shared" si="13"/>
        <v>26.033561992947906</v>
      </c>
      <c r="AA36">
        <f t="shared" si="14"/>
        <v>3.3809654416492854</v>
      </c>
      <c r="AB36">
        <f t="shared" si="15"/>
        <v>54.391176341037429</v>
      </c>
      <c r="AC36">
        <f t="shared" si="16"/>
        <v>1.73122799581312</v>
      </c>
      <c r="AD36">
        <f t="shared" si="17"/>
        <v>3.1829206725704355</v>
      </c>
      <c r="AE36">
        <f t="shared" si="18"/>
        <v>1.6497374458361653</v>
      </c>
      <c r="AF36">
        <f t="shared" si="19"/>
        <v>-68.357419298421107</v>
      </c>
      <c r="AG36">
        <f t="shared" si="20"/>
        <v>-217.74216960507258</v>
      </c>
      <c r="AH36">
        <f t="shared" si="21"/>
        <v>-11.652862445800384</v>
      </c>
      <c r="AI36">
        <f t="shared" si="22"/>
        <v>-5.9448349294058289E-2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53440.103726798181</v>
      </c>
      <c r="AO36">
        <f t="shared" si="26"/>
        <v>1799.94</v>
      </c>
      <c r="AP36">
        <f t="shared" si="27"/>
        <v>1517.3498999999999</v>
      </c>
      <c r="AQ36">
        <f t="shared" si="28"/>
        <v>0.84300026667555583</v>
      </c>
      <c r="AR36">
        <f t="shared" si="29"/>
        <v>0.16539051468382279</v>
      </c>
      <c r="AS36">
        <v>1690158994.0999999</v>
      </c>
      <c r="AT36">
        <v>394.57900000000001</v>
      </c>
      <c r="AU36">
        <v>399.971</v>
      </c>
      <c r="AV36">
        <v>17.220700000000001</v>
      </c>
      <c r="AW36">
        <v>16.2194</v>
      </c>
      <c r="AX36">
        <v>401.375</v>
      </c>
      <c r="AY36">
        <v>17.422499999999999</v>
      </c>
      <c r="AZ36">
        <v>400.12400000000002</v>
      </c>
      <c r="BA36">
        <v>100.49299999999999</v>
      </c>
      <c r="BB36">
        <v>3.8801599999999999E-2</v>
      </c>
      <c r="BC36">
        <v>25.017099999999999</v>
      </c>
      <c r="BD36">
        <v>24.8293</v>
      </c>
      <c r="BE36">
        <v>999.9</v>
      </c>
      <c r="BF36">
        <v>0</v>
      </c>
      <c r="BG36">
        <v>0</v>
      </c>
      <c r="BH36">
        <v>9990</v>
      </c>
      <c r="BI36">
        <v>0</v>
      </c>
      <c r="BJ36">
        <v>137.666</v>
      </c>
      <c r="BK36">
        <v>-5.39255</v>
      </c>
      <c r="BL36">
        <v>401.49299999999999</v>
      </c>
      <c r="BM36">
        <v>406.56599999999997</v>
      </c>
      <c r="BN36">
        <v>1.00129</v>
      </c>
      <c r="BO36">
        <v>399.971</v>
      </c>
      <c r="BP36">
        <v>16.2194</v>
      </c>
      <c r="BQ36">
        <v>1.7305600000000001</v>
      </c>
      <c r="BR36">
        <v>1.6299300000000001</v>
      </c>
      <c r="BS36">
        <v>15.173299999999999</v>
      </c>
      <c r="BT36">
        <v>14.2448</v>
      </c>
      <c r="BU36">
        <v>1799.94</v>
      </c>
      <c r="BV36">
        <v>0.89999300000000004</v>
      </c>
      <c r="BW36">
        <v>0.100007</v>
      </c>
      <c r="BX36">
        <v>0</v>
      </c>
      <c r="BY36">
        <v>2.7361</v>
      </c>
      <c r="BZ36">
        <v>0</v>
      </c>
      <c r="CA36">
        <v>7097.14</v>
      </c>
      <c r="CB36">
        <v>17199</v>
      </c>
      <c r="CC36">
        <v>38.125</v>
      </c>
      <c r="CD36">
        <v>40.311999999999998</v>
      </c>
      <c r="CE36">
        <v>39.5</v>
      </c>
      <c r="CF36">
        <v>38</v>
      </c>
      <c r="CG36">
        <v>37.811999999999998</v>
      </c>
      <c r="CH36">
        <v>1619.93</v>
      </c>
      <c r="CI36">
        <v>180.01</v>
      </c>
      <c r="CJ36">
        <v>0</v>
      </c>
      <c r="CK36">
        <v>1690159000.5</v>
      </c>
      <c r="CL36">
        <v>0</v>
      </c>
      <c r="CM36">
        <v>1690158953.0999999</v>
      </c>
      <c r="CN36" t="s">
        <v>407</v>
      </c>
      <c r="CO36">
        <v>1690158953.0999999</v>
      </c>
      <c r="CP36">
        <v>1690158953.0999999</v>
      </c>
      <c r="CQ36">
        <v>46</v>
      </c>
      <c r="CR36">
        <v>5.27</v>
      </c>
      <c r="CS36">
        <v>-8.9999999999999993E-3</v>
      </c>
      <c r="CT36">
        <v>-6.7960000000000003</v>
      </c>
      <c r="CU36">
        <v>-0.20200000000000001</v>
      </c>
      <c r="CV36">
        <v>399</v>
      </c>
      <c r="CW36">
        <v>16</v>
      </c>
      <c r="CX36">
        <v>0.06</v>
      </c>
      <c r="CY36">
        <v>0.1</v>
      </c>
      <c r="CZ36">
        <v>6.8392340187184599</v>
      </c>
      <c r="DA36">
        <v>1.7321581308165801</v>
      </c>
      <c r="DB36">
        <v>0.18807579692600601</v>
      </c>
      <c r="DC36">
        <v>1</v>
      </c>
      <c r="DD36">
        <v>399.97035</v>
      </c>
      <c r="DE36">
        <v>-6.9022556386742701E-3</v>
      </c>
      <c r="DF36">
        <v>4.55546649641922E-2</v>
      </c>
      <c r="DG36">
        <v>1</v>
      </c>
      <c r="DH36">
        <v>1799.9519047619101</v>
      </c>
      <c r="DI36">
        <v>-1.2934451253726701E-2</v>
      </c>
      <c r="DJ36">
        <v>1.0519391444930699E-2</v>
      </c>
      <c r="DK36">
        <v>-1</v>
      </c>
      <c r="DL36">
        <v>2</v>
      </c>
      <c r="DM36">
        <v>2</v>
      </c>
      <c r="DN36" t="s">
        <v>353</v>
      </c>
      <c r="DO36">
        <v>2.65367</v>
      </c>
      <c r="DP36">
        <v>2.7684899999999999</v>
      </c>
      <c r="DQ36">
        <v>9.47046E-2</v>
      </c>
      <c r="DR36">
        <v>9.4779600000000006E-2</v>
      </c>
      <c r="DS36">
        <v>9.5832000000000001E-2</v>
      </c>
      <c r="DT36">
        <v>9.1275300000000004E-2</v>
      </c>
      <c r="DU36">
        <v>28748.2</v>
      </c>
      <c r="DV36">
        <v>29760.5</v>
      </c>
      <c r="DW36">
        <v>29501</v>
      </c>
      <c r="DX36">
        <v>30649.7</v>
      </c>
      <c r="DY36">
        <v>34968.1</v>
      </c>
      <c r="DZ36">
        <v>36420.6</v>
      </c>
      <c r="EA36">
        <v>40519.1</v>
      </c>
      <c r="EB36">
        <v>42417.3</v>
      </c>
      <c r="EC36">
        <v>1.85117</v>
      </c>
      <c r="ED36">
        <v>2.26938</v>
      </c>
      <c r="EE36">
        <v>0.117004</v>
      </c>
      <c r="EF36">
        <v>0</v>
      </c>
      <c r="EG36">
        <v>22.905999999999999</v>
      </c>
      <c r="EH36">
        <v>999.9</v>
      </c>
      <c r="EI36">
        <v>41.625</v>
      </c>
      <c r="EJ36">
        <v>29.285</v>
      </c>
      <c r="EK36">
        <v>16.936699999999998</v>
      </c>
      <c r="EL36">
        <v>61.094499999999996</v>
      </c>
      <c r="EM36">
        <v>10.1843</v>
      </c>
      <c r="EN36">
        <v>1</v>
      </c>
      <c r="EO36">
        <v>-0.244944</v>
      </c>
      <c r="EP36">
        <v>0.20089599999999999</v>
      </c>
      <c r="EQ36">
        <v>20.293700000000001</v>
      </c>
      <c r="ER36">
        <v>5.24125</v>
      </c>
      <c r="ES36">
        <v>11.8302</v>
      </c>
      <c r="ET36">
        <v>4.9816500000000001</v>
      </c>
      <c r="EU36">
        <v>3.2993000000000001</v>
      </c>
      <c r="EV36">
        <v>6703.8</v>
      </c>
      <c r="EW36">
        <v>9999</v>
      </c>
      <c r="EX36">
        <v>226.6</v>
      </c>
      <c r="EY36">
        <v>96.7</v>
      </c>
      <c r="EZ36">
        <v>1.87361</v>
      </c>
      <c r="FA36">
        <v>1.87927</v>
      </c>
      <c r="FB36">
        <v>1.87961</v>
      </c>
      <c r="FC36">
        <v>1.8803000000000001</v>
      </c>
      <c r="FD36">
        <v>1.8778900000000001</v>
      </c>
      <c r="FE36">
        <v>1.8768100000000001</v>
      </c>
      <c r="FF36">
        <v>1.87744</v>
      </c>
      <c r="FG36">
        <v>1.8751599999999999</v>
      </c>
      <c r="FH36">
        <v>0</v>
      </c>
      <c r="FI36">
        <v>0</v>
      </c>
      <c r="FJ36">
        <v>0</v>
      </c>
      <c r="FK36">
        <v>0</v>
      </c>
      <c r="FL36" t="s">
        <v>354</v>
      </c>
      <c r="FM36" t="s">
        <v>355</v>
      </c>
      <c r="FN36" t="s">
        <v>356</v>
      </c>
      <c r="FO36" t="s">
        <v>356</v>
      </c>
      <c r="FP36" t="s">
        <v>356</v>
      </c>
      <c r="FQ36" t="s">
        <v>356</v>
      </c>
      <c r="FR36">
        <v>0</v>
      </c>
      <c r="FS36">
        <v>100</v>
      </c>
      <c r="FT36">
        <v>100</v>
      </c>
      <c r="FU36">
        <v>-6.7960000000000003</v>
      </c>
      <c r="FV36">
        <v>-0.20180000000000001</v>
      </c>
      <c r="FW36">
        <v>-6.7973419761862397</v>
      </c>
      <c r="FX36">
        <v>1.4527828764109799E-4</v>
      </c>
      <c r="FY36">
        <v>-4.3579519040863002E-7</v>
      </c>
      <c r="FZ36">
        <v>2.0799061152897499E-10</v>
      </c>
      <c r="GA36">
        <v>-0.20184000000000099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0.7</v>
      </c>
      <c r="GJ36">
        <v>0.7</v>
      </c>
      <c r="GK36">
        <v>1.0449200000000001</v>
      </c>
      <c r="GL36">
        <v>2.5683600000000002</v>
      </c>
      <c r="GM36">
        <v>1.54541</v>
      </c>
      <c r="GN36">
        <v>2.2802699999999998</v>
      </c>
      <c r="GO36">
        <v>1.5979000000000001</v>
      </c>
      <c r="GP36">
        <v>2.2790499999999998</v>
      </c>
      <c r="GQ36">
        <v>31.980499999999999</v>
      </c>
      <c r="GR36">
        <v>15.8832</v>
      </c>
      <c r="GS36">
        <v>18</v>
      </c>
      <c r="GT36">
        <v>392.35500000000002</v>
      </c>
      <c r="GU36">
        <v>633.13499999999999</v>
      </c>
      <c r="GV36">
        <v>23.530200000000001</v>
      </c>
      <c r="GW36">
        <v>23.7134</v>
      </c>
      <c r="GX36">
        <v>30.0001</v>
      </c>
      <c r="GY36">
        <v>23.807700000000001</v>
      </c>
      <c r="GZ36">
        <v>23.779399999999999</v>
      </c>
      <c r="HA36">
        <v>20.984000000000002</v>
      </c>
      <c r="HB36">
        <v>0</v>
      </c>
      <c r="HC36">
        <v>-30</v>
      </c>
      <c r="HD36">
        <v>23.524100000000001</v>
      </c>
      <c r="HE36">
        <v>400</v>
      </c>
      <c r="HF36">
        <v>0</v>
      </c>
      <c r="HG36">
        <v>100.482</v>
      </c>
      <c r="HH36">
        <v>98.4054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2023-07-23T16:36:43Z</dcterms:created>
  <dcterms:modified xsi:type="dcterms:W3CDTF">2023-07-25T17:27:03Z</dcterms:modified>
</cp:coreProperties>
</file>