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F3A4008D-37BC-5F4A-8E9D-CC62C82D75AD}" xr6:coauthVersionLast="47" xr6:coauthVersionMax="47" xr10:uidLastSave="{00000000-0000-0000-0000-000000000000}"/>
  <bookViews>
    <workbookView xWindow="240" yWindow="760" windowWidth="17780" windowHeight="115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P34" i="1" s="1"/>
  <c r="AO34" i="1"/>
  <c r="AN34" i="1"/>
  <c r="AL34" i="1" s="1"/>
  <c r="AD34" i="1"/>
  <c r="AC34" i="1"/>
  <c r="AB34" i="1" s="1"/>
  <c r="X34" i="1"/>
  <c r="U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M32" i="1"/>
  <c r="AL32" i="1"/>
  <c r="P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P30" i="1" s="1"/>
  <c r="AO30" i="1"/>
  <c r="AN30" i="1"/>
  <c r="AL30" i="1" s="1"/>
  <c r="AD30" i="1"/>
  <c r="AC30" i="1"/>
  <c r="AB30" i="1" s="1"/>
  <c r="X30" i="1"/>
  <c r="U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P26" i="1"/>
  <c r="AO26" i="1"/>
  <c r="AN26" i="1"/>
  <c r="AL26" i="1" s="1"/>
  <c r="P26" i="1" s="1"/>
  <c r="AD26" i="1"/>
  <c r="AC26" i="1"/>
  <c r="AB26" i="1" s="1"/>
  <c r="X26" i="1"/>
  <c r="U26" i="1"/>
  <c r="AR25" i="1"/>
  <c r="AQ25" i="1"/>
  <c r="AO25" i="1"/>
  <c r="X25" i="1" s="1"/>
  <c r="AN25" i="1"/>
  <c r="AL25" i="1" s="1"/>
  <c r="AD25" i="1"/>
  <c r="AC25" i="1"/>
  <c r="U25" i="1"/>
  <c r="AR24" i="1"/>
  <c r="AQ24" i="1"/>
  <c r="AO24" i="1"/>
  <c r="AP24" i="1" s="1"/>
  <c r="AN24" i="1"/>
  <c r="AL24" i="1"/>
  <c r="AD24" i="1"/>
  <c r="AC24" i="1"/>
  <c r="AB24" i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P22" i="1"/>
  <c r="AO22" i="1"/>
  <c r="AN22" i="1"/>
  <c r="AL22" i="1" s="1"/>
  <c r="AD22" i="1"/>
  <c r="AC22" i="1"/>
  <c r="AB22" i="1" s="1"/>
  <c r="X22" i="1"/>
  <c r="U22" i="1"/>
  <c r="P22" i="1"/>
  <c r="AR21" i="1"/>
  <c r="AQ21" i="1"/>
  <c r="AO21" i="1"/>
  <c r="AP21" i="1" s="1"/>
  <c r="AN21" i="1"/>
  <c r="AL21" i="1" s="1"/>
  <c r="AD21" i="1"/>
  <c r="AC21" i="1"/>
  <c r="AB21" i="1" s="1"/>
  <c r="U21" i="1"/>
  <c r="N21" i="1"/>
  <c r="M21" i="1" s="1"/>
  <c r="AF21" i="1" s="1"/>
  <c r="AR20" i="1"/>
  <c r="AQ20" i="1"/>
  <c r="AO20" i="1"/>
  <c r="AP20" i="1" s="1"/>
  <c r="AN20" i="1"/>
  <c r="AL20" i="1"/>
  <c r="AD20" i="1"/>
  <c r="AC20" i="1"/>
  <c r="AB20" i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N22" i="1" l="1"/>
  <c r="M22" i="1" s="1"/>
  <c r="AM22" i="1"/>
  <c r="S22" i="1"/>
  <c r="O22" i="1"/>
  <c r="S25" i="1"/>
  <c r="P25" i="1"/>
  <c r="O25" i="1"/>
  <c r="AM25" i="1"/>
  <c r="N30" i="1"/>
  <c r="M30" i="1" s="1"/>
  <c r="AM30" i="1"/>
  <c r="S30" i="1"/>
  <c r="P30" i="1"/>
  <c r="O30" i="1"/>
  <c r="S33" i="1"/>
  <c r="P33" i="1"/>
  <c r="O33" i="1"/>
  <c r="N33" i="1"/>
  <c r="M33" i="1" s="1"/>
  <c r="AM33" i="1"/>
  <c r="P20" i="1"/>
  <c r="O20" i="1"/>
  <c r="N20" i="1"/>
  <c r="M20" i="1" s="1"/>
  <c r="S20" i="1"/>
  <c r="S21" i="1"/>
  <c r="P21" i="1"/>
  <c r="O21" i="1"/>
  <c r="AM21" i="1"/>
  <c r="S29" i="1"/>
  <c r="O29" i="1"/>
  <c r="P29" i="1"/>
  <c r="N29" i="1"/>
  <c r="M29" i="1" s="1"/>
  <c r="AM29" i="1"/>
  <c r="Y25" i="1"/>
  <c r="Z25" i="1" s="1"/>
  <c r="N34" i="1"/>
  <c r="M34" i="1" s="1"/>
  <c r="AM34" i="1"/>
  <c r="S34" i="1"/>
  <c r="P34" i="1"/>
  <c r="O34" i="1"/>
  <c r="N25" i="1"/>
  <c r="M25" i="1" s="1"/>
  <c r="P36" i="1"/>
  <c r="O36" i="1"/>
  <c r="N36" i="1"/>
  <c r="M36" i="1" s="1"/>
  <c r="AM36" i="1"/>
  <c r="S36" i="1"/>
  <c r="AM20" i="1"/>
  <c r="N26" i="1"/>
  <c r="M26" i="1" s="1"/>
  <c r="Y26" i="1" s="1"/>
  <c r="Z26" i="1" s="1"/>
  <c r="AM26" i="1"/>
  <c r="S26" i="1"/>
  <c r="O26" i="1"/>
  <c r="Y22" i="1"/>
  <c r="Z22" i="1" s="1"/>
  <c r="P24" i="1"/>
  <c r="N24" i="1"/>
  <c r="M24" i="1" s="1"/>
  <c r="O24" i="1"/>
  <c r="AM24" i="1"/>
  <c r="S24" i="1"/>
  <c r="AB25" i="1"/>
  <c r="S28" i="1"/>
  <c r="S32" i="1"/>
  <c r="AM28" i="1"/>
  <c r="X21" i="1"/>
  <c r="AP25" i="1"/>
  <c r="N28" i="1"/>
  <c r="M28" i="1" s="1"/>
  <c r="N32" i="1"/>
  <c r="M32" i="1" s="1"/>
  <c r="X33" i="1"/>
  <c r="X29" i="1"/>
  <c r="AM19" i="1"/>
  <c r="AM23" i="1"/>
  <c r="AM27" i="1"/>
  <c r="AM31" i="1"/>
  <c r="O32" i="1"/>
  <c r="AM35" i="1"/>
  <c r="O28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19" i="1"/>
  <c r="O23" i="1"/>
  <c r="O27" i="1"/>
  <c r="O31" i="1"/>
  <c r="O35" i="1"/>
  <c r="X19" i="1"/>
  <c r="X23" i="1"/>
  <c r="X27" i="1"/>
  <c r="X31" i="1"/>
  <c r="X35" i="1"/>
  <c r="AA26" i="1" l="1"/>
  <c r="AE26" i="1" s="1"/>
  <c r="AG26" i="1"/>
  <c r="AH26" i="1"/>
  <c r="AF35" i="1"/>
  <c r="V35" i="1"/>
  <c r="T35" i="1" s="1"/>
  <c r="W35" i="1" s="1"/>
  <c r="Q35" i="1" s="1"/>
  <c r="R35" i="1" s="1"/>
  <c r="AF24" i="1"/>
  <c r="V34" i="1"/>
  <c r="T34" i="1" s="1"/>
  <c r="W34" i="1" s="1"/>
  <c r="Q34" i="1" s="1"/>
  <c r="R34" i="1" s="1"/>
  <c r="Y34" i="1"/>
  <c r="Z34" i="1" s="1"/>
  <c r="AF34" i="1"/>
  <c r="Y19" i="1"/>
  <c r="Z19" i="1" s="1"/>
  <c r="V19" i="1" s="1"/>
  <c r="T19" i="1" s="1"/>
  <c r="W19" i="1" s="1"/>
  <c r="Q19" i="1" s="1"/>
  <c r="R19" i="1" s="1"/>
  <c r="Y32" i="1"/>
  <c r="Z32" i="1" s="1"/>
  <c r="AA25" i="1"/>
  <c r="AE25" i="1" s="1"/>
  <c r="AH25" i="1"/>
  <c r="AI25" i="1" s="1"/>
  <c r="AF28" i="1"/>
  <c r="AF19" i="1"/>
  <c r="Y29" i="1"/>
  <c r="Z29" i="1" s="1"/>
  <c r="AF36" i="1"/>
  <c r="V36" i="1"/>
  <c r="T36" i="1" s="1"/>
  <c r="W36" i="1" s="1"/>
  <c r="Q36" i="1" s="1"/>
  <c r="R36" i="1" s="1"/>
  <c r="AF20" i="1"/>
  <c r="AF31" i="1"/>
  <c r="AG25" i="1"/>
  <c r="AF25" i="1"/>
  <c r="V25" i="1"/>
  <c r="T25" i="1" s="1"/>
  <c r="W25" i="1" s="1"/>
  <c r="Q25" i="1" s="1"/>
  <c r="R25" i="1" s="1"/>
  <c r="AF27" i="1"/>
  <c r="Y35" i="1"/>
  <c r="Z35" i="1" s="1"/>
  <c r="Y24" i="1"/>
  <c r="Z24" i="1" s="1"/>
  <c r="V24" i="1" s="1"/>
  <c r="T24" i="1" s="1"/>
  <c r="W24" i="1" s="1"/>
  <c r="Q24" i="1" s="1"/>
  <c r="R24" i="1" s="1"/>
  <c r="Y21" i="1"/>
  <c r="Z21" i="1" s="1"/>
  <c r="AF29" i="1"/>
  <c r="Y30" i="1"/>
  <c r="Z30" i="1" s="1"/>
  <c r="AF30" i="1"/>
  <c r="Y23" i="1"/>
  <c r="Z23" i="1" s="1"/>
  <c r="Y33" i="1"/>
  <c r="Z33" i="1" s="1"/>
  <c r="V26" i="1"/>
  <c r="T26" i="1" s="1"/>
  <c r="W26" i="1" s="1"/>
  <c r="Q26" i="1" s="1"/>
  <c r="R26" i="1" s="1"/>
  <c r="AF26" i="1"/>
  <c r="AF32" i="1"/>
  <c r="Y28" i="1"/>
  <c r="Z28" i="1" s="1"/>
  <c r="AH22" i="1"/>
  <c r="AG22" i="1"/>
  <c r="AA22" i="1"/>
  <c r="AE22" i="1" s="1"/>
  <c r="AF33" i="1"/>
  <c r="Y31" i="1"/>
  <c r="Z31" i="1" s="1"/>
  <c r="AF23" i="1"/>
  <c r="V23" i="1"/>
  <c r="T23" i="1" s="1"/>
  <c r="W23" i="1" s="1"/>
  <c r="Q23" i="1" s="1"/>
  <c r="R23" i="1" s="1"/>
  <c r="Y27" i="1"/>
  <c r="Z27" i="1" s="1"/>
  <c r="Y36" i="1"/>
  <c r="Z36" i="1" s="1"/>
  <c r="Y20" i="1"/>
  <c r="Z20" i="1" s="1"/>
  <c r="V22" i="1"/>
  <c r="T22" i="1" s="1"/>
  <c r="W22" i="1" s="1"/>
  <c r="Q22" i="1" s="1"/>
  <c r="R22" i="1" s="1"/>
  <c r="AF22" i="1"/>
  <c r="AI26" i="1" l="1"/>
  <c r="AA33" i="1"/>
  <c r="AE33" i="1" s="1"/>
  <c r="AH33" i="1"/>
  <c r="AG33" i="1"/>
  <c r="AA29" i="1"/>
  <c r="AE29" i="1" s="1"/>
  <c r="AH29" i="1"/>
  <c r="AI29" i="1" s="1"/>
  <c r="AG29" i="1"/>
  <c r="AH28" i="1"/>
  <c r="AI28" i="1" s="1"/>
  <c r="AA28" i="1"/>
  <c r="AE28" i="1" s="1"/>
  <c r="AG28" i="1"/>
  <c r="AH32" i="1"/>
  <c r="AA32" i="1"/>
  <c r="AE32" i="1" s="1"/>
  <c r="AG32" i="1"/>
  <c r="AI22" i="1"/>
  <c r="AA21" i="1"/>
  <c r="AE21" i="1" s="1"/>
  <c r="AH21" i="1"/>
  <c r="AG21" i="1"/>
  <c r="V21" i="1"/>
  <c r="T21" i="1" s="1"/>
  <c r="W21" i="1" s="1"/>
  <c r="Q21" i="1" s="1"/>
  <c r="R21" i="1" s="1"/>
  <c r="AA23" i="1"/>
  <c r="AE23" i="1" s="1"/>
  <c r="AG23" i="1"/>
  <c r="AH23" i="1"/>
  <c r="AI23" i="1" s="1"/>
  <c r="AH20" i="1"/>
  <c r="AA20" i="1"/>
  <c r="AE20" i="1" s="1"/>
  <c r="AG20" i="1"/>
  <c r="AA31" i="1"/>
  <c r="AE31" i="1" s="1"/>
  <c r="AH31" i="1"/>
  <c r="AG31" i="1"/>
  <c r="V32" i="1"/>
  <c r="T32" i="1" s="1"/>
  <c r="W32" i="1" s="1"/>
  <c r="Q32" i="1" s="1"/>
  <c r="R32" i="1" s="1"/>
  <c r="AH24" i="1"/>
  <c r="AA24" i="1"/>
  <c r="AE24" i="1" s="1"/>
  <c r="AG24" i="1"/>
  <c r="V31" i="1"/>
  <c r="T31" i="1" s="1"/>
  <c r="W31" i="1" s="1"/>
  <c r="Q31" i="1" s="1"/>
  <c r="R31" i="1" s="1"/>
  <c r="AA19" i="1"/>
  <c r="AE19" i="1" s="1"/>
  <c r="AG19" i="1"/>
  <c r="AH19" i="1"/>
  <c r="V33" i="1"/>
  <c r="T33" i="1" s="1"/>
  <c r="W33" i="1" s="1"/>
  <c r="Q33" i="1" s="1"/>
  <c r="R33" i="1" s="1"/>
  <c r="AA30" i="1"/>
  <c r="AE30" i="1" s="1"/>
  <c r="AH30" i="1"/>
  <c r="AI30" i="1" s="1"/>
  <c r="AG30" i="1"/>
  <c r="AA35" i="1"/>
  <c r="AE35" i="1" s="1"/>
  <c r="AH35" i="1"/>
  <c r="AG35" i="1"/>
  <c r="AH36" i="1"/>
  <c r="AA36" i="1"/>
  <c r="AE36" i="1" s="1"/>
  <c r="AG36" i="1"/>
  <c r="V30" i="1"/>
  <c r="T30" i="1" s="1"/>
  <c r="W30" i="1" s="1"/>
  <c r="Q30" i="1" s="1"/>
  <c r="R30" i="1" s="1"/>
  <c r="V28" i="1"/>
  <c r="T28" i="1" s="1"/>
  <c r="W28" i="1" s="1"/>
  <c r="Q28" i="1" s="1"/>
  <c r="R28" i="1" s="1"/>
  <c r="AA27" i="1"/>
  <c r="AE27" i="1" s="1"/>
  <c r="AG27" i="1"/>
  <c r="AH27" i="1"/>
  <c r="V29" i="1"/>
  <c r="T29" i="1" s="1"/>
  <c r="W29" i="1" s="1"/>
  <c r="Q29" i="1" s="1"/>
  <c r="R29" i="1" s="1"/>
  <c r="V27" i="1"/>
  <c r="T27" i="1" s="1"/>
  <c r="W27" i="1" s="1"/>
  <c r="Q27" i="1" s="1"/>
  <c r="R27" i="1" s="1"/>
  <c r="V20" i="1"/>
  <c r="T20" i="1" s="1"/>
  <c r="W20" i="1" s="1"/>
  <c r="Q20" i="1" s="1"/>
  <c r="R20" i="1" s="1"/>
  <c r="AA34" i="1"/>
  <c r="AE34" i="1" s="1"/>
  <c r="AH34" i="1"/>
  <c r="AG34" i="1"/>
  <c r="AI24" i="1" l="1"/>
  <c r="AI31" i="1"/>
  <c r="AI35" i="1"/>
  <c r="AI21" i="1"/>
  <c r="AI20" i="1"/>
  <c r="AI34" i="1"/>
  <c r="AI36" i="1"/>
  <c r="AI19" i="1"/>
  <c r="AI32" i="1"/>
  <c r="AI33" i="1"/>
  <c r="AI27" i="1"/>
</calcChain>
</file>

<file path=xl/sharedStrings.xml><?xml version="1.0" encoding="utf-8"?>
<sst xmlns="http://schemas.openxmlformats.org/spreadsheetml/2006/main" count="988" uniqueCount="413">
  <si>
    <t>File opened</t>
  </si>
  <si>
    <t>2023-07-23 13:57:02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</si>
  <si>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</si>
  <si>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</si>
  <si>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</si>
  <si>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</si>
  <si>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</si>
  <si>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</si>
  <si>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</si>
  <si>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</si>
  <si>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</si>
  <si>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</si>
  <si>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</si>
  <si>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{"flowazero": "0.29276", "co2aspan2b": "0.303179", "h2oaspan2": "0", "co2bspan2b": "0.301941", "h2obspan2": "0", "chamberpressurezero": "2.69073", "h2oaspan1": "1.00972", "co2azero": "0.93247", "h2obzero": "1.01733", "ssb_ref": "35739", "flowmeterzero": "1.00306", "co2aspanconc2": "299.3", "h2obspan2a": "0.0707451", "co2aspan2a": "0.305485", "h2oaspanconc1": "12.13", "flowbzero": "0.30054", "co2bspanconc1": "2491", "tbzero": "0.0309811", "ssa_ref": "31724", "co2bspan2a": "0.304297", "oxygen": "21", "co2bzero": "0.935154", "co2bspan1": "1.00256", "co2aspanconc1": "2491", "co2aspan1": "1.00275", "h2obspanconc1": "12.12", "h2obspan1": "1.00295", "co2bspanconc2": "299.3", "h2obspan2b": "0.0709538", "co2aspan2": "-0.033707", "tazero": "-0.061388", "h2obspanconc2": "0", "h2oaspanconc2": "0", "h2oaspan2b": "0.0726308", "co2bspan2": "-0.0338567", "h2oaspan2a": "0.0719315", "h2oazero": "1.01368"}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</si>
  <si>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</si>
  <si>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</si>
  <si>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</si>
  <si>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</si>
  <si>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</si>
  <si>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</si>
  <si>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</si>
  <si>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</si>
  <si>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</si>
  <si>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</si>
  <si>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</si>
  <si>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</si>
  <si>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</si>
  <si>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13:57:02</t>
  </si>
  <si>
    <t>Stability Definition:	A (GasEx): Std&lt;0.2 Per=20	Qin (LeafQ): Std&lt;1 Per=20	CO2_r (Meas): Per=20</t>
  </si>
  <si>
    <t>14:00:16</t>
  </si>
  <si>
    <t>Stability Definition:	A (GasEx): Std&lt;0.2 Per=20	Qin (LeafQ): Std&lt;1 Per=20	CO2_r (Meas): Std&lt;0.75 Per=20</t>
  </si>
  <si>
    <t>14:00:17</t>
  </si>
  <si>
    <t>Stability Definition:	A (GasEx): Std&lt;0.2 Per=20	Qin (LeafQ): Per=20	CO2_r (Meas): Std&lt;0.75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</si>
  <si>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</si>
  <si>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</si>
  <si>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</si>
  <si>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</si>
  <si>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</si>
  <si>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</si>
  <si>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</si>
  <si>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</si>
  <si>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</si>
  <si>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</si>
  <si>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</si>
  <si>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</si>
  <si>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</si>
  <si>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</si>
  <si>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</si>
  <si>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</si>
  <si>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</si>
  <si>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</si>
  <si>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</si>
  <si>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</si>
  <si>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</si>
  <si>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</si>
  <si>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</si>
  <si>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</si>
  <si>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</si>
  <si>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</si>
  <si>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</si>
  <si>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</si>
  <si>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</si>
  <si>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</si>
  <si>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</si>
  <si>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</si>
  <si>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</si>
  <si>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</si>
  <si>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</si>
  <si>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</si>
  <si>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</si>
  <si>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</si>
  <si>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</si>
  <si>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</si>
  <si>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</si>
  <si>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</si>
  <si>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</si>
  <si>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</si>
  <si>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</si>
  <si>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</si>
  <si>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</si>
  <si>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</si>
  <si>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</si>
  <si>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</si>
  <si>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</si>
  <si>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</si>
  <si>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</si>
  <si>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</si>
  <si>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</si>
  <si>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</si>
  <si>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</si>
  <si>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</si>
  <si>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2.0055 88.6067 382.417 626.939 874.844 1101.91 1301.05 1465.9</t>
  </si>
  <si>
    <t>Fs_true</t>
  </si>
  <si>
    <t>0.311437 103.533 403.145 601.436 802.441 1000.84 1203.96 1400.74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</si>
  <si>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</si>
  <si>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</si>
  <si>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</si>
  <si>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</si>
  <si>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</si>
  <si>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</si>
  <si>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</si>
  <si>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</si>
  <si>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</si>
  <si>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</si>
  <si>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</si>
  <si>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</si>
  <si>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</si>
  <si>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</si>
  <si>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</si>
  <si>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</si>
  <si>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</si>
  <si>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</si>
  <si>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</si>
  <si>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</si>
  <si>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</si>
  <si>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</si>
  <si>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</si>
  <si>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</si>
  <si>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</si>
  <si>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</si>
  <si>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</si>
  <si>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</si>
  <si>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</si>
  <si>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</si>
  <si>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</si>
  <si>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</si>
  <si>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</si>
  <si>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</si>
  <si>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</si>
  <si>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</si>
  <si>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</si>
  <si>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</si>
  <si>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</si>
  <si>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</si>
  <si>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</si>
  <si>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</si>
  <si>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</si>
  <si>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</si>
  <si>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</si>
  <si>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</si>
  <si>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</si>
  <si>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</si>
  <si>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</si>
  <si>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</si>
  <si>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</si>
  <si>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</si>
  <si>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</si>
  <si>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</si>
  <si>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</si>
  <si>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</si>
  <si>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</si>
  <si>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</si>
  <si>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</si>
  <si>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</si>
  <si>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</si>
  <si>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</si>
  <si>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</si>
  <si>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</si>
  <si>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</si>
  <si>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</si>
  <si>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</si>
  <si>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</si>
  <si>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</si>
  <si>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</si>
  <si>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</si>
  <si>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</si>
  <si>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</si>
  <si>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</si>
  <si>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</si>
  <si>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</si>
  <si>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</si>
  <si>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</si>
  <si>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</si>
  <si>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</si>
  <si>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</si>
  <si>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</si>
  <si>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</si>
  <si>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</si>
  <si>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</si>
  <si>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</si>
  <si>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</si>
  <si>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</si>
  <si>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</si>
  <si>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</si>
  <si>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</si>
  <si>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</si>
  <si>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</si>
  <si>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</si>
  <si>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</si>
  <si>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</si>
  <si>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</si>
  <si>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</si>
  <si>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</si>
  <si>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</si>
  <si>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</si>
  <si>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</si>
  <si>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</si>
  <si>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</si>
  <si>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</si>
  <si>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</si>
  <si>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</si>
  <si>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</si>
  <si>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</si>
  <si>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</si>
  <si>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</si>
  <si>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</si>
  <si>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</si>
  <si>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</si>
  <si>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</si>
  <si>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</si>
  <si>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</si>
  <si>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</si>
  <si>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</si>
  <si>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</si>
  <si>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</si>
  <si>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</si>
  <si>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</si>
  <si>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</si>
  <si>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</si>
  <si>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</si>
  <si>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</si>
  <si>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</si>
  <si>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</si>
  <si>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</si>
  <si>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</si>
  <si>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</si>
  <si>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</si>
  <si>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</si>
  <si>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</si>
  <si>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</si>
  <si>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</si>
  <si>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</si>
  <si>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</si>
  <si>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</si>
  <si>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</si>
  <si>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</si>
  <si>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</si>
  <si>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</si>
  <si>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</si>
  <si>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</si>
  <si>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</si>
  <si>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</si>
  <si>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</si>
  <si>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</si>
  <si>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</si>
  <si>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</si>
  <si>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</si>
  <si>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</si>
  <si>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</si>
  <si>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</si>
  <si>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</si>
  <si>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</si>
  <si>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</si>
  <si>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</si>
  <si>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</si>
  <si>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</si>
  <si>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</si>
  <si>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</si>
  <si>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</si>
  <si>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</si>
  <si>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</si>
  <si>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</si>
  <si>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</si>
  <si>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</si>
  <si>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</si>
  <si>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</si>
  <si>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</si>
  <si>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</si>
  <si>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</si>
  <si>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</si>
  <si>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</si>
  <si>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</si>
  <si>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</si>
  <si>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</si>
  <si>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</si>
  <si>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</si>
  <si>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</si>
  <si>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</si>
  <si>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</si>
  <si>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</si>
  <si>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</si>
  <si>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</si>
  <si>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</si>
  <si>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</si>
  <si>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</si>
  <si>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</si>
  <si>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</si>
  <si>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</si>
  <si>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</si>
  <si>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</si>
  <si>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</si>
  <si>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</si>
  <si>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</si>
  <si>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</si>
  <si>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</si>
  <si>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</si>
  <si>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</si>
  <si>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</si>
  <si>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</si>
  <si>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</si>
  <si>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</si>
  <si>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</si>
  <si>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</si>
  <si>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</si>
  <si>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</si>
  <si>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</si>
  <si>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</si>
  <si>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</si>
  <si>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</si>
  <si>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</si>
  <si>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</si>
  <si>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</si>
  <si>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</si>
  <si>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</si>
  <si>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</si>
  <si>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</si>
  <si>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</si>
  <si>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</si>
  <si>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</si>
  <si>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</si>
  <si>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</si>
  <si>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</si>
  <si>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</si>
  <si>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</si>
  <si>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</si>
  <si>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</si>
  <si>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</si>
  <si>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</si>
  <si>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</si>
  <si>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</si>
  <si>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</si>
  <si>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</si>
  <si>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</si>
  <si>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</si>
  <si>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</si>
  <si>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</si>
  <si>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</si>
  <si>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</si>
  <si>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</si>
  <si>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</si>
  <si>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</si>
  <si>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</si>
  <si>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</si>
  <si>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</si>
  <si>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</si>
  <si>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</si>
  <si>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14:33:07</t>
  </si>
  <si>
    <t>14:33:07</t>
  </si>
  <si>
    <t>none</t>
  </si>
  <si>
    <t>Mikaela</t>
  </si>
  <si>
    <t>20230723</t>
  </si>
  <si>
    <t>AR</t>
  </si>
  <si>
    <t>unconfirmed</t>
  </si>
  <si>
    <t>BNL19098</t>
  </si>
  <si>
    <t>14:32:37</t>
  </si>
  <si>
    <t>2/2</t>
  </si>
  <si>
    <t>00000000</t>
  </si>
  <si>
    <t>iiiiiiii</t>
  </si>
  <si>
    <t>off</t>
  </si>
  <si>
    <t>20230723 14:34:37</t>
  </si>
  <si>
    <t>14:34:37</t>
  </si>
  <si>
    <t>14:34:07</t>
  </si>
  <si>
    <t>20230723 14:36:07</t>
  </si>
  <si>
    <t>14:36:07</t>
  </si>
  <si>
    <t>14:35:37</t>
  </si>
  <si>
    <t>20230723 14:37:41</t>
  </si>
  <si>
    <t>14:37:41</t>
  </si>
  <si>
    <t>14:37:11</t>
  </si>
  <si>
    <t>20230723 14:39:13</t>
  </si>
  <si>
    <t>14:39:13</t>
  </si>
  <si>
    <t>14:38:45</t>
  </si>
  <si>
    <t>20230723 14:40:32</t>
  </si>
  <si>
    <t>14:40:32</t>
  </si>
  <si>
    <t>14:40:21</t>
  </si>
  <si>
    <t>20230723 14:41:45</t>
  </si>
  <si>
    <t>14:41:45</t>
  </si>
  <si>
    <t>14:41:34</t>
  </si>
  <si>
    <t>20230723 14:43:19</t>
  </si>
  <si>
    <t>14:43:19</t>
  </si>
  <si>
    <t>14:42:50</t>
  </si>
  <si>
    <t>20230723 14:44:37</t>
  </si>
  <si>
    <t>14:44:37</t>
  </si>
  <si>
    <t>14:44:08</t>
  </si>
  <si>
    <t>20230723 14:46:08</t>
  </si>
  <si>
    <t>14:46:08</t>
  </si>
  <si>
    <t>14:45:40</t>
  </si>
  <si>
    <t>20230723 14:47:43</t>
  </si>
  <si>
    <t>14:47:43</t>
  </si>
  <si>
    <t>14:47:14</t>
  </si>
  <si>
    <t>20230723 14:49:17</t>
  </si>
  <si>
    <t>14:49:17</t>
  </si>
  <si>
    <t>14:48:47</t>
  </si>
  <si>
    <t>20230723 14:50:56</t>
  </si>
  <si>
    <t>14:50:56</t>
  </si>
  <si>
    <t>14:50:27</t>
  </si>
  <si>
    <t>20230723 14:52:27</t>
  </si>
  <si>
    <t>14:52:27</t>
  </si>
  <si>
    <t>14:51:58</t>
  </si>
  <si>
    <t>20230723 14:53:54</t>
  </si>
  <si>
    <t>14:53:54</t>
  </si>
  <si>
    <t>14:53:26</t>
  </si>
  <si>
    <t>20230723 14:55:40</t>
  </si>
  <si>
    <t>14:55:40</t>
  </si>
  <si>
    <t>14:54:56</t>
  </si>
  <si>
    <t>20230723 14:57:41</t>
  </si>
  <si>
    <t>14:57:41</t>
  </si>
  <si>
    <t>14:56:43</t>
  </si>
  <si>
    <t>1/2</t>
  </si>
  <si>
    <t>20230723 14:59:21</t>
  </si>
  <si>
    <t>14:59:21</t>
  </si>
  <si>
    <t>14:58:43</t>
  </si>
  <si>
    <t>15:13:15</t>
  </si>
  <si>
    <t>15:13:16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</si>
</sst>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1.32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1690151587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1690151587</v>
      </c>
      <c r="M19">
        <f t="shared" ref="M19:M36" si="0">(N19)/1000</f>
        <v>1.5438398437072592E-3</v>
      </c>
      <c r="N19">
        <f t="shared" ref="N19:N36" si="1">1000*AZ19*AL19*(AV19-AW19)/(100*$B$7*(1000-AL19*AV19))</f>
        <v>1.5438398437072591</v>
      </c>
      <c r="O19">
        <f t="shared" ref="O19:O36" si="2">AZ19*AL19*(AU19-AT19*(1000-AL19*AW19)/(1000-AL19*AV19))/(100*$B$7)</f>
        <v>16.771132932228888</v>
      </c>
      <c r="P19">
        <f t="shared" ref="P19:P36" si="3">AT19 - IF(AL19&gt;1, O19*$B$7*100/(AN19*BH19), 0)</f>
        <v>394.24700000000001</v>
      </c>
      <c r="Q19">
        <f t="shared" ref="Q19:Q36" si="4">((W19-M19/2)*P19-O19)/(W19+M19/2)</f>
        <v>206.71036363393122</v>
      </c>
      <c r="R19">
        <f t="shared" ref="R19:R36" si="5">Q19*(BA19+BB19)/1000</f>
        <v>20.81717854404971</v>
      </c>
      <c r="S19">
        <f t="shared" ref="S19:S36" si="6">(AT19 - IF(AL19&gt;1, O19*$B$7*100/(AN19*BH19), 0))*(BA19+BB19)/1000</f>
        <v>39.703428725954701</v>
      </c>
      <c r="T19">
        <f t="shared" ref="T19:T36" si="7">2/((1/V19-1/U19)+SIGN(V19)*SQRT((1/V19-1/U19)*(1/V19-1/U19) + 4*$C$7/(($C$7+1)*($C$7+1))*(2*1/V19*1/U19-1/U19*1/U19)))</f>
        <v>0.14930013543242071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4.6221032300607128</v>
      </c>
      <c r="V19">
        <f t="shared" ref="V19:V36" si="9">M19*(1000-(1000*0.61365*EXP(17.502*Z19/(240.97+Z19))/(BA19+BB19)+AV19)/2)/(1000*0.61365*EXP(17.502*Z19/(240.97+Z19))/(BA19+BB19)-AV19)</f>
        <v>0.14667180715366254</v>
      </c>
      <c r="W19">
        <f t="shared" ref="W19:W36" si="10">1/(($C$7+1)/(T19/1.6)+1/(U19/1.37)) + $C$7/(($C$7+1)/(T19/1.6) + $C$7/(U19/1.37))</f>
        <v>9.1902170303193656E-2</v>
      </c>
      <c r="X19">
        <f t="shared" ref="X19:X36" si="11">(AO19*AR19)</f>
        <v>297.70998000000003</v>
      </c>
      <c r="Y19">
        <f t="shared" ref="Y19:Y36" si="12">(BC19+(X19+2*0.95*0.0000000567*(((BC19+$B$9)+273)^4-(BC19+273)^4)-44100*M19)/(1.84*29.3*U19+8*0.95*0.0000000567*(BC19+273)^3))</f>
        <v>25.880878152164339</v>
      </c>
      <c r="Z19">
        <f t="shared" ref="Z19:Z36" si="13">($C$9*BD19+$D$9*BE19+$E$9*Y19)</f>
        <v>25.880878152164339</v>
      </c>
      <c r="AA19">
        <f t="shared" ref="AA19:AA36" si="14">0.61365*EXP(17.502*Z19/(240.97+Z19))</f>
        <v>3.3505469454932166</v>
      </c>
      <c r="AB19">
        <f t="shared" ref="AB19:AB36" si="15">(AC19/AD19*100)</f>
        <v>72.976301959851256</v>
      </c>
      <c r="AC19">
        <f t="shared" ref="AC19:AC36" si="16">AV19*(BA19+BB19)/1000</f>
        <v>2.32036961749608</v>
      </c>
      <c r="AD19">
        <f t="shared" ref="AD19:AD36" si="17">0.61365*EXP(17.502*BC19/(240.97+BC19))</f>
        <v>3.1796207195764152</v>
      </c>
      <c r="AE19">
        <f t="shared" ref="AE19:AE36" si="18">(AA19-AV19*(BA19+BB19)/1000)</f>
        <v>1.0301773279971367</v>
      </c>
      <c r="AF19">
        <f t="shared" ref="AF19:AF36" si="19">(-M19*44100)</f>
        <v>-68.083337107490124</v>
      </c>
      <c r="AG19">
        <f t="shared" ref="AG19:AG36" si="20">2*29.3*U19*0.92*(BC19-Z19)</f>
        <v>-219.57798982065958</v>
      </c>
      <c r="AH19">
        <f t="shared" ref="AH19:AH36" si="21">2*0.95*0.0000000567*(((BC19+$B$9)+273)^4-(Z19+273)^4)</f>
        <v>-10.09331144794119</v>
      </c>
      <c r="AI19">
        <f t="shared" ref="AI19:AI36" si="22">X19+AH19+AF19+AG19</f>
        <v>-4.4658376090865204E-2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53564.983542322851</v>
      </c>
      <c r="AO19">
        <f t="shared" ref="AO19:AO36" si="26">$B$13*BI19+$C$13*BJ19+$F$13*BU19*(1-BX19)</f>
        <v>1800.05</v>
      </c>
      <c r="AP19">
        <f t="shared" ref="AP19:AP36" si="27">AO19*AQ19</f>
        <v>1517.442</v>
      </c>
      <c r="AQ19">
        <f t="shared" ref="AQ19:AQ36" si="28">($B$13*$D$11+$C$13*$D$11+$F$13*((CH19+BZ19)/MAX(CH19+BZ19+CI19, 0.1)*$I$11+CI19/MAX(CH19+BZ19+CI19, 0.1)*$J$11))/($B$13+$C$13+$F$13)</f>
        <v>0.84299991666898144</v>
      </c>
      <c r="AR19">
        <f t="shared" ref="AR19:AR36" si="29">($B$13*$K$11+$C$13*$K$11+$F$13*((CH19+BZ19)/MAX(CH19+BZ19+CI19, 0.1)*$P$11+CI19/MAX(CH19+BZ19+CI19, 0.1)*$Q$11))/($B$13+$C$13+$F$13)</f>
        <v>0.16538983917113415</v>
      </c>
      <c r="AS19">
        <v>1690151587</v>
      </c>
      <c r="AT19">
        <v>394.24700000000001</v>
      </c>
      <c r="AU19">
        <v>399.98200000000003</v>
      </c>
      <c r="AV19">
        <v>23.040800000000001</v>
      </c>
      <c r="AW19">
        <v>22.543099999999999</v>
      </c>
      <c r="AX19">
        <v>397.9</v>
      </c>
      <c r="AY19">
        <v>23.077300000000001</v>
      </c>
      <c r="AZ19">
        <v>400.02300000000002</v>
      </c>
      <c r="BA19">
        <v>100.607</v>
      </c>
      <c r="BB19">
        <v>9.9990099999999998E-2</v>
      </c>
      <c r="BC19">
        <v>24.999700000000001</v>
      </c>
      <c r="BD19">
        <v>25.186900000000001</v>
      </c>
      <c r="BE19">
        <v>999.9</v>
      </c>
      <c r="BF19">
        <v>0</v>
      </c>
      <c r="BG19">
        <v>0</v>
      </c>
      <c r="BH19">
        <v>10001.9</v>
      </c>
      <c r="BI19">
        <v>0</v>
      </c>
      <c r="BJ19">
        <v>666.37699999999995</v>
      </c>
      <c r="BK19">
        <v>-5.7350500000000002</v>
      </c>
      <c r="BL19">
        <v>403.54500000000002</v>
      </c>
      <c r="BM19">
        <v>409.20699999999999</v>
      </c>
      <c r="BN19">
        <v>0.49767299999999998</v>
      </c>
      <c r="BO19">
        <v>399.98200000000003</v>
      </c>
      <c r="BP19">
        <v>22.543099999999999</v>
      </c>
      <c r="BQ19">
        <v>2.31806</v>
      </c>
      <c r="BR19">
        <v>2.2679999999999998</v>
      </c>
      <c r="BS19">
        <v>19.802499999999998</v>
      </c>
      <c r="BT19">
        <v>19.450900000000001</v>
      </c>
      <c r="BU19">
        <v>1800.05</v>
      </c>
      <c r="BV19">
        <v>0.90000100000000005</v>
      </c>
      <c r="BW19">
        <v>9.9998699999999996E-2</v>
      </c>
      <c r="BX19">
        <v>0</v>
      </c>
      <c r="BY19">
        <v>2.2561</v>
      </c>
      <c r="BZ19">
        <v>0</v>
      </c>
      <c r="CA19">
        <v>3796.42</v>
      </c>
      <c r="CB19">
        <v>13895.4</v>
      </c>
      <c r="CC19">
        <v>40.561999999999998</v>
      </c>
      <c r="CD19">
        <v>42.436999999999998</v>
      </c>
      <c r="CE19">
        <v>41.686999999999998</v>
      </c>
      <c r="CF19">
        <v>40.625</v>
      </c>
      <c r="CG19">
        <v>40.25</v>
      </c>
      <c r="CH19">
        <v>1620.05</v>
      </c>
      <c r="CI19">
        <v>180</v>
      </c>
      <c r="CJ19">
        <v>0</v>
      </c>
      <c r="CK19">
        <v>1690151599.5</v>
      </c>
      <c r="CL19">
        <v>0</v>
      </c>
      <c r="CM19">
        <v>1690151557</v>
      </c>
      <c r="CN19" t="s">
        <v>354</v>
      </c>
      <c r="CO19">
        <v>1690151557</v>
      </c>
      <c r="CP19">
        <v>1690151545</v>
      </c>
      <c r="CQ19">
        <v>23</v>
      </c>
      <c r="CR19">
        <v>-7.5999999999999998E-2</v>
      </c>
      <c r="CS19">
        <v>-1.0999999999999999E-2</v>
      </c>
      <c r="CT19">
        <v>-3.653</v>
      </c>
      <c r="CU19">
        <v>-3.5999999999999997E-2</v>
      </c>
      <c r="CV19">
        <v>400</v>
      </c>
      <c r="CW19">
        <v>23</v>
      </c>
      <c r="CX19">
        <v>0.2</v>
      </c>
      <c r="CY19">
        <v>0.12</v>
      </c>
      <c r="CZ19">
        <v>11.500491532796399</v>
      </c>
      <c r="DA19">
        <v>9.8000108590898097E-2</v>
      </c>
      <c r="DB19">
        <v>5.60271117897801E-2</v>
      </c>
      <c r="DC19">
        <v>1</v>
      </c>
      <c r="DD19">
        <v>399.99194999999997</v>
      </c>
      <c r="DE19">
        <v>-7.9804511278990103E-2</v>
      </c>
      <c r="DF19">
        <v>1.7906632849311599E-2</v>
      </c>
      <c r="DG19">
        <v>1</v>
      </c>
      <c r="DH19">
        <v>1800.0080952380999</v>
      </c>
      <c r="DI19">
        <v>8.8723250011552707E-3</v>
      </c>
      <c r="DJ19">
        <v>9.8590980347550802E-2</v>
      </c>
      <c r="DK19">
        <v>-1</v>
      </c>
      <c r="DL19">
        <v>2</v>
      </c>
      <c r="DM19">
        <v>2</v>
      </c>
      <c r="DN19" t="s">
        <v>355</v>
      </c>
      <c r="DO19">
        <v>2.7275299999999998</v>
      </c>
      <c r="DP19">
        <v>2.8381500000000002</v>
      </c>
      <c r="DQ19">
        <v>9.59116E-2</v>
      </c>
      <c r="DR19">
        <v>9.5831799999999995E-2</v>
      </c>
      <c r="DS19">
        <v>0.117129</v>
      </c>
      <c r="DT19">
        <v>0.112758</v>
      </c>
      <c r="DU19">
        <v>26240.7</v>
      </c>
      <c r="DV19">
        <v>27198.6</v>
      </c>
      <c r="DW19">
        <v>27177</v>
      </c>
      <c r="DX19">
        <v>28247.3</v>
      </c>
      <c r="DY19">
        <v>31610.1</v>
      </c>
      <c r="DZ19">
        <v>33379.5</v>
      </c>
      <c r="EA19">
        <v>36318.9</v>
      </c>
      <c r="EB19">
        <v>38285.4</v>
      </c>
      <c r="EC19">
        <v>1.8487</v>
      </c>
      <c r="ED19">
        <v>1.9541500000000001</v>
      </c>
      <c r="EE19">
        <v>6.9931099999999996E-2</v>
      </c>
      <c r="EF19">
        <v>0</v>
      </c>
      <c r="EG19">
        <v>24.038799999999998</v>
      </c>
      <c r="EH19">
        <v>999.9</v>
      </c>
      <c r="EI19">
        <v>45.097999999999999</v>
      </c>
      <c r="EJ19">
        <v>33.475000000000001</v>
      </c>
      <c r="EK19">
        <v>23.256900000000002</v>
      </c>
      <c r="EL19">
        <v>62.7121</v>
      </c>
      <c r="EM19">
        <v>27.019200000000001</v>
      </c>
      <c r="EN19">
        <v>1</v>
      </c>
      <c r="EO19">
        <v>-3.60112E-2</v>
      </c>
      <c r="EP19">
        <v>1.24359</v>
      </c>
      <c r="EQ19">
        <v>19.945399999999999</v>
      </c>
      <c r="ER19">
        <v>5.2163899999999996</v>
      </c>
      <c r="ES19">
        <v>11.9262</v>
      </c>
      <c r="ET19">
        <v>4.9549000000000003</v>
      </c>
      <c r="EU19">
        <v>3.29705</v>
      </c>
      <c r="EV19">
        <v>185.9</v>
      </c>
      <c r="EW19">
        <v>9999</v>
      </c>
      <c r="EX19">
        <v>95.8</v>
      </c>
      <c r="EY19">
        <v>6654.7</v>
      </c>
      <c r="EZ19">
        <v>1.8600399999999999</v>
      </c>
      <c r="FA19">
        <v>1.85924</v>
      </c>
      <c r="FB19">
        <v>1.8646199999999999</v>
      </c>
      <c r="FC19">
        <v>1.86859</v>
      </c>
      <c r="FD19">
        <v>1.8635600000000001</v>
      </c>
      <c r="FE19">
        <v>1.86355</v>
      </c>
      <c r="FF19">
        <v>1.8635600000000001</v>
      </c>
      <c r="FG19">
        <v>1.8633999999999999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-3.653</v>
      </c>
      <c r="FV19">
        <v>-3.6499999999999998E-2</v>
      </c>
      <c r="FW19">
        <v>-3.6534000000000302</v>
      </c>
      <c r="FX19">
        <v>0</v>
      </c>
      <c r="FY19">
        <v>0</v>
      </c>
      <c r="FZ19">
        <v>0</v>
      </c>
      <c r="GA19">
        <v>-3.64700000000013E-2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0.7</v>
      </c>
      <c r="GK19">
        <v>1.0449200000000001</v>
      </c>
      <c r="GL19">
        <v>2.6135299999999999</v>
      </c>
      <c r="GM19">
        <v>1.4489700000000001</v>
      </c>
      <c r="GN19">
        <v>2.2949199999999998</v>
      </c>
      <c r="GO19">
        <v>1.5466299999999999</v>
      </c>
      <c r="GP19">
        <v>2.3645</v>
      </c>
      <c r="GQ19">
        <v>35.128599999999999</v>
      </c>
      <c r="GR19">
        <v>13.9657</v>
      </c>
      <c r="GS19">
        <v>18</v>
      </c>
      <c r="GT19">
        <v>401.27</v>
      </c>
      <c r="GU19">
        <v>577.72699999999998</v>
      </c>
      <c r="GV19">
        <v>22.514800000000001</v>
      </c>
      <c r="GW19">
        <v>26.767600000000002</v>
      </c>
      <c r="GX19">
        <v>29.999600000000001</v>
      </c>
      <c r="GY19">
        <v>26.849900000000002</v>
      </c>
      <c r="GZ19">
        <v>26.849399999999999</v>
      </c>
      <c r="HA19">
        <v>20.916599999999999</v>
      </c>
      <c r="HB19">
        <v>-30</v>
      </c>
      <c r="HC19">
        <v>-30</v>
      </c>
      <c r="HD19">
        <v>22.515000000000001</v>
      </c>
      <c r="HE19">
        <v>400</v>
      </c>
      <c r="HF19">
        <v>0</v>
      </c>
      <c r="HG19">
        <v>100.075</v>
      </c>
      <c r="HH19">
        <v>93.081400000000002</v>
      </c>
    </row>
    <row r="20" spans="1:216" x14ac:dyDescent="0.2">
      <c r="A20">
        <v>2</v>
      </c>
      <c r="B20">
        <v>1690151677</v>
      </c>
      <c r="C20">
        <v>90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1690151677</v>
      </c>
      <c r="M20">
        <f t="shared" si="0"/>
        <v>1.5385634962419826E-3</v>
      </c>
      <c r="N20">
        <f t="shared" si="1"/>
        <v>1.5385634962419825</v>
      </c>
      <c r="O20">
        <f t="shared" si="2"/>
        <v>11.564992869084405</v>
      </c>
      <c r="P20">
        <f t="shared" si="3"/>
        <v>296.01499999999999</v>
      </c>
      <c r="Q20">
        <f t="shared" si="4"/>
        <v>164.91021326287949</v>
      </c>
      <c r="R20">
        <f t="shared" si="5"/>
        <v>16.607089504503016</v>
      </c>
      <c r="S20">
        <f t="shared" si="6"/>
        <v>29.809843201397499</v>
      </c>
      <c r="T20">
        <f t="shared" si="7"/>
        <v>0.14767383798151634</v>
      </c>
      <c r="U20">
        <f t="shared" si="8"/>
        <v>4.6232728587202834</v>
      </c>
      <c r="V20">
        <f t="shared" si="9"/>
        <v>0.14510256438084992</v>
      </c>
      <c r="W20">
        <f t="shared" si="10"/>
        <v>9.0916392296159027E-2</v>
      </c>
      <c r="X20">
        <f t="shared" si="11"/>
        <v>297.71694299999996</v>
      </c>
      <c r="Y20">
        <f t="shared" si="12"/>
        <v>25.878585563144366</v>
      </c>
      <c r="Z20">
        <f t="shared" si="13"/>
        <v>25.878585563144366</v>
      </c>
      <c r="AA20">
        <f t="shared" si="14"/>
        <v>3.3500920312374061</v>
      </c>
      <c r="AB20">
        <f t="shared" si="15"/>
        <v>72.736178448441251</v>
      </c>
      <c r="AC20">
        <f t="shared" si="16"/>
        <v>2.3123209825624005</v>
      </c>
      <c r="AD20">
        <f t="shared" si="17"/>
        <v>3.1790520644433911</v>
      </c>
      <c r="AE20">
        <f t="shared" si="18"/>
        <v>1.0377710486750056</v>
      </c>
      <c r="AF20">
        <f t="shared" si="19"/>
        <v>-67.85065018427143</v>
      </c>
      <c r="AG20">
        <f t="shared" si="20"/>
        <v>-219.80987639566499</v>
      </c>
      <c r="AH20">
        <f t="shared" si="21"/>
        <v>-10.101145699580778</v>
      </c>
      <c r="AI20">
        <f t="shared" si="22"/>
        <v>-4.4729279517270015E-2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53582.928589536721</v>
      </c>
      <c r="AO20">
        <f t="shared" si="26"/>
        <v>1800.09</v>
      </c>
      <c r="AP20">
        <f t="shared" si="27"/>
        <v>1517.4758999999999</v>
      </c>
      <c r="AQ20">
        <f t="shared" si="28"/>
        <v>0.84300001666583335</v>
      </c>
      <c r="AR20">
        <f t="shared" si="29"/>
        <v>0.1653900321650584</v>
      </c>
      <c r="AS20">
        <v>1690151677</v>
      </c>
      <c r="AT20">
        <v>296.01499999999999</v>
      </c>
      <c r="AU20">
        <v>299.98200000000003</v>
      </c>
      <c r="AV20">
        <v>22.961600000000001</v>
      </c>
      <c r="AW20">
        <v>22.465499999999999</v>
      </c>
      <c r="AX20">
        <v>299.48700000000002</v>
      </c>
      <c r="AY20">
        <v>22.998200000000001</v>
      </c>
      <c r="AZ20">
        <v>399.97399999999999</v>
      </c>
      <c r="BA20">
        <v>100.604</v>
      </c>
      <c r="BB20">
        <v>9.9826499999999999E-2</v>
      </c>
      <c r="BC20">
        <v>24.996700000000001</v>
      </c>
      <c r="BD20">
        <v>25.1997</v>
      </c>
      <c r="BE20">
        <v>999.9</v>
      </c>
      <c r="BF20">
        <v>0</v>
      </c>
      <c r="BG20">
        <v>0</v>
      </c>
      <c r="BH20">
        <v>10005.6</v>
      </c>
      <c r="BI20">
        <v>0</v>
      </c>
      <c r="BJ20">
        <v>663.44600000000003</v>
      </c>
      <c r="BK20">
        <v>-3.9666100000000002</v>
      </c>
      <c r="BL20">
        <v>302.97199999999998</v>
      </c>
      <c r="BM20">
        <v>306.87599999999998</v>
      </c>
      <c r="BN20">
        <v>0.49611699999999997</v>
      </c>
      <c r="BO20">
        <v>299.98200000000003</v>
      </c>
      <c r="BP20">
        <v>22.465499999999999</v>
      </c>
      <c r="BQ20">
        <v>2.3100200000000002</v>
      </c>
      <c r="BR20">
        <v>2.2601100000000001</v>
      </c>
      <c r="BS20">
        <v>19.746400000000001</v>
      </c>
      <c r="BT20">
        <v>19.3949</v>
      </c>
      <c r="BU20">
        <v>1800.09</v>
      </c>
      <c r="BV20">
        <v>0.90000100000000005</v>
      </c>
      <c r="BW20">
        <v>9.9998699999999996E-2</v>
      </c>
      <c r="BX20">
        <v>0</v>
      </c>
      <c r="BY20">
        <v>2.3685</v>
      </c>
      <c r="BZ20">
        <v>0</v>
      </c>
      <c r="CA20">
        <v>3736.6</v>
      </c>
      <c r="CB20">
        <v>13895.6</v>
      </c>
      <c r="CC20">
        <v>40.436999999999998</v>
      </c>
      <c r="CD20">
        <v>42.375</v>
      </c>
      <c r="CE20">
        <v>41.625</v>
      </c>
      <c r="CF20">
        <v>40.561999999999998</v>
      </c>
      <c r="CG20">
        <v>40.186999999999998</v>
      </c>
      <c r="CH20">
        <v>1620.08</v>
      </c>
      <c r="CI20">
        <v>180.01</v>
      </c>
      <c r="CJ20">
        <v>0</v>
      </c>
      <c r="CK20">
        <v>1690151689.5</v>
      </c>
      <c r="CL20">
        <v>0</v>
      </c>
      <c r="CM20">
        <v>1690151647</v>
      </c>
      <c r="CN20" t="s">
        <v>361</v>
      </c>
      <c r="CO20">
        <v>1690151647</v>
      </c>
      <c r="CP20">
        <v>1690151647</v>
      </c>
      <c r="CQ20">
        <v>24</v>
      </c>
      <c r="CR20">
        <v>0.18099999999999999</v>
      </c>
      <c r="CS20">
        <v>0</v>
      </c>
      <c r="CT20">
        <v>-3.472</v>
      </c>
      <c r="CU20">
        <v>-3.6999999999999998E-2</v>
      </c>
      <c r="CV20">
        <v>300</v>
      </c>
      <c r="CW20">
        <v>22</v>
      </c>
      <c r="CX20">
        <v>0.33</v>
      </c>
      <c r="CY20">
        <v>0.15</v>
      </c>
      <c r="CZ20">
        <v>7.8193643335689398</v>
      </c>
      <c r="DA20">
        <v>0.994769442650415</v>
      </c>
      <c r="DB20">
        <v>0.13516685170312401</v>
      </c>
      <c r="DC20">
        <v>1</v>
      </c>
      <c r="DD20">
        <v>299.98525000000001</v>
      </c>
      <c r="DE20">
        <v>8.8195488721120902E-2</v>
      </c>
      <c r="DF20">
        <v>2.87938795579851E-2</v>
      </c>
      <c r="DG20">
        <v>1</v>
      </c>
      <c r="DH20">
        <v>1799.9890476190501</v>
      </c>
      <c r="DI20">
        <v>-0.45607364688212099</v>
      </c>
      <c r="DJ20">
        <v>0.151371657468618</v>
      </c>
      <c r="DK20">
        <v>-1</v>
      </c>
      <c r="DL20">
        <v>2</v>
      </c>
      <c r="DM20">
        <v>2</v>
      </c>
      <c r="DN20" t="s">
        <v>355</v>
      </c>
      <c r="DO20">
        <v>2.72749</v>
      </c>
      <c r="DP20">
        <v>2.8380200000000002</v>
      </c>
      <c r="DQ20">
        <v>7.6568600000000001E-2</v>
      </c>
      <c r="DR20">
        <v>7.6301099999999997E-2</v>
      </c>
      <c r="DS20">
        <v>0.11687500000000001</v>
      </c>
      <c r="DT20">
        <v>0.112516</v>
      </c>
      <c r="DU20">
        <v>26806</v>
      </c>
      <c r="DV20">
        <v>27788.1</v>
      </c>
      <c r="DW20">
        <v>27180.5</v>
      </c>
      <c r="DX20">
        <v>28249</v>
      </c>
      <c r="DY20">
        <v>31623.200000000001</v>
      </c>
      <c r="DZ20">
        <v>33390.800000000003</v>
      </c>
      <c r="EA20">
        <v>36323.800000000003</v>
      </c>
      <c r="EB20">
        <v>38288.1</v>
      </c>
      <c r="EC20">
        <v>1.8491500000000001</v>
      </c>
      <c r="ED20">
        <v>1.95597</v>
      </c>
      <c r="EE20">
        <v>6.9532499999999997E-2</v>
      </c>
      <c r="EF20">
        <v>0</v>
      </c>
      <c r="EG20">
        <v>24.058199999999999</v>
      </c>
      <c r="EH20">
        <v>999.9</v>
      </c>
      <c r="EI20">
        <v>45.042999999999999</v>
      </c>
      <c r="EJ20">
        <v>33.424999999999997</v>
      </c>
      <c r="EK20">
        <v>23.1646</v>
      </c>
      <c r="EL20">
        <v>62.682099999999998</v>
      </c>
      <c r="EM20">
        <v>26.887</v>
      </c>
      <c r="EN20">
        <v>1</v>
      </c>
      <c r="EO20">
        <v>-4.3376499999999998E-2</v>
      </c>
      <c r="EP20">
        <v>1.2926500000000001</v>
      </c>
      <c r="EQ20">
        <v>19.9438</v>
      </c>
      <c r="ER20">
        <v>5.2165400000000002</v>
      </c>
      <c r="ES20">
        <v>11.9261</v>
      </c>
      <c r="ET20">
        <v>4.9549000000000003</v>
      </c>
      <c r="EU20">
        <v>3.29705</v>
      </c>
      <c r="EV20">
        <v>185.9</v>
      </c>
      <c r="EW20">
        <v>9999</v>
      </c>
      <c r="EX20">
        <v>95.9</v>
      </c>
      <c r="EY20">
        <v>6656.5</v>
      </c>
      <c r="EZ20">
        <v>1.8600099999999999</v>
      </c>
      <c r="FA20">
        <v>1.8592599999999999</v>
      </c>
      <c r="FB20">
        <v>1.8646199999999999</v>
      </c>
      <c r="FC20">
        <v>1.86859</v>
      </c>
      <c r="FD20">
        <v>1.8635600000000001</v>
      </c>
      <c r="FE20">
        <v>1.8634999999999999</v>
      </c>
      <c r="FF20">
        <v>1.8635600000000001</v>
      </c>
      <c r="FG20">
        <v>1.8633999999999999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-3.472</v>
      </c>
      <c r="FV20">
        <v>-3.6600000000000001E-2</v>
      </c>
      <c r="FW20">
        <v>-3.4718000000000302</v>
      </c>
      <c r="FX20">
        <v>0</v>
      </c>
      <c r="FY20">
        <v>0</v>
      </c>
      <c r="FZ20">
        <v>0</v>
      </c>
      <c r="GA20">
        <v>-3.6560000000004998E-2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0.5</v>
      </c>
      <c r="GK20">
        <v>0.83496099999999995</v>
      </c>
      <c r="GL20">
        <v>2.6086399999999998</v>
      </c>
      <c r="GM20">
        <v>1.4489700000000001</v>
      </c>
      <c r="GN20">
        <v>2.2924799999999999</v>
      </c>
      <c r="GO20">
        <v>1.5466299999999999</v>
      </c>
      <c r="GP20">
        <v>2.4291999999999998</v>
      </c>
      <c r="GQ20">
        <v>35.059399999999997</v>
      </c>
      <c r="GR20">
        <v>13.9657</v>
      </c>
      <c r="GS20">
        <v>18</v>
      </c>
      <c r="GT20">
        <v>400.76499999999999</v>
      </c>
      <c r="GU20">
        <v>578.02499999999998</v>
      </c>
      <c r="GV20">
        <v>22.4863</v>
      </c>
      <c r="GW20">
        <v>26.6767</v>
      </c>
      <c r="GX20">
        <v>29.999600000000001</v>
      </c>
      <c r="GY20">
        <v>26.738499999999998</v>
      </c>
      <c r="GZ20">
        <v>26.734100000000002</v>
      </c>
      <c r="HA20">
        <v>16.712199999999999</v>
      </c>
      <c r="HB20">
        <v>-30</v>
      </c>
      <c r="HC20">
        <v>-30</v>
      </c>
      <c r="HD20">
        <v>22.487100000000002</v>
      </c>
      <c r="HE20">
        <v>300</v>
      </c>
      <c r="HF20">
        <v>0</v>
      </c>
      <c r="HG20">
        <v>100.089</v>
      </c>
      <c r="HH20">
        <v>93.087500000000006</v>
      </c>
    </row>
    <row r="21" spans="1:216" x14ac:dyDescent="0.2">
      <c r="A21">
        <v>3</v>
      </c>
      <c r="B21">
        <v>1690151767</v>
      </c>
      <c r="C21">
        <v>180</v>
      </c>
      <c r="D21" t="s">
        <v>362</v>
      </c>
      <c r="E21" t="s">
        <v>363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1690151767</v>
      </c>
      <c r="M21">
        <f t="shared" si="0"/>
        <v>1.5654979381965722E-3</v>
      </c>
      <c r="N21">
        <f t="shared" si="1"/>
        <v>1.5654979381965721</v>
      </c>
      <c r="O21">
        <f t="shared" si="2"/>
        <v>9.1363768859964321</v>
      </c>
      <c r="P21">
        <f t="shared" si="3"/>
        <v>246.79599999999999</v>
      </c>
      <c r="Q21">
        <f t="shared" si="4"/>
        <v>144.24205030432509</v>
      </c>
      <c r="R21">
        <f t="shared" si="5"/>
        <v>14.526045543387323</v>
      </c>
      <c r="S21">
        <f t="shared" si="6"/>
        <v>24.853847601043995</v>
      </c>
      <c r="T21">
        <f t="shared" si="7"/>
        <v>0.14957968430145463</v>
      </c>
      <c r="U21">
        <f t="shared" si="8"/>
        <v>4.6269850152515266</v>
      </c>
      <c r="V21">
        <f t="shared" si="9"/>
        <v>0.14694432850588393</v>
      </c>
      <c r="W21">
        <f t="shared" si="10"/>
        <v>9.2073114148899252E-2</v>
      </c>
      <c r="X21">
        <f t="shared" si="11"/>
        <v>297.66732599999995</v>
      </c>
      <c r="Y21">
        <f t="shared" si="12"/>
        <v>25.875764205962358</v>
      </c>
      <c r="Z21">
        <f t="shared" si="13"/>
        <v>25.875764205962358</v>
      </c>
      <c r="AA21">
        <f t="shared" si="14"/>
        <v>3.3495322685292077</v>
      </c>
      <c r="AB21">
        <f t="shared" si="15"/>
        <v>72.550399708575569</v>
      </c>
      <c r="AC21">
        <f t="shared" si="16"/>
        <v>2.3067725293339993</v>
      </c>
      <c r="AD21">
        <f t="shared" si="17"/>
        <v>3.1795448937565745</v>
      </c>
      <c r="AE21">
        <f t="shared" si="18"/>
        <v>1.0427597391952084</v>
      </c>
      <c r="AF21">
        <f t="shared" si="19"/>
        <v>-69.038459074468832</v>
      </c>
      <c r="AG21">
        <f t="shared" si="20"/>
        <v>-218.63401032540577</v>
      </c>
      <c r="AH21">
        <f t="shared" si="21"/>
        <v>-10.039037861620034</v>
      </c>
      <c r="AI21">
        <f t="shared" si="22"/>
        <v>-4.4181261494713908E-2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53637.956766822732</v>
      </c>
      <c r="AO21">
        <f t="shared" si="26"/>
        <v>1799.79</v>
      </c>
      <c r="AP21">
        <f t="shared" si="27"/>
        <v>1517.223</v>
      </c>
      <c r="AQ21">
        <f t="shared" si="28"/>
        <v>0.84300001666861135</v>
      </c>
      <c r="AR21">
        <f t="shared" si="29"/>
        <v>0.16539003217041987</v>
      </c>
      <c r="AS21">
        <v>1690151767</v>
      </c>
      <c r="AT21">
        <v>246.79599999999999</v>
      </c>
      <c r="AU21">
        <v>249.93799999999999</v>
      </c>
      <c r="AV21">
        <v>22.905999999999999</v>
      </c>
      <c r="AW21">
        <v>22.401299999999999</v>
      </c>
      <c r="AX21">
        <v>250.209</v>
      </c>
      <c r="AY21">
        <v>22.9373</v>
      </c>
      <c r="AZ21">
        <v>400.06400000000002</v>
      </c>
      <c r="BA21">
        <v>100.60599999999999</v>
      </c>
      <c r="BB21">
        <v>0.100039</v>
      </c>
      <c r="BC21">
        <v>24.999300000000002</v>
      </c>
      <c r="BD21">
        <v>25.208400000000001</v>
      </c>
      <c r="BE21">
        <v>999.9</v>
      </c>
      <c r="BF21">
        <v>0</v>
      </c>
      <c r="BG21">
        <v>0</v>
      </c>
      <c r="BH21">
        <v>10016.200000000001</v>
      </c>
      <c r="BI21">
        <v>0</v>
      </c>
      <c r="BJ21">
        <v>657.63699999999994</v>
      </c>
      <c r="BK21">
        <v>-3.1423800000000002</v>
      </c>
      <c r="BL21">
        <v>252.58099999999999</v>
      </c>
      <c r="BM21">
        <v>255.66499999999999</v>
      </c>
      <c r="BN21">
        <v>0.50465800000000005</v>
      </c>
      <c r="BO21">
        <v>249.93799999999999</v>
      </c>
      <c r="BP21">
        <v>22.401299999999999</v>
      </c>
      <c r="BQ21">
        <v>2.3044699999999998</v>
      </c>
      <c r="BR21">
        <v>2.2536999999999998</v>
      </c>
      <c r="BS21">
        <v>19.707699999999999</v>
      </c>
      <c r="BT21">
        <v>19.3492</v>
      </c>
      <c r="BU21">
        <v>1799.79</v>
      </c>
      <c r="BV21">
        <v>0.89999799999999996</v>
      </c>
      <c r="BW21">
        <v>0.10000199999999999</v>
      </c>
      <c r="BX21">
        <v>0</v>
      </c>
      <c r="BY21">
        <v>2.274</v>
      </c>
      <c r="BZ21">
        <v>0</v>
      </c>
      <c r="CA21">
        <v>3713.41</v>
      </c>
      <c r="CB21">
        <v>13893.3</v>
      </c>
      <c r="CC21">
        <v>40.436999999999998</v>
      </c>
      <c r="CD21">
        <v>42.375</v>
      </c>
      <c r="CE21">
        <v>41.625</v>
      </c>
      <c r="CF21">
        <v>40.561999999999998</v>
      </c>
      <c r="CG21">
        <v>40.125</v>
      </c>
      <c r="CH21">
        <v>1619.81</v>
      </c>
      <c r="CI21">
        <v>179.98</v>
      </c>
      <c r="CJ21">
        <v>0</v>
      </c>
      <c r="CK21">
        <v>1690151779.5</v>
      </c>
      <c r="CL21">
        <v>0</v>
      </c>
      <c r="CM21">
        <v>1690151737</v>
      </c>
      <c r="CN21" t="s">
        <v>364</v>
      </c>
      <c r="CO21">
        <v>1690151733</v>
      </c>
      <c r="CP21">
        <v>1690151737</v>
      </c>
      <c r="CQ21">
        <v>25</v>
      </c>
      <c r="CR21">
        <v>5.8000000000000003E-2</v>
      </c>
      <c r="CS21">
        <v>5.0000000000000001E-3</v>
      </c>
      <c r="CT21">
        <v>-3.4129999999999998</v>
      </c>
      <c r="CU21">
        <v>-3.1E-2</v>
      </c>
      <c r="CV21">
        <v>250</v>
      </c>
      <c r="CW21">
        <v>22</v>
      </c>
      <c r="CX21">
        <v>0.19</v>
      </c>
      <c r="CY21">
        <v>0.14000000000000001</v>
      </c>
      <c r="CZ21">
        <v>6.4502855763762996</v>
      </c>
      <c r="DA21">
        <v>0.31123090722708402</v>
      </c>
      <c r="DB21">
        <v>5.8919354328647401E-2</v>
      </c>
      <c r="DC21">
        <v>1</v>
      </c>
      <c r="DD21">
        <v>249.99440000000001</v>
      </c>
      <c r="DE21">
        <v>0.108270676692277</v>
      </c>
      <c r="DF21">
        <v>2.6798134263410999E-2</v>
      </c>
      <c r="DG21">
        <v>1</v>
      </c>
      <c r="DH21">
        <v>1800.0061904761901</v>
      </c>
      <c r="DI21">
        <v>-7.7921241359827503E-2</v>
      </c>
      <c r="DJ21">
        <v>0.160370885330471</v>
      </c>
      <c r="DK21">
        <v>-1</v>
      </c>
      <c r="DL21">
        <v>2</v>
      </c>
      <c r="DM21">
        <v>2</v>
      </c>
      <c r="DN21" t="s">
        <v>355</v>
      </c>
      <c r="DO21">
        <v>2.72783</v>
      </c>
      <c r="DP21">
        <v>2.83832</v>
      </c>
      <c r="DQ21">
        <v>6.5900100000000003E-2</v>
      </c>
      <c r="DR21">
        <v>6.55192E-2</v>
      </c>
      <c r="DS21">
        <v>0.116685</v>
      </c>
      <c r="DT21">
        <v>0.112319</v>
      </c>
      <c r="DU21">
        <v>27119</v>
      </c>
      <c r="DV21">
        <v>28115.599999999999</v>
      </c>
      <c r="DW21">
        <v>27183.599999999999</v>
      </c>
      <c r="DX21">
        <v>28251.8</v>
      </c>
      <c r="DY21">
        <v>31633.200000000001</v>
      </c>
      <c r="DZ21">
        <v>33401.9</v>
      </c>
      <c r="EA21">
        <v>36327.599999999999</v>
      </c>
      <c r="EB21">
        <v>38292.5</v>
      </c>
      <c r="EC21">
        <v>1.8497699999999999</v>
      </c>
      <c r="ED21">
        <v>1.9572799999999999</v>
      </c>
      <c r="EE21">
        <v>6.9022200000000006E-2</v>
      </c>
      <c r="EF21">
        <v>0</v>
      </c>
      <c r="EG21">
        <v>24.075199999999999</v>
      </c>
      <c r="EH21">
        <v>999.9</v>
      </c>
      <c r="EI21">
        <v>45.018999999999998</v>
      </c>
      <c r="EJ21">
        <v>33.384999999999998</v>
      </c>
      <c r="EK21">
        <v>23.1006</v>
      </c>
      <c r="EL21">
        <v>62.5321</v>
      </c>
      <c r="EM21">
        <v>27.031199999999998</v>
      </c>
      <c r="EN21">
        <v>1</v>
      </c>
      <c r="EO21">
        <v>-4.8231700000000002E-2</v>
      </c>
      <c r="EP21">
        <v>1.3222499999999999</v>
      </c>
      <c r="EQ21">
        <v>19.9434</v>
      </c>
      <c r="ER21">
        <v>5.2145900000000003</v>
      </c>
      <c r="ES21">
        <v>11.9261</v>
      </c>
      <c r="ET21">
        <v>4.9547499999999998</v>
      </c>
      <c r="EU21">
        <v>3.2970999999999999</v>
      </c>
      <c r="EV21">
        <v>185.9</v>
      </c>
      <c r="EW21">
        <v>9999</v>
      </c>
      <c r="EX21">
        <v>95.9</v>
      </c>
      <c r="EY21">
        <v>6658.3</v>
      </c>
      <c r="EZ21">
        <v>1.8600300000000001</v>
      </c>
      <c r="FA21">
        <v>1.8592599999999999</v>
      </c>
      <c r="FB21">
        <v>1.8646400000000001</v>
      </c>
      <c r="FC21">
        <v>1.86859</v>
      </c>
      <c r="FD21">
        <v>1.8635600000000001</v>
      </c>
      <c r="FE21">
        <v>1.8635299999999999</v>
      </c>
      <c r="FF21">
        <v>1.8635600000000001</v>
      </c>
      <c r="FG21">
        <v>1.8633999999999999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-3.4129999999999998</v>
      </c>
      <c r="FV21">
        <v>-3.1300000000000001E-2</v>
      </c>
      <c r="FW21">
        <v>-3.41329999999996</v>
      </c>
      <c r="FX21">
        <v>0</v>
      </c>
      <c r="FY21">
        <v>0</v>
      </c>
      <c r="FZ21">
        <v>0</v>
      </c>
      <c r="GA21">
        <v>-3.1310000000001302E-2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0.6</v>
      </c>
      <c r="GJ21">
        <v>0.5</v>
      </c>
      <c r="GK21">
        <v>0.72631800000000002</v>
      </c>
      <c r="GL21">
        <v>2.6086399999999998</v>
      </c>
      <c r="GM21">
        <v>1.4489700000000001</v>
      </c>
      <c r="GN21">
        <v>2.2949199999999998</v>
      </c>
      <c r="GO21">
        <v>1.5466299999999999</v>
      </c>
      <c r="GP21">
        <v>2.4584999999999999</v>
      </c>
      <c r="GQ21">
        <v>35.0364</v>
      </c>
      <c r="GR21">
        <v>13.9482</v>
      </c>
      <c r="GS21">
        <v>18</v>
      </c>
      <c r="GT21">
        <v>400.51900000000001</v>
      </c>
      <c r="GU21">
        <v>578.16099999999994</v>
      </c>
      <c r="GV21">
        <v>22.4511</v>
      </c>
      <c r="GW21">
        <v>26.611999999999998</v>
      </c>
      <c r="GX21">
        <v>29.9999</v>
      </c>
      <c r="GY21">
        <v>26.653700000000001</v>
      </c>
      <c r="GZ21">
        <v>26.6449</v>
      </c>
      <c r="HA21">
        <v>14.542199999999999</v>
      </c>
      <c r="HB21">
        <v>-30</v>
      </c>
      <c r="HC21">
        <v>-30</v>
      </c>
      <c r="HD21">
        <v>22.446999999999999</v>
      </c>
      <c r="HE21">
        <v>250</v>
      </c>
      <c r="HF21">
        <v>0</v>
      </c>
      <c r="HG21">
        <v>100.1</v>
      </c>
      <c r="HH21">
        <v>93.097700000000003</v>
      </c>
    </row>
    <row r="22" spans="1:216" x14ac:dyDescent="0.2">
      <c r="A22">
        <v>4</v>
      </c>
      <c r="B22">
        <v>1690151861</v>
      </c>
      <c r="C22">
        <v>274</v>
      </c>
      <c r="D22" t="s">
        <v>365</v>
      </c>
      <c r="E22" t="s">
        <v>366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1690151861</v>
      </c>
      <c r="M22">
        <f t="shared" si="0"/>
        <v>1.6560303201026503E-3</v>
      </c>
      <c r="N22">
        <f t="shared" si="1"/>
        <v>1.6560303201026503</v>
      </c>
      <c r="O22">
        <f t="shared" si="2"/>
        <v>5.4496413976210949</v>
      </c>
      <c r="P22">
        <f t="shared" si="3"/>
        <v>173.06899999999999</v>
      </c>
      <c r="Q22">
        <f t="shared" si="4"/>
        <v>114.63837893285456</v>
      </c>
      <c r="R22">
        <f t="shared" si="5"/>
        <v>11.544528271498869</v>
      </c>
      <c r="S22">
        <f t="shared" si="6"/>
        <v>17.428717869347199</v>
      </c>
      <c r="T22">
        <f t="shared" si="7"/>
        <v>0.15828158336391088</v>
      </c>
      <c r="U22">
        <f t="shared" si="8"/>
        <v>4.6269165808261086</v>
      </c>
      <c r="V22">
        <f t="shared" si="9"/>
        <v>0.1553338951393409</v>
      </c>
      <c r="W22">
        <f t="shared" si="10"/>
        <v>9.7343950229451248E-2</v>
      </c>
      <c r="X22">
        <f t="shared" si="11"/>
        <v>297.73188600000003</v>
      </c>
      <c r="Y22">
        <f t="shared" si="12"/>
        <v>25.863217502656987</v>
      </c>
      <c r="Z22">
        <f t="shared" si="13"/>
        <v>25.863217502656987</v>
      </c>
      <c r="AA22">
        <f t="shared" si="14"/>
        <v>3.347043967720372</v>
      </c>
      <c r="AB22">
        <f t="shared" si="15"/>
        <v>72.438270628108569</v>
      </c>
      <c r="AC22">
        <f t="shared" si="16"/>
        <v>2.3035506468655997</v>
      </c>
      <c r="AD22">
        <f t="shared" si="17"/>
        <v>3.1800188310566071</v>
      </c>
      <c r="AE22">
        <f t="shared" si="18"/>
        <v>1.0434933208547723</v>
      </c>
      <c r="AF22">
        <f t="shared" si="19"/>
        <v>-73.030937116526871</v>
      </c>
      <c r="AG22">
        <f t="shared" si="20"/>
        <v>-214.87743179760838</v>
      </c>
      <c r="AH22">
        <f t="shared" si="21"/>
        <v>-9.8661936840698718</v>
      </c>
      <c r="AI22">
        <f t="shared" si="22"/>
        <v>-4.2676598205076743E-2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53636.440498254095</v>
      </c>
      <c r="AO22">
        <f t="shared" si="26"/>
        <v>1800.18</v>
      </c>
      <c r="AP22">
        <f t="shared" si="27"/>
        <v>1517.5518</v>
      </c>
      <c r="AQ22">
        <f t="shared" si="28"/>
        <v>0.84300003333000029</v>
      </c>
      <c r="AR22">
        <f t="shared" si="29"/>
        <v>0.16539006432690065</v>
      </c>
      <c r="AS22">
        <v>1690151861</v>
      </c>
      <c r="AT22">
        <v>173.06899999999999</v>
      </c>
      <c r="AU22">
        <v>174.96199999999999</v>
      </c>
      <c r="AV22">
        <v>22.874500000000001</v>
      </c>
      <c r="AW22">
        <v>22.340499999999999</v>
      </c>
      <c r="AX22">
        <v>176.24799999999999</v>
      </c>
      <c r="AY22">
        <v>22.9069</v>
      </c>
      <c r="AZ22">
        <v>399.99200000000002</v>
      </c>
      <c r="BA22">
        <v>100.604</v>
      </c>
      <c r="BB22">
        <v>9.9868799999999994E-2</v>
      </c>
      <c r="BC22">
        <v>25.001799999999999</v>
      </c>
      <c r="BD22">
        <v>25.220300000000002</v>
      </c>
      <c r="BE22">
        <v>999.9</v>
      </c>
      <c r="BF22">
        <v>0</v>
      </c>
      <c r="BG22">
        <v>0</v>
      </c>
      <c r="BH22">
        <v>10016.200000000001</v>
      </c>
      <c r="BI22">
        <v>0</v>
      </c>
      <c r="BJ22">
        <v>677.11300000000006</v>
      </c>
      <c r="BK22">
        <v>-1.89232</v>
      </c>
      <c r="BL22">
        <v>177.12100000000001</v>
      </c>
      <c r="BM22">
        <v>178.96</v>
      </c>
      <c r="BN22">
        <v>0.53397399999999995</v>
      </c>
      <c r="BO22">
        <v>174.96199999999999</v>
      </c>
      <c r="BP22">
        <v>22.340499999999999</v>
      </c>
      <c r="BQ22">
        <v>2.30125</v>
      </c>
      <c r="BR22">
        <v>2.2475299999999998</v>
      </c>
      <c r="BS22">
        <v>19.685199999999998</v>
      </c>
      <c r="BT22">
        <v>19.305199999999999</v>
      </c>
      <c r="BU22">
        <v>1800.18</v>
      </c>
      <c r="BV22">
        <v>0.90000100000000005</v>
      </c>
      <c r="BW22">
        <v>9.9998799999999999E-2</v>
      </c>
      <c r="BX22">
        <v>0</v>
      </c>
      <c r="BY22">
        <v>2.1863000000000001</v>
      </c>
      <c r="BZ22">
        <v>0</v>
      </c>
      <c r="CA22">
        <v>3702.51</v>
      </c>
      <c r="CB22">
        <v>13896.3</v>
      </c>
      <c r="CC22">
        <v>40.375</v>
      </c>
      <c r="CD22">
        <v>42.375</v>
      </c>
      <c r="CE22">
        <v>41.561999999999998</v>
      </c>
      <c r="CF22">
        <v>40.5</v>
      </c>
      <c r="CG22">
        <v>40.125</v>
      </c>
      <c r="CH22">
        <v>1620.16</v>
      </c>
      <c r="CI22">
        <v>180.02</v>
      </c>
      <c r="CJ22">
        <v>0</v>
      </c>
      <c r="CK22">
        <v>1690151873.7</v>
      </c>
      <c r="CL22">
        <v>0</v>
      </c>
      <c r="CM22">
        <v>1690151831</v>
      </c>
      <c r="CN22" t="s">
        <v>367</v>
      </c>
      <c r="CO22">
        <v>1690151831</v>
      </c>
      <c r="CP22">
        <v>1690151826</v>
      </c>
      <c r="CQ22">
        <v>26</v>
      </c>
      <c r="CR22">
        <v>0.23499999999999999</v>
      </c>
      <c r="CS22">
        <v>-1E-3</v>
      </c>
      <c r="CT22">
        <v>-3.1789999999999998</v>
      </c>
      <c r="CU22">
        <v>-3.2000000000000001E-2</v>
      </c>
      <c r="CV22">
        <v>175</v>
      </c>
      <c r="CW22">
        <v>22</v>
      </c>
      <c r="CX22">
        <v>0.28000000000000003</v>
      </c>
      <c r="CY22">
        <v>0.24</v>
      </c>
      <c r="CZ22">
        <v>3.8653835549879099</v>
      </c>
      <c r="DA22">
        <v>0.62866449215772802</v>
      </c>
      <c r="DB22">
        <v>8.9387919647674494E-2</v>
      </c>
      <c r="DC22">
        <v>1</v>
      </c>
      <c r="DD22">
        <v>174.98849999999999</v>
      </c>
      <c r="DE22">
        <v>0.108721804511147</v>
      </c>
      <c r="DF22">
        <v>3.8146428404244002E-2</v>
      </c>
      <c r="DG22">
        <v>1</v>
      </c>
      <c r="DH22">
        <v>1800.0357142857099</v>
      </c>
      <c r="DI22">
        <v>0.66062599610964801</v>
      </c>
      <c r="DJ22">
        <v>0.16453604116898099</v>
      </c>
      <c r="DK22">
        <v>-1</v>
      </c>
      <c r="DL22">
        <v>2</v>
      </c>
      <c r="DM22">
        <v>2</v>
      </c>
      <c r="DN22" t="s">
        <v>355</v>
      </c>
      <c r="DO22">
        <v>2.7277</v>
      </c>
      <c r="DP22">
        <v>2.8381500000000002</v>
      </c>
      <c r="DQ22">
        <v>4.8392600000000001E-2</v>
      </c>
      <c r="DR22">
        <v>4.7832399999999997E-2</v>
      </c>
      <c r="DS22">
        <v>0.116594</v>
      </c>
      <c r="DT22">
        <v>0.112126</v>
      </c>
      <c r="DU22">
        <v>27629.9</v>
      </c>
      <c r="DV22">
        <v>28649.599999999999</v>
      </c>
      <c r="DW22">
        <v>27185.9</v>
      </c>
      <c r="DX22">
        <v>28253.4</v>
      </c>
      <c r="DY22">
        <v>31639.3</v>
      </c>
      <c r="DZ22">
        <v>33410.800000000003</v>
      </c>
      <c r="EA22">
        <v>36331.199999999997</v>
      </c>
      <c r="EB22">
        <v>38294.5</v>
      </c>
      <c r="EC22">
        <v>1.8500799999999999</v>
      </c>
      <c r="ED22">
        <v>1.9581</v>
      </c>
      <c r="EE22">
        <v>6.9297899999999996E-2</v>
      </c>
      <c r="EF22">
        <v>0</v>
      </c>
      <c r="EG22">
        <v>24.082599999999999</v>
      </c>
      <c r="EH22">
        <v>999.9</v>
      </c>
      <c r="EI22">
        <v>44.963999999999999</v>
      </c>
      <c r="EJ22">
        <v>33.365000000000002</v>
      </c>
      <c r="EK22">
        <v>23.048500000000001</v>
      </c>
      <c r="EL22">
        <v>62.372199999999999</v>
      </c>
      <c r="EM22">
        <v>27.0593</v>
      </c>
      <c r="EN22">
        <v>1</v>
      </c>
      <c r="EO22">
        <v>-5.2726099999999998E-2</v>
      </c>
      <c r="EP22">
        <v>1.40446</v>
      </c>
      <c r="EQ22">
        <v>19.938300000000002</v>
      </c>
      <c r="ER22">
        <v>5.21624</v>
      </c>
      <c r="ES22">
        <v>11.9261</v>
      </c>
      <c r="ET22">
        <v>4.9553000000000003</v>
      </c>
      <c r="EU22">
        <v>3.2971499999999998</v>
      </c>
      <c r="EV22">
        <v>185.9</v>
      </c>
      <c r="EW22">
        <v>9999</v>
      </c>
      <c r="EX22">
        <v>95.9</v>
      </c>
      <c r="EY22">
        <v>6660</v>
      </c>
      <c r="EZ22">
        <v>1.8600399999999999</v>
      </c>
      <c r="FA22">
        <v>1.85924</v>
      </c>
      <c r="FB22">
        <v>1.8646199999999999</v>
      </c>
      <c r="FC22">
        <v>1.86859</v>
      </c>
      <c r="FD22">
        <v>1.8635699999999999</v>
      </c>
      <c r="FE22">
        <v>1.8634999999999999</v>
      </c>
      <c r="FF22">
        <v>1.8635600000000001</v>
      </c>
      <c r="FG22">
        <v>1.8633999999999999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-3.1789999999999998</v>
      </c>
      <c r="FV22">
        <v>-3.2399999999999998E-2</v>
      </c>
      <c r="FW22">
        <v>-3.1786999999999601</v>
      </c>
      <c r="FX22">
        <v>0</v>
      </c>
      <c r="FY22">
        <v>0</v>
      </c>
      <c r="FZ22">
        <v>0</v>
      </c>
      <c r="GA22">
        <v>-3.2418181818179903E-2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0.6</v>
      </c>
      <c r="GK22">
        <v>0.55908199999999997</v>
      </c>
      <c r="GL22">
        <v>2.6171899999999999</v>
      </c>
      <c r="GM22">
        <v>1.4489700000000001</v>
      </c>
      <c r="GN22">
        <v>2.2949199999999998</v>
      </c>
      <c r="GO22">
        <v>1.5466299999999999</v>
      </c>
      <c r="GP22">
        <v>2.4499499999999999</v>
      </c>
      <c r="GQ22">
        <v>35.013399999999997</v>
      </c>
      <c r="GR22">
        <v>13.9306</v>
      </c>
      <c r="GS22">
        <v>18</v>
      </c>
      <c r="GT22">
        <v>400.18099999999998</v>
      </c>
      <c r="GU22">
        <v>578.00400000000002</v>
      </c>
      <c r="GV22">
        <v>22.511199999999999</v>
      </c>
      <c r="GW22">
        <v>26.554200000000002</v>
      </c>
      <c r="GX22">
        <v>30.0002</v>
      </c>
      <c r="GY22">
        <v>26.5793</v>
      </c>
      <c r="GZ22">
        <v>26.5657</v>
      </c>
      <c r="HA22">
        <v>11.1882</v>
      </c>
      <c r="HB22">
        <v>-30</v>
      </c>
      <c r="HC22">
        <v>-30</v>
      </c>
      <c r="HD22">
        <v>22.490500000000001</v>
      </c>
      <c r="HE22">
        <v>175</v>
      </c>
      <c r="HF22">
        <v>0</v>
      </c>
      <c r="HG22">
        <v>100.10899999999999</v>
      </c>
      <c r="HH22">
        <v>93.102599999999995</v>
      </c>
    </row>
    <row r="23" spans="1:216" x14ac:dyDescent="0.2">
      <c r="A23">
        <v>5</v>
      </c>
      <c r="B23">
        <v>1690151953</v>
      </c>
      <c r="C23">
        <v>366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1690151953</v>
      </c>
      <c r="M23">
        <f t="shared" si="0"/>
        <v>1.6467136344820168E-3</v>
      </c>
      <c r="N23">
        <f t="shared" si="1"/>
        <v>1.6467136344820168</v>
      </c>
      <c r="O23">
        <f t="shared" si="2"/>
        <v>3.4075774447738287</v>
      </c>
      <c r="P23">
        <f t="shared" si="3"/>
        <v>123.813</v>
      </c>
      <c r="Q23">
        <f t="shared" si="4"/>
        <v>86.662376721518726</v>
      </c>
      <c r="R23">
        <f t="shared" si="5"/>
        <v>8.7268988919779105</v>
      </c>
      <c r="S23">
        <f t="shared" si="6"/>
        <v>12.467965608473399</v>
      </c>
      <c r="T23">
        <f t="shared" si="7"/>
        <v>0.1567042644900124</v>
      </c>
      <c r="U23">
        <f t="shared" si="8"/>
        <v>4.6231360822930281</v>
      </c>
      <c r="V23">
        <f t="shared" si="9"/>
        <v>0.15381213841485575</v>
      </c>
      <c r="W23">
        <f t="shared" si="10"/>
        <v>9.6387986662205119E-2</v>
      </c>
      <c r="X23">
        <f t="shared" si="11"/>
        <v>297.67051799999996</v>
      </c>
      <c r="Y23">
        <f t="shared" si="12"/>
        <v>25.86803091781902</v>
      </c>
      <c r="Z23">
        <f t="shared" si="13"/>
        <v>25.86803091781902</v>
      </c>
      <c r="AA23">
        <f t="shared" si="14"/>
        <v>3.3479983880663382</v>
      </c>
      <c r="AB23">
        <f t="shared" si="15"/>
        <v>72.318894927399469</v>
      </c>
      <c r="AC23">
        <f t="shared" si="16"/>
        <v>2.3001384058697001</v>
      </c>
      <c r="AD23">
        <f t="shared" si="17"/>
        <v>3.1805497141221477</v>
      </c>
      <c r="AE23">
        <f t="shared" si="18"/>
        <v>1.0478599821966381</v>
      </c>
      <c r="AF23">
        <f t="shared" si="19"/>
        <v>-72.620071280656944</v>
      </c>
      <c r="AG23">
        <f t="shared" si="20"/>
        <v>-215.20369130026609</v>
      </c>
      <c r="AH23">
        <f t="shared" si="21"/>
        <v>-9.8896327468233824</v>
      </c>
      <c r="AI23">
        <f t="shared" si="22"/>
        <v>-4.287732774645292E-2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53579.37773167753</v>
      </c>
      <c r="AO23">
        <f t="shared" si="26"/>
        <v>1799.81</v>
      </c>
      <c r="AP23">
        <f t="shared" si="27"/>
        <v>1517.2397999999998</v>
      </c>
      <c r="AQ23">
        <f t="shared" si="28"/>
        <v>0.84299998333157378</v>
      </c>
      <c r="AR23">
        <f t="shared" si="29"/>
        <v>0.16538996782993759</v>
      </c>
      <c r="AS23">
        <v>1690151953</v>
      </c>
      <c r="AT23">
        <v>123.813</v>
      </c>
      <c r="AU23">
        <v>125.005</v>
      </c>
      <c r="AV23">
        <v>22.8415</v>
      </c>
      <c r="AW23">
        <v>22.310400000000001</v>
      </c>
      <c r="AX23">
        <v>126.87</v>
      </c>
      <c r="AY23">
        <v>22.873100000000001</v>
      </c>
      <c r="AZ23">
        <v>399.92700000000002</v>
      </c>
      <c r="BA23">
        <v>100.6</v>
      </c>
      <c r="BB23">
        <v>9.99718E-2</v>
      </c>
      <c r="BC23">
        <v>25.0046</v>
      </c>
      <c r="BD23">
        <v>25.2254</v>
      </c>
      <c r="BE23">
        <v>999.9</v>
      </c>
      <c r="BF23">
        <v>0</v>
      </c>
      <c r="BG23">
        <v>0</v>
      </c>
      <c r="BH23">
        <v>10005.6</v>
      </c>
      <c r="BI23">
        <v>0</v>
      </c>
      <c r="BJ23">
        <v>681.54200000000003</v>
      </c>
      <c r="BK23">
        <v>-1.1924699999999999</v>
      </c>
      <c r="BL23">
        <v>126.70699999999999</v>
      </c>
      <c r="BM23">
        <v>127.858</v>
      </c>
      <c r="BN23">
        <v>0.53119499999999997</v>
      </c>
      <c r="BO23">
        <v>125.005</v>
      </c>
      <c r="BP23">
        <v>22.310400000000001</v>
      </c>
      <c r="BQ23">
        <v>2.2978499999999999</v>
      </c>
      <c r="BR23">
        <v>2.2444099999999998</v>
      </c>
      <c r="BS23">
        <v>19.661300000000001</v>
      </c>
      <c r="BT23">
        <v>19.282900000000001</v>
      </c>
      <c r="BU23">
        <v>1799.81</v>
      </c>
      <c r="BV23">
        <v>0.89999799999999996</v>
      </c>
      <c r="BW23">
        <v>0.10000199999999999</v>
      </c>
      <c r="BX23">
        <v>0</v>
      </c>
      <c r="BY23">
        <v>2.2242000000000002</v>
      </c>
      <c r="BZ23">
        <v>0</v>
      </c>
      <c r="CA23">
        <v>3682.95</v>
      </c>
      <c r="CB23">
        <v>13893.5</v>
      </c>
      <c r="CC23">
        <v>40.436999999999998</v>
      </c>
      <c r="CD23">
        <v>42.375</v>
      </c>
      <c r="CE23">
        <v>41.561999999999998</v>
      </c>
      <c r="CF23">
        <v>40.561999999999998</v>
      </c>
      <c r="CG23">
        <v>40.125</v>
      </c>
      <c r="CH23">
        <v>1619.83</v>
      </c>
      <c r="CI23">
        <v>179.98</v>
      </c>
      <c r="CJ23">
        <v>0</v>
      </c>
      <c r="CK23">
        <v>1690151965.5</v>
      </c>
      <c r="CL23">
        <v>0</v>
      </c>
      <c r="CM23">
        <v>1690151925</v>
      </c>
      <c r="CN23" t="s">
        <v>370</v>
      </c>
      <c r="CO23">
        <v>1690151925</v>
      </c>
      <c r="CP23">
        <v>1690151923</v>
      </c>
      <c r="CQ23">
        <v>27</v>
      </c>
      <c r="CR23">
        <v>0.121</v>
      </c>
      <c r="CS23">
        <v>1E-3</v>
      </c>
      <c r="CT23">
        <v>-3.0569999999999999</v>
      </c>
      <c r="CU23">
        <v>-3.2000000000000001E-2</v>
      </c>
      <c r="CV23">
        <v>125</v>
      </c>
      <c r="CW23">
        <v>22</v>
      </c>
      <c r="CX23">
        <v>0.24</v>
      </c>
      <c r="CY23">
        <v>0.15</v>
      </c>
      <c r="CZ23">
        <v>2.2771201128351302</v>
      </c>
      <c r="DA23">
        <v>0.68544266934188303</v>
      </c>
      <c r="DB23">
        <v>0.13552419235364599</v>
      </c>
      <c r="DC23">
        <v>1</v>
      </c>
      <c r="DD23">
        <v>124.98445</v>
      </c>
      <c r="DE23">
        <v>5.1112781954792699E-2</v>
      </c>
      <c r="DF23">
        <v>1.9011772668534901E-2</v>
      </c>
      <c r="DG23">
        <v>1</v>
      </c>
      <c r="DH23">
        <v>1799.9614285714299</v>
      </c>
      <c r="DI23">
        <v>0.29362927298983399</v>
      </c>
      <c r="DJ23">
        <v>0.16728321335212401</v>
      </c>
      <c r="DK23">
        <v>-1</v>
      </c>
      <c r="DL23">
        <v>2</v>
      </c>
      <c r="DM23">
        <v>2</v>
      </c>
      <c r="DN23" t="s">
        <v>355</v>
      </c>
      <c r="DO23">
        <v>2.7275299999999998</v>
      </c>
      <c r="DP23">
        <v>2.8381599999999998</v>
      </c>
      <c r="DQ23">
        <v>3.5641199999999998E-2</v>
      </c>
      <c r="DR23">
        <v>3.4963599999999997E-2</v>
      </c>
      <c r="DS23">
        <v>0.116482</v>
      </c>
      <c r="DT23">
        <v>0.112029</v>
      </c>
      <c r="DU23">
        <v>28000.7</v>
      </c>
      <c r="DV23">
        <v>29037.7</v>
      </c>
      <c r="DW23">
        <v>27186.400000000001</v>
      </c>
      <c r="DX23">
        <v>28254.2</v>
      </c>
      <c r="DY23">
        <v>31643.7</v>
      </c>
      <c r="DZ23">
        <v>33415.599999999999</v>
      </c>
      <c r="EA23">
        <v>36331.699999999997</v>
      </c>
      <c r="EB23">
        <v>38295.9</v>
      </c>
      <c r="EC23">
        <v>1.8502799999999999</v>
      </c>
      <c r="ED23">
        <v>1.95842</v>
      </c>
      <c r="EE23">
        <v>6.6831699999999994E-2</v>
      </c>
      <c r="EF23">
        <v>0</v>
      </c>
      <c r="EG23">
        <v>24.128299999999999</v>
      </c>
      <c r="EH23">
        <v>999.9</v>
      </c>
      <c r="EI23">
        <v>44.963999999999999</v>
      </c>
      <c r="EJ23">
        <v>33.314</v>
      </c>
      <c r="EK23">
        <v>22.9832</v>
      </c>
      <c r="EL23">
        <v>62.322200000000002</v>
      </c>
      <c r="EM23">
        <v>27.1114</v>
      </c>
      <c r="EN23">
        <v>1</v>
      </c>
      <c r="EO23">
        <v>-5.38796E-2</v>
      </c>
      <c r="EP23">
        <v>1.4625900000000001</v>
      </c>
      <c r="EQ23">
        <v>19.937200000000001</v>
      </c>
      <c r="ER23">
        <v>5.2171399999999997</v>
      </c>
      <c r="ES23">
        <v>11.9261</v>
      </c>
      <c r="ET23">
        <v>4.9552500000000004</v>
      </c>
      <c r="EU23">
        <v>3.2971300000000001</v>
      </c>
      <c r="EV23">
        <v>185.9</v>
      </c>
      <c r="EW23">
        <v>9999</v>
      </c>
      <c r="EX23">
        <v>95.9</v>
      </c>
      <c r="EY23">
        <v>6662</v>
      </c>
      <c r="EZ23">
        <v>1.86005</v>
      </c>
      <c r="FA23">
        <v>1.8592599999999999</v>
      </c>
      <c r="FB23">
        <v>1.8646199999999999</v>
      </c>
      <c r="FC23">
        <v>1.8686</v>
      </c>
      <c r="FD23">
        <v>1.8635600000000001</v>
      </c>
      <c r="FE23">
        <v>1.8635299999999999</v>
      </c>
      <c r="FF23">
        <v>1.8635600000000001</v>
      </c>
      <c r="FG23">
        <v>1.8633999999999999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-3.0569999999999999</v>
      </c>
      <c r="FV23">
        <v>-3.1600000000000003E-2</v>
      </c>
      <c r="FW23">
        <v>-3.0573999999999999</v>
      </c>
      <c r="FX23">
        <v>0</v>
      </c>
      <c r="FY23">
        <v>0</v>
      </c>
      <c r="FZ23">
        <v>0</v>
      </c>
      <c r="GA23">
        <v>-3.1600000000004499E-2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0.5</v>
      </c>
      <c r="GJ23">
        <v>0.5</v>
      </c>
      <c r="GK23">
        <v>0.44433600000000001</v>
      </c>
      <c r="GL23">
        <v>2.6281699999999999</v>
      </c>
      <c r="GM23">
        <v>1.4489700000000001</v>
      </c>
      <c r="GN23">
        <v>2.2936999999999999</v>
      </c>
      <c r="GO23">
        <v>1.5466299999999999</v>
      </c>
      <c r="GP23">
        <v>2.3791500000000001</v>
      </c>
      <c r="GQ23">
        <v>34.967399999999998</v>
      </c>
      <c r="GR23">
        <v>13.904400000000001</v>
      </c>
      <c r="GS23">
        <v>18</v>
      </c>
      <c r="GT23">
        <v>400.005</v>
      </c>
      <c r="GU23">
        <v>577.79600000000005</v>
      </c>
      <c r="GV23">
        <v>22.35</v>
      </c>
      <c r="GW23">
        <v>26.531600000000001</v>
      </c>
      <c r="GX23">
        <v>30.0001</v>
      </c>
      <c r="GY23">
        <v>26.537600000000001</v>
      </c>
      <c r="GZ23">
        <v>26.520800000000001</v>
      </c>
      <c r="HA23">
        <v>8.9047099999999997</v>
      </c>
      <c r="HB23">
        <v>-30</v>
      </c>
      <c r="HC23">
        <v>-30</v>
      </c>
      <c r="HD23">
        <v>22.3443</v>
      </c>
      <c r="HE23">
        <v>125</v>
      </c>
      <c r="HF23">
        <v>0</v>
      </c>
      <c r="HG23">
        <v>100.111</v>
      </c>
      <c r="HH23">
        <v>93.105800000000002</v>
      </c>
    </row>
    <row r="24" spans="1:216" x14ac:dyDescent="0.2">
      <c r="A24">
        <v>6</v>
      </c>
      <c r="B24">
        <v>1690152032</v>
      </c>
      <c r="C24">
        <v>445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1690152032</v>
      </c>
      <c r="M24">
        <f t="shared" si="0"/>
        <v>1.7096723175401077E-3</v>
      </c>
      <c r="N24">
        <f t="shared" si="1"/>
        <v>1.7096723175401076</v>
      </c>
      <c r="O24">
        <f t="shared" si="2"/>
        <v>0.65501903587804922</v>
      </c>
      <c r="P24">
        <f t="shared" si="3"/>
        <v>69.743700000000004</v>
      </c>
      <c r="Q24">
        <f t="shared" si="4"/>
        <v>62.076933789971463</v>
      </c>
      <c r="R24">
        <f t="shared" si="5"/>
        <v>6.2513431474531673</v>
      </c>
      <c r="S24">
        <f t="shared" si="6"/>
        <v>7.0234107011172</v>
      </c>
      <c r="T24">
        <f t="shared" si="7"/>
        <v>0.16289782101803085</v>
      </c>
      <c r="U24">
        <f t="shared" si="8"/>
        <v>4.6204534133367501</v>
      </c>
      <c r="V24">
        <f t="shared" si="9"/>
        <v>0.1597732407005113</v>
      </c>
      <c r="W24">
        <f t="shared" si="10"/>
        <v>0.10013401466572748</v>
      </c>
      <c r="X24">
        <f t="shared" si="11"/>
        <v>297.72013499999997</v>
      </c>
      <c r="Y24">
        <f t="shared" si="12"/>
        <v>25.860441671236337</v>
      </c>
      <c r="Z24">
        <f t="shared" si="13"/>
        <v>25.860441671236337</v>
      </c>
      <c r="AA24">
        <f t="shared" si="14"/>
        <v>3.3464936744650857</v>
      </c>
      <c r="AB24">
        <f t="shared" si="15"/>
        <v>72.276327910012753</v>
      </c>
      <c r="AC24">
        <f t="shared" si="16"/>
        <v>2.2991134733736001</v>
      </c>
      <c r="AD24">
        <f t="shared" si="17"/>
        <v>3.1810048183910213</v>
      </c>
      <c r="AE24">
        <f t="shared" si="18"/>
        <v>1.0473802010914857</v>
      </c>
      <c r="AF24">
        <f t="shared" si="19"/>
        <v>-75.396549203518745</v>
      </c>
      <c r="AG24">
        <f t="shared" si="20"/>
        <v>-212.59051478067906</v>
      </c>
      <c r="AH24">
        <f t="shared" si="21"/>
        <v>-9.7749617040915293</v>
      </c>
      <c r="AI24">
        <f t="shared" si="22"/>
        <v>-4.1890688289385025E-2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53538.941883295207</v>
      </c>
      <c r="AO24">
        <f t="shared" si="26"/>
        <v>1800.11</v>
      </c>
      <c r="AP24">
        <f t="shared" si="27"/>
        <v>1517.4926999999998</v>
      </c>
      <c r="AQ24">
        <f t="shared" si="28"/>
        <v>0.84299998333435167</v>
      </c>
      <c r="AR24">
        <f t="shared" si="29"/>
        <v>0.16538996783529894</v>
      </c>
      <c r="AS24">
        <v>1690152032</v>
      </c>
      <c r="AT24">
        <v>69.743700000000004</v>
      </c>
      <c r="AU24">
        <v>69.999200000000002</v>
      </c>
      <c r="AV24">
        <v>22.8306</v>
      </c>
      <c r="AW24">
        <v>22.279299999999999</v>
      </c>
      <c r="AX24">
        <v>72.752700000000004</v>
      </c>
      <c r="AY24">
        <v>22.863800000000001</v>
      </c>
      <c r="AZ24">
        <v>400.00799999999998</v>
      </c>
      <c r="BA24">
        <v>100.60299999999999</v>
      </c>
      <c r="BB24">
        <v>0.100156</v>
      </c>
      <c r="BC24">
        <v>25.007000000000001</v>
      </c>
      <c r="BD24">
        <v>25.232900000000001</v>
      </c>
      <c r="BE24">
        <v>999.9</v>
      </c>
      <c r="BF24">
        <v>0</v>
      </c>
      <c r="BG24">
        <v>0</v>
      </c>
      <c r="BH24">
        <v>9997.5</v>
      </c>
      <c r="BI24">
        <v>0</v>
      </c>
      <c r="BJ24">
        <v>695.09500000000003</v>
      </c>
      <c r="BK24">
        <v>-0.255554</v>
      </c>
      <c r="BL24">
        <v>71.373199999999997</v>
      </c>
      <c r="BM24">
        <v>71.594300000000004</v>
      </c>
      <c r="BN24">
        <v>0.55127499999999996</v>
      </c>
      <c r="BO24">
        <v>69.999200000000002</v>
      </c>
      <c r="BP24">
        <v>22.279299999999999</v>
      </c>
      <c r="BQ24">
        <v>2.2968199999999999</v>
      </c>
      <c r="BR24">
        <v>2.2413599999999998</v>
      </c>
      <c r="BS24">
        <v>19.6541</v>
      </c>
      <c r="BT24">
        <v>19.261099999999999</v>
      </c>
      <c r="BU24">
        <v>1800.11</v>
      </c>
      <c r="BV24">
        <v>0.90000100000000005</v>
      </c>
      <c r="BW24">
        <v>9.9998699999999996E-2</v>
      </c>
      <c r="BX24">
        <v>0</v>
      </c>
      <c r="BY24">
        <v>2.3570000000000002</v>
      </c>
      <c r="BZ24">
        <v>0</v>
      </c>
      <c r="CA24">
        <v>3678.05</v>
      </c>
      <c r="CB24">
        <v>13895.8</v>
      </c>
      <c r="CC24">
        <v>40.436999999999998</v>
      </c>
      <c r="CD24">
        <v>42.436999999999998</v>
      </c>
      <c r="CE24">
        <v>41.625</v>
      </c>
      <c r="CF24">
        <v>40.625</v>
      </c>
      <c r="CG24">
        <v>40.125</v>
      </c>
      <c r="CH24">
        <v>1620.1</v>
      </c>
      <c r="CI24">
        <v>180.01</v>
      </c>
      <c r="CJ24">
        <v>0</v>
      </c>
      <c r="CK24">
        <v>1690152044.7</v>
      </c>
      <c r="CL24">
        <v>0</v>
      </c>
      <c r="CM24">
        <v>1690152021</v>
      </c>
      <c r="CN24" t="s">
        <v>373</v>
      </c>
      <c r="CO24">
        <v>1690152021</v>
      </c>
      <c r="CP24">
        <v>1690152011</v>
      </c>
      <c r="CQ24">
        <v>28</v>
      </c>
      <c r="CR24">
        <v>4.8000000000000001E-2</v>
      </c>
      <c r="CS24">
        <v>-2E-3</v>
      </c>
      <c r="CT24">
        <v>-3.0089999999999999</v>
      </c>
      <c r="CU24">
        <v>-3.3000000000000002E-2</v>
      </c>
      <c r="CV24">
        <v>70</v>
      </c>
      <c r="CW24">
        <v>22</v>
      </c>
      <c r="CX24">
        <v>0.34</v>
      </c>
      <c r="CY24">
        <v>0.11</v>
      </c>
      <c r="CZ24">
        <v>0.119097479592519</v>
      </c>
      <c r="DA24">
        <v>0.493484120242971</v>
      </c>
      <c r="DB24">
        <v>0.11375046422853601</v>
      </c>
      <c r="DC24">
        <v>1</v>
      </c>
      <c r="DD24">
        <v>69.9288047619048</v>
      </c>
      <c r="DE24">
        <v>5.3267532467623398E-2</v>
      </c>
      <c r="DF24">
        <v>3.0139366381789399E-2</v>
      </c>
      <c r="DG24">
        <v>1</v>
      </c>
      <c r="DH24">
        <v>1800.0185714285701</v>
      </c>
      <c r="DI24">
        <v>-2.9368896856308901E-2</v>
      </c>
      <c r="DJ24">
        <v>0.159740435715997</v>
      </c>
      <c r="DK24">
        <v>-1</v>
      </c>
      <c r="DL24">
        <v>2</v>
      </c>
      <c r="DM24">
        <v>2</v>
      </c>
      <c r="DN24" t="s">
        <v>355</v>
      </c>
      <c r="DO24">
        <v>2.72776</v>
      </c>
      <c r="DP24">
        <v>2.8382800000000001</v>
      </c>
      <c r="DQ24">
        <v>2.0773400000000001E-2</v>
      </c>
      <c r="DR24">
        <v>1.9889500000000001E-2</v>
      </c>
      <c r="DS24">
        <v>0.116452</v>
      </c>
      <c r="DT24">
        <v>0.111926</v>
      </c>
      <c r="DU24">
        <v>28430.400000000001</v>
      </c>
      <c r="DV24">
        <v>29489.3</v>
      </c>
      <c r="DW24">
        <v>27184.6</v>
      </c>
      <c r="DX24">
        <v>28252.400000000001</v>
      </c>
      <c r="DY24">
        <v>31642.9</v>
      </c>
      <c r="DZ24">
        <v>33417</v>
      </c>
      <c r="EA24">
        <v>36329.5</v>
      </c>
      <c r="EB24">
        <v>38293.199999999997</v>
      </c>
      <c r="EC24">
        <v>1.8487</v>
      </c>
      <c r="ED24">
        <v>1.9556500000000001</v>
      </c>
      <c r="EE24">
        <v>6.4291100000000004E-2</v>
      </c>
      <c r="EF24">
        <v>0</v>
      </c>
      <c r="EG24">
        <v>24.177600000000002</v>
      </c>
      <c r="EH24">
        <v>999.9</v>
      </c>
      <c r="EI24">
        <v>44.963999999999999</v>
      </c>
      <c r="EJ24">
        <v>33.304000000000002</v>
      </c>
      <c r="EK24">
        <v>22.968800000000002</v>
      </c>
      <c r="EL24">
        <v>62.732199999999999</v>
      </c>
      <c r="EM24">
        <v>26.826899999999998</v>
      </c>
      <c r="EN24">
        <v>1</v>
      </c>
      <c r="EO24">
        <v>-5.1628599999999997E-2</v>
      </c>
      <c r="EP24">
        <v>1.52437</v>
      </c>
      <c r="EQ24">
        <v>19.932500000000001</v>
      </c>
      <c r="ER24">
        <v>5.2120499999999996</v>
      </c>
      <c r="ES24">
        <v>11.9261</v>
      </c>
      <c r="ET24">
        <v>4.9546999999999999</v>
      </c>
      <c r="EU24">
        <v>3.2965499999999999</v>
      </c>
      <c r="EV24">
        <v>185.9</v>
      </c>
      <c r="EW24">
        <v>9999</v>
      </c>
      <c r="EX24">
        <v>96</v>
      </c>
      <c r="EY24">
        <v>6663.4</v>
      </c>
      <c r="EZ24">
        <v>1.86002</v>
      </c>
      <c r="FA24">
        <v>1.8592299999999999</v>
      </c>
      <c r="FB24">
        <v>1.8646199999999999</v>
      </c>
      <c r="FC24">
        <v>1.86859</v>
      </c>
      <c r="FD24">
        <v>1.8635600000000001</v>
      </c>
      <c r="FE24">
        <v>1.8634999999999999</v>
      </c>
      <c r="FF24">
        <v>1.8635600000000001</v>
      </c>
      <c r="FG24">
        <v>1.8633999999999999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-3.0089999999999999</v>
      </c>
      <c r="FV24">
        <v>-3.32E-2</v>
      </c>
      <c r="FW24">
        <v>-3.0090400000000099</v>
      </c>
      <c r="FX24">
        <v>0</v>
      </c>
      <c r="FY24">
        <v>0</v>
      </c>
      <c r="FZ24">
        <v>0</v>
      </c>
      <c r="GA24">
        <v>-3.3249999999998898E-2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0.2</v>
      </c>
      <c r="GJ24">
        <v>0.3</v>
      </c>
      <c r="GK24">
        <v>0.319824</v>
      </c>
      <c r="GL24">
        <v>2.6403799999999999</v>
      </c>
      <c r="GM24">
        <v>1.4477500000000001</v>
      </c>
      <c r="GN24">
        <v>2.2936999999999999</v>
      </c>
      <c r="GO24">
        <v>1.5466299999999999</v>
      </c>
      <c r="GP24">
        <v>2.4060100000000002</v>
      </c>
      <c r="GQ24">
        <v>35.013399999999997</v>
      </c>
      <c r="GR24">
        <v>13.8956</v>
      </c>
      <c r="GS24">
        <v>18</v>
      </c>
      <c r="GT24">
        <v>399.21800000000002</v>
      </c>
      <c r="GU24">
        <v>575.40899999999999</v>
      </c>
      <c r="GV24">
        <v>22.330200000000001</v>
      </c>
      <c r="GW24">
        <v>26.545100000000001</v>
      </c>
      <c r="GX24">
        <v>30.0001</v>
      </c>
      <c r="GY24">
        <v>26.536000000000001</v>
      </c>
      <c r="GZ24">
        <v>26.5136</v>
      </c>
      <c r="HA24">
        <v>6.3913200000000003</v>
      </c>
      <c r="HB24">
        <v>-30</v>
      </c>
      <c r="HC24">
        <v>-30</v>
      </c>
      <c r="HD24">
        <v>22.324999999999999</v>
      </c>
      <c r="HE24">
        <v>70</v>
      </c>
      <c r="HF24">
        <v>0</v>
      </c>
      <c r="HG24">
        <v>100.104</v>
      </c>
      <c r="HH24">
        <v>93.099299999999999</v>
      </c>
    </row>
    <row r="25" spans="1:216" x14ac:dyDescent="0.2">
      <c r="A25">
        <v>7</v>
      </c>
      <c r="B25">
        <v>1690152105</v>
      </c>
      <c r="C25">
        <v>518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1690152105</v>
      </c>
      <c r="M25">
        <f t="shared" si="0"/>
        <v>1.8096713906113084E-3</v>
      </c>
      <c r="N25">
        <f t="shared" si="1"/>
        <v>1.8096713906113084</v>
      </c>
      <c r="O25">
        <f t="shared" si="2"/>
        <v>-0.27268724864809607</v>
      </c>
      <c r="P25">
        <f t="shared" si="3"/>
        <v>50.034500000000001</v>
      </c>
      <c r="Q25">
        <f t="shared" si="4"/>
        <v>51.726185144934149</v>
      </c>
      <c r="R25">
        <f t="shared" si="5"/>
        <v>5.2091406151339577</v>
      </c>
      <c r="S25">
        <f t="shared" si="6"/>
        <v>5.0387776592769997</v>
      </c>
      <c r="T25">
        <f t="shared" si="7"/>
        <v>0.1738761538654689</v>
      </c>
      <c r="U25">
        <f t="shared" si="8"/>
        <v>4.6194828709331901</v>
      </c>
      <c r="V25">
        <f t="shared" si="9"/>
        <v>0.17032044827790249</v>
      </c>
      <c r="W25">
        <f t="shared" si="10"/>
        <v>0.10676368997567243</v>
      </c>
      <c r="X25">
        <f t="shared" si="11"/>
        <v>297.72492299999999</v>
      </c>
      <c r="Y25">
        <f t="shared" si="12"/>
        <v>25.818008915342123</v>
      </c>
      <c r="Z25">
        <f t="shared" si="13"/>
        <v>25.818008915342123</v>
      </c>
      <c r="AA25">
        <f t="shared" si="14"/>
        <v>3.3380914467256457</v>
      </c>
      <c r="AB25">
        <f t="shared" si="15"/>
        <v>72.352788804691016</v>
      </c>
      <c r="AC25">
        <f t="shared" si="16"/>
        <v>2.2980217906606</v>
      </c>
      <c r="AD25">
        <f t="shared" si="17"/>
        <v>3.1761343669334927</v>
      </c>
      <c r="AE25">
        <f t="shared" si="18"/>
        <v>1.0400696560650458</v>
      </c>
      <c r="AF25">
        <f t="shared" si="19"/>
        <v>-79.806508325958703</v>
      </c>
      <c r="AG25">
        <f t="shared" si="20"/>
        <v>-208.37864082831169</v>
      </c>
      <c r="AH25">
        <f t="shared" si="21"/>
        <v>-9.5800295576293681</v>
      </c>
      <c r="AI25">
        <f t="shared" si="22"/>
        <v>-4.0255711899760627E-2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53529.127128198335</v>
      </c>
      <c r="AO25">
        <f t="shared" si="26"/>
        <v>1800.14</v>
      </c>
      <c r="AP25">
        <f t="shared" si="27"/>
        <v>1517.5179000000001</v>
      </c>
      <c r="AQ25">
        <f t="shared" si="28"/>
        <v>0.84299993333851808</v>
      </c>
      <c r="AR25">
        <f t="shared" si="29"/>
        <v>0.16538987134333996</v>
      </c>
      <c r="AS25">
        <v>1690152105</v>
      </c>
      <c r="AT25">
        <v>50.034500000000001</v>
      </c>
      <c r="AU25">
        <v>49.974400000000003</v>
      </c>
      <c r="AV25">
        <v>22.819099999999999</v>
      </c>
      <c r="AW25">
        <v>22.235600000000002</v>
      </c>
      <c r="AX25">
        <v>53.037999999999997</v>
      </c>
      <c r="AY25">
        <v>22.857099999999999</v>
      </c>
      <c r="AZ25">
        <v>400.04399999999998</v>
      </c>
      <c r="BA25">
        <v>100.60599999999999</v>
      </c>
      <c r="BB25">
        <v>0.100066</v>
      </c>
      <c r="BC25">
        <v>24.981300000000001</v>
      </c>
      <c r="BD25">
        <v>25.189900000000002</v>
      </c>
      <c r="BE25">
        <v>999.9</v>
      </c>
      <c r="BF25">
        <v>0</v>
      </c>
      <c r="BG25">
        <v>0</v>
      </c>
      <c r="BH25">
        <v>9994.3799999999992</v>
      </c>
      <c r="BI25">
        <v>0</v>
      </c>
      <c r="BJ25">
        <v>718.86199999999997</v>
      </c>
      <c r="BK25">
        <v>6.0104400000000002E-2</v>
      </c>
      <c r="BL25">
        <v>51.2029</v>
      </c>
      <c r="BM25">
        <v>51.110900000000001</v>
      </c>
      <c r="BN25">
        <v>0.58350900000000006</v>
      </c>
      <c r="BO25">
        <v>49.974400000000003</v>
      </c>
      <c r="BP25">
        <v>22.235600000000002</v>
      </c>
      <c r="BQ25">
        <v>2.2957399999999999</v>
      </c>
      <c r="BR25">
        <v>2.2370299999999999</v>
      </c>
      <c r="BS25">
        <v>19.6465</v>
      </c>
      <c r="BT25">
        <v>19.23</v>
      </c>
      <c r="BU25">
        <v>1800.14</v>
      </c>
      <c r="BV25">
        <v>0.90000100000000005</v>
      </c>
      <c r="BW25">
        <v>9.9998699999999996E-2</v>
      </c>
      <c r="BX25">
        <v>0</v>
      </c>
      <c r="BY25">
        <v>1.843</v>
      </c>
      <c r="BZ25">
        <v>0</v>
      </c>
      <c r="CA25">
        <v>3678.73</v>
      </c>
      <c r="CB25">
        <v>13896</v>
      </c>
      <c r="CC25">
        <v>40.436999999999998</v>
      </c>
      <c r="CD25">
        <v>42.5</v>
      </c>
      <c r="CE25">
        <v>41.625</v>
      </c>
      <c r="CF25">
        <v>40.625</v>
      </c>
      <c r="CG25">
        <v>40.186999999999998</v>
      </c>
      <c r="CH25">
        <v>1620.13</v>
      </c>
      <c r="CI25">
        <v>180.01</v>
      </c>
      <c r="CJ25">
        <v>0</v>
      </c>
      <c r="CK25">
        <v>1690152117.3</v>
      </c>
      <c r="CL25">
        <v>0</v>
      </c>
      <c r="CM25">
        <v>1690152094</v>
      </c>
      <c r="CN25" t="s">
        <v>376</v>
      </c>
      <c r="CO25">
        <v>1690152094</v>
      </c>
      <c r="CP25">
        <v>1690152087</v>
      </c>
      <c r="CQ25">
        <v>29</v>
      </c>
      <c r="CR25">
        <v>5.0000000000000001E-3</v>
      </c>
      <c r="CS25">
        <v>-5.0000000000000001E-3</v>
      </c>
      <c r="CT25">
        <v>-3.004</v>
      </c>
      <c r="CU25">
        <v>-3.7999999999999999E-2</v>
      </c>
      <c r="CV25">
        <v>50</v>
      </c>
      <c r="CW25">
        <v>22</v>
      </c>
      <c r="CX25">
        <v>0.24</v>
      </c>
      <c r="CY25">
        <v>0.18</v>
      </c>
      <c r="CZ25">
        <v>-8.1266188755714897E-2</v>
      </c>
      <c r="DA25">
        <v>-0.98367881969538196</v>
      </c>
      <c r="DB25">
        <v>0.12636371098387</v>
      </c>
      <c r="DC25">
        <v>1</v>
      </c>
      <c r="DD25">
        <v>49.959357142857101</v>
      </c>
      <c r="DE25">
        <v>-6.2805194805352202E-3</v>
      </c>
      <c r="DF25">
        <v>2.26038886546743E-2</v>
      </c>
      <c r="DG25">
        <v>1</v>
      </c>
      <c r="DH25">
        <v>1799.9849999999999</v>
      </c>
      <c r="DI25">
        <v>-0.27251945995538501</v>
      </c>
      <c r="DJ25">
        <v>0.16338604591584199</v>
      </c>
      <c r="DK25">
        <v>-1</v>
      </c>
      <c r="DL25">
        <v>2</v>
      </c>
      <c r="DM25">
        <v>2</v>
      </c>
      <c r="DN25" t="s">
        <v>355</v>
      </c>
      <c r="DO25">
        <v>2.72783</v>
      </c>
      <c r="DP25">
        <v>2.8381599999999998</v>
      </c>
      <c r="DQ25">
        <v>1.5185300000000001E-2</v>
      </c>
      <c r="DR25">
        <v>1.42329E-2</v>
      </c>
      <c r="DS25">
        <v>0.11643000000000001</v>
      </c>
      <c r="DT25">
        <v>0.111779</v>
      </c>
      <c r="DU25">
        <v>28591.4</v>
      </c>
      <c r="DV25">
        <v>29657.9</v>
      </c>
      <c r="DW25">
        <v>27183.4</v>
      </c>
      <c r="DX25">
        <v>28251</v>
      </c>
      <c r="DY25">
        <v>31642.3</v>
      </c>
      <c r="DZ25">
        <v>33421.1</v>
      </c>
      <c r="EA25">
        <v>36327.800000000003</v>
      </c>
      <c r="EB25">
        <v>38291.4</v>
      </c>
      <c r="EC25">
        <v>1.8487</v>
      </c>
      <c r="ED25">
        <v>1.9549700000000001</v>
      </c>
      <c r="EE25">
        <v>6.2748799999999993E-2</v>
      </c>
      <c r="EF25">
        <v>0</v>
      </c>
      <c r="EG25">
        <v>24.159800000000001</v>
      </c>
      <c r="EH25">
        <v>999.9</v>
      </c>
      <c r="EI25">
        <v>44.927</v>
      </c>
      <c r="EJ25">
        <v>33.274000000000001</v>
      </c>
      <c r="EK25">
        <v>22.9115</v>
      </c>
      <c r="EL25">
        <v>62.662199999999999</v>
      </c>
      <c r="EM25">
        <v>27.0913</v>
      </c>
      <c r="EN25">
        <v>1</v>
      </c>
      <c r="EO25">
        <v>-4.9819599999999999E-2</v>
      </c>
      <c r="EP25">
        <v>1.3120499999999999</v>
      </c>
      <c r="EQ25">
        <v>19.9406</v>
      </c>
      <c r="ER25">
        <v>5.2144399999999997</v>
      </c>
      <c r="ES25">
        <v>11.9261</v>
      </c>
      <c r="ET25">
        <v>4.9539999999999997</v>
      </c>
      <c r="EU25">
        <v>3.2966000000000002</v>
      </c>
      <c r="EV25">
        <v>185.9</v>
      </c>
      <c r="EW25">
        <v>9999</v>
      </c>
      <c r="EX25">
        <v>96</v>
      </c>
      <c r="EY25">
        <v>6664.9</v>
      </c>
      <c r="EZ25">
        <v>1.8600099999999999</v>
      </c>
      <c r="FA25">
        <v>1.8592599999999999</v>
      </c>
      <c r="FB25">
        <v>1.8646199999999999</v>
      </c>
      <c r="FC25">
        <v>1.86859</v>
      </c>
      <c r="FD25">
        <v>1.8635699999999999</v>
      </c>
      <c r="FE25">
        <v>1.8635200000000001</v>
      </c>
      <c r="FF25">
        <v>1.8635600000000001</v>
      </c>
      <c r="FG25">
        <v>1.8633900000000001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-3.0030000000000001</v>
      </c>
      <c r="FV25">
        <v>-3.7999999999999999E-2</v>
      </c>
      <c r="FW25">
        <v>-3.0035699999999999</v>
      </c>
      <c r="FX25">
        <v>0</v>
      </c>
      <c r="FY25">
        <v>0</v>
      </c>
      <c r="FZ25">
        <v>0</v>
      </c>
      <c r="GA25">
        <v>-3.7981818181815903E-2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0.2</v>
      </c>
      <c r="GJ25">
        <v>0.3</v>
      </c>
      <c r="GK25">
        <v>0.27465800000000001</v>
      </c>
      <c r="GL25">
        <v>2.6452599999999999</v>
      </c>
      <c r="GM25">
        <v>1.4477500000000001</v>
      </c>
      <c r="GN25">
        <v>2.2949199999999998</v>
      </c>
      <c r="GO25">
        <v>1.5466299999999999</v>
      </c>
      <c r="GP25">
        <v>2.4328599999999998</v>
      </c>
      <c r="GQ25">
        <v>35.0364</v>
      </c>
      <c r="GR25">
        <v>13.886900000000001</v>
      </c>
      <c r="GS25">
        <v>18</v>
      </c>
      <c r="GT25">
        <v>399.25599999999997</v>
      </c>
      <c r="GU25">
        <v>574.822</v>
      </c>
      <c r="GV25">
        <v>22.418600000000001</v>
      </c>
      <c r="GW25">
        <v>26.567499999999999</v>
      </c>
      <c r="GX25">
        <v>30.0001</v>
      </c>
      <c r="GY25">
        <v>26.541699999999999</v>
      </c>
      <c r="GZ25">
        <v>26.511199999999999</v>
      </c>
      <c r="HA25">
        <v>5.4896200000000004</v>
      </c>
      <c r="HB25">
        <v>-30</v>
      </c>
      <c r="HC25">
        <v>-30</v>
      </c>
      <c r="HD25">
        <v>22.425599999999999</v>
      </c>
      <c r="HE25">
        <v>50</v>
      </c>
      <c r="HF25">
        <v>0</v>
      </c>
      <c r="HG25">
        <v>100.1</v>
      </c>
      <c r="HH25">
        <v>93.094899999999996</v>
      </c>
    </row>
    <row r="26" spans="1:216" x14ac:dyDescent="0.2">
      <c r="A26">
        <v>8</v>
      </c>
      <c r="B26">
        <v>1690152199.0999999</v>
      </c>
      <c r="C26">
        <v>612.09999990463302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1690152199.0999999</v>
      </c>
      <c r="M26">
        <f t="shared" si="0"/>
        <v>1.8766813524495043E-3</v>
      </c>
      <c r="N26">
        <f t="shared" si="1"/>
        <v>1.8766813524495043</v>
      </c>
      <c r="O26">
        <f t="shared" si="2"/>
        <v>19.104013967221029</v>
      </c>
      <c r="P26">
        <f t="shared" si="3"/>
        <v>393.43700000000001</v>
      </c>
      <c r="Q26">
        <f t="shared" si="4"/>
        <v>215.80645149937453</v>
      </c>
      <c r="R26">
        <f t="shared" si="5"/>
        <v>21.732784705825161</v>
      </c>
      <c r="S26">
        <f t="shared" si="6"/>
        <v>39.621065806415501</v>
      </c>
      <c r="T26">
        <f t="shared" si="7"/>
        <v>0.18051441265437784</v>
      </c>
      <c r="U26">
        <f t="shared" si="8"/>
        <v>4.6239602766692061</v>
      </c>
      <c r="V26">
        <f t="shared" si="9"/>
        <v>0.17668886898114125</v>
      </c>
      <c r="W26">
        <f t="shared" si="10"/>
        <v>0.1107675005542032</v>
      </c>
      <c r="X26">
        <f t="shared" si="11"/>
        <v>297.68226899999996</v>
      </c>
      <c r="Y26">
        <f t="shared" si="12"/>
        <v>25.80143619814611</v>
      </c>
      <c r="Z26">
        <f t="shared" si="13"/>
        <v>25.80143619814611</v>
      </c>
      <c r="AA26">
        <f t="shared" si="14"/>
        <v>3.3348148443685965</v>
      </c>
      <c r="AB26">
        <f t="shared" si="15"/>
        <v>72.278907158570547</v>
      </c>
      <c r="AC26">
        <f t="shared" si="16"/>
        <v>2.2950866693813001</v>
      </c>
      <c r="AD26">
        <f t="shared" si="17"/>
        <v>3.1753201032026919</v>
      </c>
      <c r="AE26">
        <f t="shared" si="18"/>
        <v>1.0397281749872964</v>
      </c>
      <c r="AF26">
        <f t="shared" si="19"/>
        <v>-82.761647643023139</v>
      </c>
      <c r="AG26">
        <f t="shared" si="20"/>
        <v>-205.52118236697581</v>
      </c>
      <c r="AH26">
        <f t="shared" si="21"/>
        <v>-9.4385202340872052</v>
      </c>
      <c r="AI26">
        <f t="shared" si="22"/>
        <v>-3.9081244086190736E-2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53596.762013752312</v>
      </c>
      <c r="AO26">
        <f t="shared" si="26"/>
        <v>1799.88</v>
      </c>
      <c r="AP26">
        <f t="shared" si="27"/>
        <v>1517.2989</v>
      </c>
      <c r="AQ26">
        <f t="shared" si="28"/>
        <v>0.84300003333555562</v>
      </c>
      <c r="AR26">
        <f t="shared" si="29"/>
        <v>0.16539006433762249</v>
      </c>
      <c r="AS26">
        <v>1690152199.0999999</v>
      </c>
      <c r="AT26">
        <v>393.43700000000001</v>
      </c>
      <c r="AU26">
        <v>399.98399999999998</v>
      </c>
      <c r="AV26">
        <v>22.790199999999999</v>
      </c>
      <c r="AW26">
        <v>22.185099999999998</v>
      </c>
      <c r="AX26">
        <v>397.10399999999998</v>
      </c>
      <c r="AY26">
        <v>22.834900000000001</v>
      </c>
      <c r="AZ26">
        <v>400.06</v>
      </c>
      <c r="BA26">
        <v>100.605</v>
      </c>
      <c r="BB26">
        <v>9.9981500000000001E-2</v>
      </c>
      <c r="BC26">
        <v>24.977</v>
      </c>
      <c r="BD26">
        <v>25.182700000000001</v>
      </c>
      <c r="BE26">
        <v>999.9</v>
      </c>
      <c r="BF26">
        <v>0</v>
      </c>
      <c r="BG26">
        <v>0</v>
      </c>
      <c r="BH26">
        <v>10007.5</v>
      </c>
      <c r="BI26">
        <v>0</v>
      </c>
      <c r="BJ26">
        <v>651.66399999999999</v>
      </c>
      <c r="BK26">
        <v>-6.5475500000000002</v>
      </c>
      <c r="BL26">
        <v>402.61200000000002</v>
      </c>
      <c r="BM26">
        <v>409.05900000000003</v>
      </c>
      <c r="BN26">
        <v>0.60502599999999995</v>
      </c>
      <c r="BO26">
        <v>399.98399999999998</v>
      </c>
      <c r="BP26">
        <v>22.185099999999998</v>
      </c>
      <c r="BQ26">
        <v>2.2928000000000002</v>
      </c>
      <c r="BR26">
        <v>2.2319300000000002</v>
      </c>
      <c r="BS26">
        <v>19.625900000000001</v>
      </c>
      <c r="BT26">
        <v>19.1934</v>
      </c>
      <c r="BU26">
        <v>1799.88</v>
      </c>
      <c r="BV26">
        <v>0.89999799999999996</v>
      </c>
      <c r="BW26">
        <v>0.10000199999999999</v>
      </c>
      <c r="BX26">
        <v>0</v>
      </c>
      <c r="BY26">
        <v>2.0125000000000002</v>
      </c>
      <c r="BZ26">
        <v>0</v>
      </c>
      <c r="CA26">
        <v>3794.86</v>
      </c>
      <c r="CB26">
        <v>13894</v>
      </c>
      <c r="CC26">
        <v>40.375</v>
      </c>
      <c r="CD26">
        <v>42.436999999999998</v>
      </c>
      <c r="CE26">
        <v>41.561999999999998</v>
      </c>
      <c r="CF26">
        <v>40.561999999999998</v>
      </c>
      <c r="CG26">
        <v>40.125</v>
      </c>
      <c r="CH26">
        <v>1619.89</v>
      </c>
      <c r="CI26">
        <v>179.99</v>
      </c>
      <c r="CJ26">
        <v>0</v>
      </c>
      <c r="CK26">
        <v>1690152211.5</v>
      </c>
      <c r="CL26">
        <v>0</v>
      </c>
      <c r="CM26">
        <v>1690152170.0999999</v>
      </c>
      <c r="CN26" t="s">
        <v>379</v>
      </c>
      <c r="CO26">
        <v>1690152170.0999999</v>
      </c>
      <c r="CP26">
        <v>1690152165.0999999</v>
      </c>
      <c r="CQ26">
        <v>30</v>
      </c>
      <c r="CR26">
        <v>-0.66400000000000003</v>
      </c>
      <c r="CS26">
        <v>-7.0000000000000001E-3</v>
      </c>
      <c r="CT26">
        <v>-3.6669999999999998</v>
      </c>
      <c r="CU26">
        <v>-4.4999999999999998E-2</v>
      </c>
      <c r="CV26">
        <v>400</v>
      </c>
      <c r="CW26">
        <v>22</v>
      </c>
      <c r="CX26">
        <v>0.08</v>
      </c>
      <c r="CY26">
        <v>0.19</v>
      </c>
      <c r="CZ26">
        <v>13.3908749030154</v>
      </c>
      <c r="DA26">
        <v>-0.77241965061337803</v>
      </c>
      <c r="DB26">
        <v>0.116990542966768</v>
      </c>
      <c r="DC26">
        <v>1</v>
      </c>
      <c r="DD26">
        <v>400.03455000000002</v>
      </c>
      <c r="DE26">
        <v>-0.282902255639151</v>
      </c>
      <c r="DF26">
        <v>3.8901767312042597E-2</v>
      </c>
      <c r="DG26">
        <v>1</v>
      </c>
      <c r="DH26">
        <v>1799.963</v>
      </c>
      <c r="DI26">
        <v>0.14636892362016299</v>
      </c>
      <c r="DJ26">
        <v>0.148832120189165</v>
      </c>
      <c r="DK26">
        <v>-1</v>
      </c>
      <c r="DL26">
        <v>2</v>
      </c>
      <c r="DM26">
        <v>2</v>
      </c>
      <c r="DN26" t="s">
        <v>355</v>
      </c>
      <c r="DO26">
        <v>2.7278799999999999</v>
      </c>
      <c r="DP26">
        <v>2.83819</v>
      </c>
      <c r="DQ26">
        <v>9.5838199999999998E-2</v>
      </c>
      <c r="DR26">
        <v>9.5913499999999999E-2</v>
      </c>
      <c r="DS26">
        <v>0.116353</v>
      </c>
      <c r="DT26">
        <v>0.111606</v>
      </c>
      <c r="DU26">
        <v>26249</v>
      </c>
      <c r="DV26">
        <v>27201.1</v>
      </c>
      <c r="DW26">
        <v>27182.6</v>
      </c>
      <c r="DX26">
        <v>28251.5</v>
      </c>
      <c r="DY26">
        <v>31644.400000000001</v>
      </c>
      <c r="DZ26">
        <v>33429.1</v>
      </c>
      <c r="EA26">
        <v>36326.9</v>
      </c>
      <c r="EB26">
        <v>38292.9</v>
      </c>
      <c r="EC26">
        <v>1.8499699999999999</v>
      </c>
      <c r="ED26">
        <v>1.95872</v>
      </c>
      <c r="EE26">
        <v>6.6064300000000006E-2</v>
      </c>
      <c r="EF26">
        <v>0</v>
      </c>
      <c r="EG26">
        <v>24.098099999999999</v>
      </c>
      <c r="EH26">
        <v>999.9</v>
      </c>
      <c r="EI26">
        <v>44.86</v>
      </c>
      <c r="EJ26">
        <v>33.274000000000001</v>
      </c>
      <c r="EK26">
        <v>22.8764</v>
      </c>
      <c r="EL26">
        <v>62.529499999999999</v>
      </c>
      <c r="EM26">
        <v>26.911100000000001</v>
      </c>
      <c r="EN26">
        <v>1</v>
      </c>
      <c r="EO26">
        <v>-5.0495400000000003E-2</v>
      </c>
      <c r="EP26">
        <v>1.1205499999999999</v>
      </c>
      <c r="EQ26">
        <v>19.950500000000002</v>
      </c>
      <c r="ER26">
        <v>5.2160900000000003</v>
      </c>
      <c r="ES26">
        <v>11.9261</v>
      </c>
      <c r="ET26">
        <v>4.9553000000000003</v>
      </c>
      <c r="EU26">
        <v>3.2970999999999999</v>
      </c>
      <c r="EV26">
        <v>185.9</v>
      </c>
      <c r="EW26">
        <v>9999</v>
      </c>
      <c r="EX26">
        <v>96</v>
      </c>
      <c r="EY26">
        <v>6666.6</v>
      </c>
      <c r="EZ26">
        <v>1.86</v>
      </c>
      <c r="FA26">
        <v>1.8592599999999999</v>
      </c>
      <c r="FB26">
        <v>1.8646199999999999</v>
      </c>
      <c r="FC26">
        <v>1.8686100000000001</v>
      </c>
      <c r="FD26">
        <v>1.8635600000000001</v>
      </c>
      <c r="FE26">
        <v>1.8635200000000001</v>
      </c>
      <c r="FF26">
        <v>1.86355</v>
      </c>
      <c r="FG26">
        <v>1.8633999999999999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-3.6669999999999998</v>
      </c>
      <c r="FV26">
        <v>-4.4699999999999997E-2</v>
      </c>
      <c r="FW26">
        <v>-3.66739999999999</v>
      </c>
      <c r="FX26">
        <v>0</v>
      </c>
      <c r="FY26">
        <v>0</v>
      </c>
      <c r="FZ26">
        <v>0</v>
      </c>
      <c r="GA26">
        <v>-4.4754545454544797E-2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0.6</v>
      </c>
      <c r="GK26">
        <v>1.0449200000000001</v>
      </c>
      <c r="GL26">
        <v>2.6257299999999999</v>
      </c>
      <c r="GM26">
        <v>1.4489700000000001</v>
      </c>
      <c r="GN26">
        <v>2.2949199999999998</v>
      </c>
      <c r="GO26">
        <v>1.5466299999999999</v>
      </c>
      <c r="GP26">
        <v>2.3925800000000002</v>
      </c>
      <c r="GQ26">
        <v>35.059399999999997</v>
      </c>
      <c r="GR26">
        <v>13.8606</v>
      </c>
      <c r="GS26">
        <v>18</v>
      </c>
      <c r="GT26">
        <v>399.81299999999999</v>
      </c>
      <c r="GU26">
        <v>577.78399999999999</v>
      </c>
      <c r="GV26">
        <v>22.632400000000001</v>
      </c>
      <c r="GW26">
        <v>26.568200000000001</v>
      </c>
      <c r="GX26">
        <v>30</v>
      </c>
      <c r="GY26">
        <v>26.530799999999999</v>
      </c>
      <c r="GZ26">
        <v>26.496300000000002</v>
      </c>
      <c r="HA26">
        <v>20.927199999999999</v>
      </c>
      <c r="HB26">
        <v>-30</v>
      </c>
      <c r="HC26">
        <v>-30</v>
      </c>
      <c r="HD26">
        <v>22.6431</v>
      </c>
      <c r="HE26">
        <v>400</v>
      </c>
      <c r="HF26">
        <v>0</v>
      </c>
      <c r="HG26">
        <v>100.09699999999999</v>
      </c>
      <c r="HH26">
        <v>93.097800000000007</v>
      </c>
    </row>
    <row r="27" spans="1:216" x14ac:dyDescent="0.2">
      <c r="A27">
        <v>9</v>
      </c>
      <c r="B27">
        <v>1690152277.0999999</v>
      </c>
      <c r="C27">
        <v>690.09999990463302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1690152277.0999999</v>
      </c>
      <c r="M27">
        <f t="shared" si="0"/>
        <v>1.9089758739281614E-3</v>
      </c>
      <c r="N27">
        <f t="shared" si="1"/>
        <v>1.9089758739281615</v>
      </c>
      <c r="O27">
        <f t="shared" si="2"/>
        <v>19.007389265876412</v>
      </c>
      <c r="P27">
        <f t="shared" si="3"/>
        <v>393.49599999999998</v>
      </c>
      <c r="Q27">
        <f t="shared" si="4"/>
        <v>218.33997753720163</v>
      </c>
      <c r="R27">
        <f t="shared" si="5"/>
        <v>21.98791695756497</v>
      </c>
      <c r="S27">
        <f t="shared" si="6"/>
        <v>39.626995792191998</v>
      </c>
      <c r="T27">
        <f t="shared" si="7"/>
        <v>0.18231287820304373</v>
      </c>
      <c r="U27">
        <f t="shared" si="8"/>
        <v>4.6244071943525755</v>
      </c>
      <c r="V27">
        <f t="shared" si="9"/>
        <v>0.17841198292768945</v>
      </c>
      <c r="W27">
        <f t="shared" si="10"/>
        <v>0.11185101745500839</v>
      </c>
      <c r="X27">
        <f t="shared" si="11"/>
        <v>297.68386500000003</v>
      </c>
      <c r="Y27">
        <f t="shared" si="12"/>
        <v>25.819494932170411</v>
      </c>
      <c r="Z27">
        <f t="shared" si="13"/>
        <v>25.819494932170411</v>
      </c>
      <c r="AA27">
        <f t="shared" si="14"/>
        <v>3.3383853853818719</v>
      </c>
      <c r="AB27">
        <f t="shared" si="15"/>
        <v>72.048036955432522</v>
      </c>
      <c r="AC27">
        <f t="shared" si="16"/>
        <v>2.2909772350288002</v>
      </c>
      <c r="AD27">
        <f t="shared" si="17"/>
        <v>3.179791333448756</v>
      </c>
      <c r="AE27">
        <f t="shared" si="18"/>
        <v>1.0474081503530717</v>
      </c>
      <c r="AF27">
        <f t="shared" si="19"/>
        <v>-84.185836040231919</v>
      </c>
      <c r="AG27">
        <f t="shared" si="20"/>
        <v>-204.15954773219102</v>
      </c>
      <c r="AH27">
        <f t="shared" si="21"/>
        <v>-9.3770445096321851</v>
      </c>
      <c r="AI27">
        <f t="shared" si="22"/>
        <v>-3.856328205509385E-2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53599.193321220133</v>
      </c>
      <c r="AO27">
        <f t="shared" si="26"/>
        <v>1799.89</v>
      </c>
      <c r="AP27">
        <f t="shared" si="27"/>
        <v>1517.3072999999999</v>
      </c>
      <c r="AQ27">
        <f t="shared" si="28"/>
        <v>0.8430000166676852</v>
      </c>
      <c r="AR27">
        <f t="shared" si="29"/>
        <v>0.16539003216863252</v>
      </c>
      <c r="AS27">
        <v>1690152277.0999999</v>
      </c>
      <c r="AT27">
        <v>393.49599999999998</v>
      </c>
      <c r="AU27">
        <v>400.01600000000002</v>
      </c>
      <c r="AV27">
        <v>22.749400000000001</v>
      </c>
      <c r="AW27">
        <v>22.133800000000001</v>
      </c>
      <c r="AX27">
        <v>397.18</v>
      </c>
      <c r="AY27">
        <v>22.796500000000002</v>
      </c>
      <c r="AZ27">
        <v>400.02</v>
      </c>
      <c r="BA27">
        <v>100.605</v>
      </c>
      <c r="BB27">
        <v>9.9951999999999999E-2</v>
      </c>
      <c r="BC27">
        <v>25.000599999999999</v>
      </c>
      <c r="BD27">
        <v>25.191199999999998</v>
      </c>
      <c r="BE27">
        <v>999.9</v>
      </c>
      <c r="BF27">
        <v>0</v>
      </c>
      <c r="BG27">
        <v>0</v>
      </c>
      <c r="BH27">
        <v>10008.799999999999</v>
      </c>
      <c r="BI27">
        <v>0</v>
      </c>
      <c r="BJ27">
        <v>647.803</v>
      </c>
      <c r="BK27">
        <v>-6.5196199999999997</v>
      </c>
      <c r="BL27">
        <v>402.65699999999998</v>
      </c>
      <c r="BM27">
        <v>409.07</v>
      </c>
      <c r="BN27">
        <v>0.61560999999999999</v>
      </c>
      <c r="BO27">
        <v>400.01600000000002</v>
      </c>
      <c r="BP27">
        <v>22.133800000000001</v>
      </c>
      <c r="BQ27">
        <v>2.2887</v>
      </c>
      <c r="BR27">
        <v>2.2267700000000001</v>
      </c>
      <c r="BS27">
        <v>19.597100000000001</v>
      </c>
      <c r="BT27">
        <v>19.156199999999998</v>
      </c>
      <c r="BU27">
        <v>1799.89</v>
      </c>
      <c r="BV27">
        <v>0.89999799999999996</v>
      </c>
      <c r="BW27">
        <v>0.10000199999999999</v>
      </c>
      <c r="BX27">
        <v>0</v>
      </c>
      <c r="BY27">
        <v>2.5265</v>
      </c>
      <c r="BZ27">
        <v>0</v>
      </c>
      <c r="CA27">
        <v>3810.52</v>
      </c>
      <c r="CB27">
        <v>13894.1</v>
      </c>
      <c r="CC27">
        <v>40.375</v>
      </c>
      <c r="CD27">
        <v>42.436999999999998</v>
      </c>
      <c r="CE27">
        <v>41.561999999999998</v>
      </c>
      <c r="CF27">
        <v>40.5</v>
      </c>
      <c r="CG27">
        <v>40.125</v>
      </c>
      <c r="CH27">
        <v>1619.9</v>
      </c>
      <c r="CI27">
        <v>179.99</v>
      </c>
      <c r="CJ27">
        <v>0</v>
      </c>
      <c r="CK27">
        <v>1690152289.5</v>
      </c>
      <c r="CL27">
        <v>0</v>
      </c>
      <c r="CM27">
        <v>1690152248.0999999</v>
      </c>
      <c r="CN27" t="s">
        <v>382</v>
      </c>
      <c r="CO27">
        <v>1690152248.0999999</v>
      </c>
      <c r="CP27">
        <v>1690152248.0999999</v>
      </c>
      <c r="CQ27">
        <v>31</v>
      </c>
      <c r="CR27">
        <v>-1.6E-2</v>
      </c>
      <c r="CS27">
        <v>-2E-3</v>
      </c>
      <c r="CT27">
        <v>-3.6829999999999998</v>
      </c>
      <c r="CU27">
        <v>-4.7E-2</v>
      </c>
      <c r="CV27">
        <v>400</v>
      </c>
      <c r="CW27">
        <v>22</v>
      </c>
      <c r="CX27">
        <v>0.35</v>
      </c>
      <c r="CY27">
        <v>0.1</v>
      </c>
      <c r="CZ27">
        <v>13.149870235311701</v>
      </c>
      <c r="DA27">
        <v>0.49455643151620399</v>
      </c>
      <c r="DB27">
        <v>0.11128108673178499</v>
      </c>
      <c r="DC27">
        <v>1</v>
      </c>
      <c r="DD27">
        <v>400.01049999999998</v>
      </c>
      <c r="DE27">
        <v>0.12469172932331</v>
      </c>
      <c r="DF27">
        <v>2.59470614906658E-2</v>
      </c>
      <c r="DG27">
        <v>1</v>
      </c>
      <c r="DH27">
        <v>1800.0219999999999</v>
      </c>
      <c r="DI27">
        <v>0.460542575946221</v>
      </c>
      <c r="DJ27">
        <v>0.16384749006313001</v>
      </c>
      <c r="DK27">
        <v>-1</v>
      </c>
      <c r="DL27">
        <v>2</v>
      </c>
      <c r="DM27">
        <v>2</v>
      </c>
      <c r="DN27" t="s">
        <v>355</v>
      </c>
      <c r="DO27">
        <v>2.7277900000000002</v>
      </c>
      <c r="DP27">
        <v>2.8381699999999999</v>
      </c>
      <c r="DQ27">
        <v>9.5857300000000006E-2</v>
      </c>
      <c r="DR27">
        <v>9.5923999999999995E-2</v>
      </c>
      <c r="DS27">
        <v>0.11622300000000001</v>
      </c>
      <c r="DT27">
        <v>0.111432</v>
      </c>
      <c r="DU27">
        <v>26250</v>
      </c>
      <c r="DV27">
        <v>27201.1</v>
      </c>
      <c r="DW27">
        <v>27184</v>
      </c>
      <c r="DX27">
        <v>28251.8</v>
      </c>
      <c r="DY27">
        <v>31651.3</v>
      </c>
      <c r="DZ27">
        <v>33435.4</v>
      </c>
      <c r="EA27">
        <v>36329.4</v>
      </c>
      <c r="EB27">
        <v>38292.699999999997</v>
      </c>
      <c r="EC27">
        <v>1.85023</v>
      </c>
      <c r="ED27">
        <v>1.9593799999999999</v>
      </c>
      <c r="EE27">
        <v>6.6973299999999999E-2</v>
      </c>
      <c r="EF27">
        <v>0</v>
      </c>
      <c r="EG27">
        <v>24.091699999999999</v>
      </c>
      <c r="EH27">
        <v>999.9</v>
      </c>
      <c r="EI27">
        <v>44.811</v>
      </c>
      <c r="EJ27">
        <v>33.244</v>
      </c>
      <c r="EK27">
        <v>22.812200000000001</v>
      </c>
      <c r="EL27">
        <v>62.529499999999999</v>
      </c>
      <c r="EM27">
        <v>27.039300000000001</v>
      </c>
      <c r="EN27">
        <v>1</v>
      </c>
      <c r="EO27">
        <v>-5.2398399999999998E-2</v>
      </c>
      <c r="EP27">
        <v>1.2743199999999999</v>
      </c>
      <c r="EQ27">
        <v>19.9467</v>
      </c>
      <c r="ER27">
        <v>5.2144399999999997</v>
      </c>
      <c r="ES27">
        <v>11.9262</v>
      </c>
      <c r="ET27">
        <v>4.9540499999999996</v>
      </c>
      <c r="EU27">
        <v>3.2970000000000002</v>
      </c>
      <c r="EV27">
        <v>185.9</v>
      </c>
      <c r="EW27">
        <v>9999</v>
      </c>
      <c r="EX27">
        <v>96</v>
      </c>
      <c r="EY27">
        <v>6668.2</v>
      </c>
      <c r="EZ27">
        <v>1.8600399999999999</v>
      </c>
      <c r="FA27">
        <v>1.8592599999999999</v>
      </c>
      <c r="FB27">
        <v>1.8646199999999999</v>
      </c>
      <c r="FC27">
        <v>1.86859</v>
      </c>
      <c r="FD27">
        <v>1.8635600000000001</v>
      </c>
      <c r="FE27">
        <v>1.86354</v>
      </c>
      <c r="FF27">
        <v>1.8635600000000001</v>
      </c>
      <c r="FG27">
        <v>1.8633999999999999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-3.6840000000000002</v>
      </c>
      <c r="FV27">
        <v>-4.7100000000000003E-2</v>
      </c>
      <c r="FW27">
        <v>-3.68340000000001</v>
      </c>
      <c r="FX27">
        <v>0</v>
      </c>
      <c r="FY27">
        <v>0</v>
      </c>
      <c r="FZ27">
        <v>0</v>
      </c>
      <c r="GA27">
        <v>-4.71199999999996E-2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1.0449200000000001</v>
      </c>
      <c r="GL27">
        <v>2.6232899999999999</v>
      </c>
      <c r="GM27">
        <v>1.4489700000000001</v>
      </c>
      <c r="GN27">
        <v>2.2949199999999998</v>
      </c>
      <c r="GO27">
        <v>1.5466299999999999</v>
      </c>
      <c r="GP27">
        <v>2.4096700000000002</v>
      </c>
      <c r="GQ27">
        <v>35.059399999999997</v>
      </c>
      <c r="GR27">
        <v>13.851800000000001</v>
      </c>
      <c r="GS27">
        <v>18</v>
      </c>
      <c r="GT27">
        <v>399.79500000000002</v>
      </c>
      <c r="GU27">
        <v>578.10599999999999</v>
      </c>
      <c r="GV27">
        <v>22.504999999999999</v>
      </c>
      <c r="GW27">
        <v>26.545100000000001</v>
      </c>
      <c r="GX27">
        <v>30</v>
      </c>
      <c r="GY27">
        <v>26.509</v>
      </c>
      <c r="GZ27">
        <v>26.4756</v>
      </c>
      <c r="HA27">
        <v>20.92</v>
      </c>
      <c r="HB27">
        <v>-30</v>
      </c>
      <c r="HC27">
        <v>-30</v>
      </c>
      <c r="HD27">
        <v>22.505199999999999</v>
      </c>
      <c r="HE27">
        <v>400</v>
      </c>
      <c r="HF27">
        <v>0</v>
      </c>
      <c r="HG27">
        <v>100.10299999999999</v>
      </c>
      <c r="HH27">
        <v>93.097899999999996</v>
      </c>
    </row>
    <row r="28" spans="1:216" x14ac:dyDescent="0.2">
      <c r="A28">
        <v>10</v>
      </c>
      <c r="B28">
        <v>1690152368.0999999</v>
      </c>
      <c r="C28">
        <v>781.09999990463302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1690152368.0999999</v>
      </c>
      <c r="M28">
        <f t="shared" si="0"/>
        <v>1.8443617398986064E-3</v>
      </c>
      <c r="N28">
        <f t="shared" si="1"/>
        <v>1.8443617398986065</v>
      </c>
      <c r="O28">
        <f t="shared" si="2"/>
        <v>18.678597931196872</v>
      </c>
      <c r="P28">
        <f t="shared" si="3"/>
        <v>393.61099999999999</v>
      </c>
      <c r="Q28">
        <f t="shared" si="4"/>
        <v>213.50357845065793</v>
      </c>
      <c r="R28">
        <f t="shared" si="5"/>
        <v>21.500455984802489</v>
      </c>
      <c r="S28">
        <f t="shared" si="6"/>
        <v>39.637817979663993</v>
      </c>
      <c r="T28">
        <f t="shared" si="7"/>
        <v>0.17396152268736711</v>
      </c>
      <c r="U28">
        <f t="shared" si="8"/>
        <v>4.6230323770746553</v>
      </c>
      <c r="V28">
        <f t="shared" si="9"/>
        <v>0.17040503570097956</v>
      </c>
      <c r="W28">
        <f t="shared" si="10"/>
        <v>0.10681662763153182</v>
      </c>
      <c r="X28">
        <f t="shared" si="11"/>
        <v>297.73667399999994</v>
      </c>
      <c r="Y28">
        <f t="shared" si="12"/>
        <v>25.841459150925683</v>
      </c>
      <c r="Z28">
        <f t="shared" si="13"/>
        <v>25.841459150925683</v>
      </c>
      <c r="AA28">
        <f t="shared" si="14"/>
        <v>3.3427326121967083</v>
      </c>
      <c r="AB28">
        <f t="shared" si="15"/>
        <v>71.759023099545445</v>
      </c>
      <c r="AC28">
        <f t="shared" si="16"/>
        <v>2.2832295928495996</v>
      </c>
      <c r="AD28">
        <f t="shared" si="17"/>
        <v>3.1818013877951783</v>
      </c>
      <c r="AE28">
        <f t="shared" si="18"/>
        <v>1.0595030193471087</v>
      </c>
      <c r="AF28">
        <f t="shared" si="19"/>
        <v>-81.336352729528542</v>
      </c>
      <c r="AG28">
        <f t="shared" si="20"/>
        <v>-206.93123483458928</v>
      </c>
      <c r="AH28">
        <f t="shared" si="21"/>
        <v>-9.5087312939051909</v>
      </c>
      <c r="AI28">
        <f t="shared" si="22"/>
        <v>-3.9644858023081042E-2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53576.707619689638</v>
      </c>
      <c r="AO28">
        <f t="shared" si="26"/>
        <v>1800.21</v>
      </c>
      <c r="AP28">
        <f t="shared" si="27"/>
        <v>1517.577</v>
      </c>
      <c r="AQ28">
        <f t="shared" si="28"/>
        <v>0.84299998333527748</v>
      </c>
      <c r="AR28">
        <f t="shared" si="29"/>
        <v>0.16538996783708565</v>
      </c>
      <c r="AS28">
        <v>1690152368.0999999</v>
      </c>
      <c r="AT28">
        <v>393.61099999999999</v>
      </c>
      <c r="AU28">
        <v>400.01299999999998</v>
      </c>
      <c r="AV28">
        <v>22.672899999999998</v>
      </c>
      <c r="AW28">
        <v>22.078199999999999</v>
      </c>
      <c r="AX28">
        <v>397.34100000000001</v>
      </c>
      <c r="AY28">
        <v>22.7194</v>
      </c>
      <c r="AZ28">
        <v>400.09399999999999</v>
      </c>
      <c r="BA28">
        <v>100.60299999999999</v>
      </c>
      <c r="BB28">
        <v>0.100024</v>
      </c>
      <c r="BC28">
        <v>25.011199999999999</v>
      </c>
      <c r="BD28">
        <v>25.210100000000001</v>
      </c>
      <c r="BE28">
        <v>999.9</v>
      </c>
      <c r="BF28">
        <v>0</v>
      </c>
      <c r="BG28">
        <v>0</v>
      </c>
      <c r="BH28">
        <v>10005</v>
      </c>
      <c r="BI28">
        <v>0</v>
      </c>
      <c r="BJ28">
        <v>638.05499999999995</v>
      </c>
      <c r="BK28">
        <v>-6.4020400000000004</v>
      </c>
      <c r="BL28">
        <v>402.74200000000002</v>
      </c>
      <c r="BM28">
        <v>409.04399999999998</v>
      </c>
      <c r="BN28">
        <v>0.59470199999999995</v>
      </c>
      <c r="BO28">
        <v>400.01299999999998</v>
      </c>
      <c r="BP28">
        <v>22.078199999999999</v>
      </c>
      <c r="BQ28">
        <v>2.2809699999999999</v>
      </c>
      <c r="BR28">
        <v>2.2211400000000001</v>
      </c>
      <c r="BS28">
        <v>19.5426</v>
      </c>
      <c r="BT28">
        <v>19.115600000000001</v>
      </c>
      <c r="BU28">
        <v>1800.21</v>
      </c>
      <c r="BV28">
        <v>0.90000100000000005</v>
      </c>
      <c r="BW28">
        <v>9.9998699999999996E-2</v>
      </c>
      <c r="BX28">
        <v>0</v>
      </c>
      <c r="BY28">
        <v>2.4462999999999999</v>
      </c>
      <c r="BZ28">
        <v>0</v>
      </c>
      <c r="CA28">
        <v>3764.56</v>
      </c>
      <c r="CB28">
        <v>13896.6</v>
      </c>
      <c r="CC28">
        <v>40.375</v>
      </c>
      <c r="CD28">
        <v>42.375</v>
      </c>
      <c r="CE28">
        <v>41.561999999999998</v>
      </c>
      <c r="CF28">
        <v>40.5</v>
      </c>
      <c r="CG28">
        <v>40.061999999999998</v>
      </c>
      <c r="CH28">
        <v>1620.19</v>
      </c>
      <c r="CI28">
        <v>180.02</v>
      </c>
      <c r="CJ28">
        <v>0</v>
      </c>
      <c r="CK28">
        <v>1690152380.7</v>
      </c>
      <c r="CL28">
        <v>0</v>
      </c>
      <c r="CM28">
        <v>1690152340.0999999</v>
      </c>
      <c r="CN28" t="s">
        <v>385</v>
      </c>
      <c r="CO28">
        <v>1690152340.0999999</v>
      </c>
      <c r="CP28">
        <v>1690152328.0999999</v>
      </c>
      <c r="CQ28">
        <v>32</v>
      </c>
      <c r="CR28">
        <v>-4.7E-2</v>
      </c>
      <c r="CS28">
        <v>1E-3</v>
      </c>
      <c r="CT28">
        <v>-3.73</v>
      </c>
      <c r="CU28">
        <v>-4.5999999999999999E-2</v>
      </c>
      <c r="CV28">
        <v>400</v>
      </c>
      <c r="CW28">
        <v>22</v>
      </c>
      <c r="CX28">
        <v>0.35</v>
      </c>
      <c r="CY28">
        <v>0.16</v>
      </c>
      <c r="CZ28">
        <v>12.8511113408196</v>
      </c>
      <c r="DA28">
        <v>0.39837922893915101</v>
      </c>
      <c r="DB28">
        <v>7.6378938321929504E-2</v>
      </c>
      <c r="DC28">
        <v>1</v>
      </c>
      <c r="DD28">
        <v>400.01185714285702</v>
      </c>
      <c r="DE28">
        <v>-4.7376623376215399E-2</v>
      </c>
      <c r="DF28">
        <v>1.7785188364761399E-2</v>
      </c>
      <c r="DG28">
        <v>1</v>
      </c>
      <c r="DH28">
        <v>1799.98476190476</v>
      </c>
      <c r="DI28">
        <v>0.12688611345651599</v>
      </c>
      <c r="DJ28">
        <v>0.15846342668383401</v>
      </c>
      <c r="DK28">
        <v>-1</v>
      </c>
      <c r="DL28">
        <v>2</v>
      </c>
      <c r="DM28">
        <v>2</v>
      </c>
      <c r="DN28" t="s">
        <v>355</v>
      </c>
      <c r="DO28">
        <v>2.72804</v>
      </c>
      <c r="DP28">
        <v>2.8382100000000001</v>
      </c>
      <c r="DQ28">
        <v>9.5891100000000007E-2</v>
      </c>
      <c r="DR28">
        <v>9.5927200000000004E-2</v>
      </c>
      <c r="DS28">
        <v>0.115953</v>
      </c>
      <c r="DT28">
        <v>0.11124299999999999</v>
      </c>
      <c r="DU28">
        <v>26250.3</v>
      </c>
      <c r="DV28">
        <v>27202.400000000001</v>
      </c>
      <c r="DW28">
        <v>27185.200000000001</v>
      </c>
      <c r="DX28">
        <v>28253.1</v>
      </c>
      <c r="DY28">
        <v>31662.3</v>
      </c>
      <c r="DZ28">
        <v>33444.1</v>
      </c>
      <c r="EA28">
        <v>36330.9</v>
      </c>
      <c r="EB28">
        <v>38294.5</v>
      </c>
      <c r="EC28">
        <v>1.85063</v>
      </c>
      <c r="ED28">
        <v>1.9598199999999999</v>
      </c>
      <c r="EE28">
        <v>6.9253099999999998E-2</v>
      </c>
      <c r="EF28">
        <v>0</v>
      </c>
      <c r="EG28">
        <v>24.0732</v>
      </c>
      <c r="EH28">
        <v>999.9</v>
      </c>
      <c r="EI28">
        <v>44.744</v>
      </c>
      <c r="EJ28">
        <v>33.234000000000002</v>
      </c>
      <c r="EK28">
        <v>22.7668</v>
      </c>
      <c r="EL28">
        <v>62.369500000000002</v>
      </c>
      <c r="EM28">
        <v>26.975200000000001</v>
      </c>
      <c r="EN28">
        <v>1</v>
      </c>
      <c r="EO28">
        <v>-5.4771300000000002E-2</v>
      </c>
      <c r="EP28">
        <v>1.35016</v>
      </c>
      <c r="EQ28">
        <v>19.9435</v>
      </c>
      <c r="ER28">
        <v>5.2165400000000002</v>
      </c>
      <c r="ES28">
        <v>11.9261</v>
      </c>
      <c r="ET28">
        <v>4.9541500000000003</v>
      </c>
      <c r="EU28">
        <v>3.2970299999999999</v>
      </c>
      <c r="EV28">
        <v>185.9</v>
      </c>
      <c r="EW28">
        <v>9999</v>
      </c>
      <c r="EX28">
        <v>96.1</v>
      </c>
      <c r="EY28">
        <v>6670.1</v>
      </c>
      <c r="EZ28">
        <v>1.8599699999999999</v>
      </c>
      <c r="FA28">
        <v>1.85927</v>
      </c>
      <c r="FB28">
        <v>1.8646199999999999</v>
      </c>
      <c r="FC28">
        <v>1.86859</v>
      </c>
      <c r="FD28">
        <v>1.8635600000000001</v>
      </c>
      <c r="FE28">
        <v>1.86351</v>
      </c>
      <c r="FF28">
        <v>1.8635600000000001</v>
      </c>
      <c r="FG28">
        <v>1.8633999999999999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-3.73</v>
      </c>
      <c r="FV28">
        <v>-4.65E-2</v>
      </c>
      <c r="FW28">
        <v>-3.73000000000002</v>
      </c>
      <c r="FX28">
        <v>0</v>
      </c>
      <c r="FY28">
        <v>0</v>
      </c>
      <c r="FZ28">
        <v>0</v>
      </c>
      <c r="GA28">
        <v>-4.6450000000000102E-2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0.7</v>
      </c>
      <c r="GK28">
        <v>1.0449200000000001</v>
      </c>
      <c r="GL28">
        <v>2.6257299999999999</v>
      </c>
      <c r="GM28">
        <v>1.4489700000000001</v>
      </c>
      <c r="GN28">
        <v>2.2961399999999998</v>
      </c>
      <c r="GO28">
        <v>1.5466299999999999</v>
      </c>
      <c r="GP28">
        <v>2.4548299999999998</v>
      </c>
      <c r="GQ28">
        <v>35.059399999999997</v>
      </c>
      <c r="GR28">
        <v>13.834300000000001</v>
      </c>
      <c r="GS28">
        <v>18</v>
      </c>
      <c r="GT28">
        <v>399.82600000000002</v>
      </c>
      <c r="GU28">
        <v>578.22500000000002</v>
      </c>
      <c r="GV28">
        <v>22.450600000000001</v>
      </c>
      <c r="GW28">
        <v>26.515499999999999</v>
      </c>
      <c r="GX28">
        <v>30</v>
      </c>
      <c r="GY28">
        <v>26.483699999999999</v>
      </c>
      <c r="GZ28">
        <v>26.451599999999999</v>
      </c>
      <c r="HA28">
        <v>20.917300000000001</v>
      </c>
      <c r="HB28">
        <v>-30</v>
      </c>
      <c r="HC28">
        <v>-30</v>
      </c>
      <c r="HD28">
        <v>22.4452</v>
      </c>
      <c r="HE28">
        <v>400</v>
      </c>
      <c r="HF28">
        <v>0</v>
      </c>
      <c r="HG28">
        <v>100.107</v>
      </c>
      <c r="HH28">
        <v>93.102199999999996</v>
      </c>
    </row>
    <row r="29" spans="1:216" x14ac:dyDescent="0.2">
      <c r="A29">
        <v>11</v>
      </c>
      <c r="B29">
        <v>1690152463.0999999</v>
      </c>
      <c r="C29">
        <v>876.09999990463302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1690152463.0999999</v>
      </c>
      <c r="M29">
        <f t="shared" si="0"/>
        <v>1.7780501773262975E-3</v>
      </c>
      <c r="N29">
        <f t="shared" si="1"/>
        <v>1.7780501773262976</v>
      </c>
      <c r="O29">
        <f t="shared" si="2"/>
        <v>21.949191938712065</v>
      </c>
      <c r="P29">
        <f t="shared" si="3"/>
        <v>467.51799999999997</v>
      </c>
      <c r="Q29">
        <f t="shared" si="4"/>
        <v>246.50838460734835</v>
      </c>
      <c r="R29">
        <f t="shared" si="5"/>
        <v>24.823622374866577</v>
      </c>
      <c r="S29">
        <f t="shared" si="6"/>
        <v>47.079495100901795</v>
      </c>
      <c r="T29">
        <f t="shared" si="7"/>
        <v>0.16629366359999737</v>
      </c>
      <c r="U29">
        <f t="shared" si="8"/>
        <v>4.6180187240344166</v>
      </c>
      <c r="V29">
        <f t="shared" si="9"/>
        <v>0.16303717546845503</v>
      </c>
      <c r="W29">
        <f t="shared" si="10"/>
        <v>0.10218550567798662</v>
      </c>
      <c r="X29">
        <f t="shared" si="11"/>
        <v>297.72976889807018</v>
      </c>
      <c r="Y29">
        <f t="shared" si="12"/>
        <v>25.85032713384706</v>
      </c>
      <c r="Z29">
        <f t="shared" si="13"/>
        <v>25.85032713384706</v>
      </c>
      <c r="AA29">
        <f t="shared" si="14"/>
        <v>3.3444891918080542</v>
      </c>
      <c r="AB29">
        <f t="shared" si="15"/>
        <v>71.574323241857527</v>
      </c>
      <c r="AC29">
        <f t="shared" si="16"/>
        <v>2.2769184071585702</v>
      </c>
      <c r="AD29">
        <f t="shared" si="17"/>
        <v>3.18119446196454</v>
      </c>
      <c r="AE29">
        <f t="shared" si="18"/>
        <v>1.067570784649484</v>
      </c>
      <c r="AF29">
        <f t="shared" si="19"/>
        <v>-78.412012820089714</v>
      </c>
      <c r="AG29">
        <f t="shared" si="20"/>
        <v>-209.71134403899401</v>
      </c>
      <c r="AH29">
        <f t="shared" si="21"/>
        <v>-9.647217990344414</v>
      </c>
      <c r="AI29">
        <f t="shared" si="22"/>
        <v>-4.0805951357981485E-2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53502.354835423866</v>
      </c>
      <c r="AO29">
        <f t="shared" si="26"/>
        <v>1800.17</v>
      </c>
      <c r="AP29">
        <f t="shared" si="27"/>
        <v>1517.543129999</v>
      </c>
      <c r="AQ29">
        <f t="shared" si="28"/>
        <v>0.84299990000888803</v>
      </c>
      <c r="AR29">
        <f t="shared" si="29"/>
        <v>0.16538980701715403</v>
      </c>
      <c r="AS29">
        <v>1690152463.0999999</v>
      </c>
      <c r="AT29">
        <v>467.51799999999997</v>
      </c>
      <c r="AU29">
        <v>475.03699999999998</v>
      </c>
      <c r="AV29">
        <v>22.610700000000001</v>
      </c>
      <c r="AW29">
        <v>22.037099999999999</v>
      </c>
      <c r="AX29">
        <v>471.28399999999999</v>
      </c>
      <c r="AY29">
        <v>22.659099999999999</v>
      </c>
      <c r="AZ29">
        <v>399.923</v>
      </c>
      <c r="BA29">
        <v>100.601</v>
      </c>
      <c r="BB29">
        <v>9.9925100000000003E-2</v>
      </c>
      <c r="BC29">
        <v>25.007999999999999</v>
      </c>
      <c r="BD29">
        <v>25.230799999999999</v>
      </c>
      <c r="BE29">
        <v>999.9</v>
      </c>
      <c r="BF29">
        <v>0</v>
      </c>
      <c r="BG29">
        <v>0</v>
      </c>
      <c r="BH29">
        <v>9990.6200000000008</v>
      </c>
      <c r="BI29">
        <v>0</v>
      </c>
      <c r="BJ29">
        <v>619.529</v>
      </c>
      <c r="BK29">
        <v>-7.5188899999999999</v>
      </c>
      <c r="BL29">
        <v>478.33300000000003</v>
      </c>
      <c r="BM29">
        <v>485.74099999999999</v>
      </c>
      <c r="BN29">
        <v>0.57359700000000002</v>
      </c>
      <c r="BO29">
        <v>475.03699999999998</v>
      </c>
      <c r="BP29">
        <v>22.037099999999999</v>
      </c>
      <c r="BQ29">
        <v>2.27467</v>
      </c>
      <c r="BR29">
        <v>2.2169599999999998</v>
      </c>
      <c r="BS29">
        <v>19.498100000000001</v>
      </c>
      <c r="BT29">
        <v>19.0854</v>
      </c>
      <c r="BU29">
        <v>1800.17</v>
      </c>
      <c r="BV29">
        <v>0.90000100000000005</v>
      </c>
      <c r="BW29">
        <v>9.9998699999999996E-2</v>
      </c>
      <c r="BX29">
        <v>0</v>
      </c>
      <c r="BY29">
        <v>2.3376999999999999</v>
      </c>
      <c r="BZ29">
        <v>0</v>
      </c>
      <c r="CA29">
        <v>3831.14</v>
      </c>
      <c r="CB29">
        <v>13896.2</v>
      </c>
      <c r="CC29">
        <v>40.436999999999998</v>
      </c>
      <c r="CD29">
        <v>42.436999999999998</v>
      </c>
      <c r="CE29">
        <v>41.625</v>
      </c>
      <c r="CF29">
        <v>40.561999999999998</v>
      </c>
      <c r="CG29">
        <v>40.125</v>
      </c>
      <c r="CH29">
        <v>1620.15</v>
      </c>
      <c r="CI29">
        <v>180.01</v>
      </c>
      <c r="CJ29">
        <v>0</v>
      </c>
      <c r="CK29">
        <v>1690152475.5</v>
      </c>
      <c r="CL29">
        <v>0</v>
      </c>
      <c r="CM29">
        <v>1690152434.0999999</v>
      </c>
      <c r="CN29" t="s">
        <v>388</v>
      </c>
      <c r="CO29">
        <v>1690152434.0999999</v>
      </c>
      <c r="CP29">
        <v>1690152424.0999999</v>
      </c>
      <c r="CQ29">
        <v>33</v>
      </c>
      <c r="CR29">
        <v>-3.6999999999999998E-2</v>
      </c>
      <c r="CS29">
        <v>-2E-3</v>
      </c>
      <c r="CT29">
        <v>-3.7669999999999999</v>
      </c>
      <c r="CU29">
        <v>-4.8000000000000001E-2</v>
      </c>
      <c r="CV29">
        <v>475</v>
      </c>
      <c r="CW29">
        <v>22</v>
      </c>
      <c r="CX29">
        <v>0.12</v>
      </c>
      <c r="CY29">
        <v>0.12</v>
      </c>
      <c r="CZ29">
        <v>15.207071529475099</v>
      </c>
      <c r="DA29">
        <v>-0.19150863459644499</v>
      </c>
      <c r="DB29">
        <v>0.101340646592414</v>
      </c>
      <c r="DC29">
        <v>1</v>
      </c>
      <c r="DD29">
        <v>475.01</v>
      </c>
      <c r="DE29">
        <v>-4.42105263218144E-3</v>
      </c>
      <c r="DF29">
        <v>4.0569693121834102E-2</v>
      </c>
      <c r="DG29">
        <v>1</v>
      </c>
      <c r="DH29">
        <v>1799.9935</v>
      </c>
      <c r="DI29">
        <v>0.72467693098351804</v>
      </c>
      <c r="DJ29">
        <v>0.16772820275679601</v>
      </c>
      <c r="DK29">
        <v>-1</v>
      </c>
      <c r="DL29">
        <v>2</v>
      </c>
      <c r="DM29">
        <v>2</v>
      </c>
      <c r="DN29" t="s">
        <v>355</v>
      </c>
      <c r="DO29">
        <v>2.72756</v>
      </c>
      <c r="DP29">
        <v>2.8379799999999999</v>
      </c>
      <c r="DQ29">
        <v>0.10904700000000001</v>
      </c>
      <c r="DR29">
        <v>0.109165</v>
      </c>
      <c r="DS29">
        <v>0.11574</v>
      </c>
      <c r="DT29">
        <v>0.11110100000000001</v>
      </c>
      <c r="DU29">
        <v>25869.1</v>
      </c>
      <c r="DV29">
        <v>26805.5</v>
      </c>
      <c r="DW29">
        <v>27185.9</v>
      </c>
      <c r="DX29">
        <v>28254.6</v>
      </c>
      <c r="DY29">
        <v>31671</v>
      </c>
      <c r="DZ29">
        <v>33450.1</v>
      </c>
      <c r="EA29">
        <v>36332</v>
      </c>
      <c r="EB29">
        <v>38295.300000000003</v>
      </c>
      <c r="EC29">
        <v>1.8505199999999999</v>
      </c>
      <c r="ED29">
        <v>1.96038</v>
      </c>
      <c r="EE29">
        <v>7.07507E-2</v>
      </c>
      <c r="EF29">
        <v>0</v>
      </c>
      <c r="EG29">
        <v>24.069299999999998</v>
      </c>
      <c r="EH29">
        <v>999.9</v>
      </c>
      <c r="EI29">
        <v>44.689</v>
      </c>
      <c r="EJ29">
        <v>33.223999999999997</v>
      </c>
      <c r="EK29">
        <v>22.725300000000001</v>
      </c>
      <c r="EL29">
        <v>62.799500000000002</v>
      </c>
      <c r="EM29">
        <v>27.0593</v>
      </c>
      <c r="EN29">
        <v>1</v>
      </c>
      <c r="EO29">
        <v>-5.6499000000000001E-2</v>
      </c>
      <c r="EP29">
        <v>1.3475699999999999</v>
      </c>
      <c r="EQ29">
        <v>19.943000000000001</v>
      </c>
      <c r="ER29">
        <v>5.2171399999999997</v>
      </c>
      <c r="ES29">
        <v>11.9261</v>
      </c>
      <c r="ET29">
        <v>4.9551499999999997</v>
      </c>
      <c r="EU29">
        <v>3.2970299999999999</v>
      </c>
      <c r="EV29">
        <v>185.9</v>
      </c>
      <c r="EW29">
        <v>9999</v>
      </c>
      <c r="EX29">
        <v>96.1</v>
      </c>
      <c r="EY29">
        <v>6671.8</v>
      </c>
      <c r="EZ29">
        <v>1.86005</v>
      </c>
      <c r="FA29">
        <v>1.8592599999999999</v>
      </c>
      <c r="FB29">
        <v>1.8646199999999999</v>
      </c>
      <c r="FC29">
        <v>1.86859</v>
      </c>
      <c r="FD29">
        <v>1.8635600000000001</v>
      </c>
      <c r="FE29">
        <v>1.8634900000000001</v>
      </c>
      <c r="FF29">
        <v>1.8635600000000001</v>
      </c>
      <c r="FG29">
        <v>1.8633999999999999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-3.766</v>
      </c>
      <c r="FV29">
        <v>-4.8399999999999999E-2</v>
      </c>
      <c r="FW29">
        <v>-3.7666999999999602</v>
      </c>
      <c r="FX29">
        <v>0</v>
      </c>
      <c r="FY29">
        <v>0</v>
      </c>
      <c r="FZ29">
        <v>0</v>
      </c>
      <c r="GA29">
        <v>-4.8400000000000901E-2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0.7</v>
      </c>
      <c r="GK29">
        <v>1.1962900000000001</v>
      </c>
      <c r="GL29">
        <v>2.6184099999999999</v>
      </c>
      <c r="GM29">
        <v>1.4477500000000001</v>
      </c>
      <c r="GN29">
        <v>2.2973599999999998</v>
      </c>
      <c r="GO29">
        <v>1.5466299999999999</v>
      </c>
      <c r="GP29">
        <v>2.4694799999999999</v>
      </c>
      <c r="GQ29">
        <v>35.059399999999997</v>
      </c>
      <c r="GR29">
        <v>13.8256</v>
      </c>
      <c r="GS29">
        <v>18</v>
      </c>
      <c r="GT29">
        <v>399.673</v>
      </c>
      <c r="GU29">
        <v>578.54</v>
      </c>
      <c r="GV29">
        <v>22.436399999999999</v>
      </c>
      <c r="GW29">
        <v>26.500299999999999</v>
      </c>
      <c r="GX29">
        <v>30.0002</v>
      </c>
      <c r="GY29">
        <v>26.468</v>
      </c>
      <c r="GZ29">
        <v>26.438300000000002</v>
      </c>
      <c r="HA29">
        <v>23.953199999999999</v>
      </c>
      <c r="HB29">
        <v>-30</v>
      </c>
      <c r="HC29">
        <v>-30</v>
      </c>
      <c r="HD29">
        <v>22.421399999999998</v>
      </c>
      <c r="HE29">
        <v>475</v>
      </c>
      <c r="HF29">
        <v>0</v>
      </c>
      <c r="HG29">
        <v>100.11</v>
      </c>
      <c r="HH29">
        <v>93.105400000000003</v>
      </c>
    </row>
    <row r="30" spans="1:216" x14ac:dyDescent="0.2">
      <c r="A30">
        <v>12</v>
      </c>
      <c r="B30">
        <v>1690152557.0999999</v>
      </c>
      <c r="C30">
        <v>970.09999990463302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1690152557.0999999</v>
      </c>
      <c r="M30">
        <f t="shared" si="0"/>
        <v>1.7376573357211255E-3</v>
      </c>
      <c r="N30">
        <f t="shared" si="1"/>
        <v>1.7376573357211256</v>
      </c>
      <c r="O30">
        <f t="shared" si="2"/>
        <v>26.287494429427252</v>
      </c>
      <c r="P30">
        <f t="shared" si="3"/>
        <v>566.01199999999994</v>
      </c>
      <c r="Q30">
        <f t="shared" si="4"/>
        <v>294.19308183663071</v>
      </c>
      <c r="R30">
        <f t="shared" si="5"/>
        <v>29.626106474031509</v>
      </c>
      <c r="S30">
        <f t="shared" si="6"/>
        <v>56.99906902260679</v>
      </c>
      <c r="T30">
        <f t="shared" si="7"/>
        <v>0.16177726186264554</v>
      </c>
      <c r="U30">
        <f t="shared" si="8"/>
        <v>4.6279820809624512</v>
      </c>
      <c r="V30">
        <f t="shared" si="9"/>
        <v>0.15869999397902418</v>
      </c>
      <c r="W30">
        <f t="shared" si="10"/>
        <v>9.9459101108325731E-2</v>
      </c>
      <c r="X30">
        <f t="shared" si="11"/>
        <v>297.67588499999999</v>
      </c>
      <c r="Y30">
        <f t="shared" si="12"/>
        <v>25.847216847061617</v>
      </c>
      <c r="Z30">
        <f t="shared" si="13"/>
        <v>25.847216847061617</v>
      </c>
      <c r="AA30">
        <f t="shared" si="14"/>
        <v>3.3438730110709995</v>
      </c>
      <c r="AB30">
        <f t="shared" si="15"/>
        <v>71.453442630753301</v>
      </c>
      <c r="AC30">
        <f t="shared" si="16"/>
        <v>2.2719891025980696</v>
      </c>
      <c r="AD30">
        <f t="shared" si="17"/>
        <v>3.1796775899783087</v>
      </c>
      <c r="AE30">
        <f t="shared" si="18"/>
        <v>1.0718839084729299</v>
      </c>
      <c r="AF30">
        <f t="shared" si="19"/>
        <v>-76.630688505301634</v>
      </c>
      <c r="AG30">
        <f t="shared" si="20"/>
        <v>-211.3837973060497</v>
      </c>
      <c r="AH30">
        <f t="shared" si="21"/>
        <v>-9.7026785096716317</v>
      </c>
      <c r="AI30">
        <f t="shared" si="22"/>
        <v>-4.1279321022955173E-2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53652.659330616581</v>
      </c>
      <c r="AO30">
        <f t="shared" si="26"/>
        <v>1799.84</v>
      </c>
      <c r="AP30">
        <f t="shared" si="27"/>
        <v>1517.2652999999998</v>
      </c>
      <c r="AQ30">
        <f t="shared" si="28"/>
        <v>0.84300010000888959</v>
      </c>
      <c r="AR30">
        <f t="shared" si="29"/>
        <v>0.16539019301715707</v>
      </c>
      <c r="AS30">
        <v>1690152557.0999999</v>
      </c>
      <c r="AT30">
        <v>566.01199999999994</v>
      </c>
      <c r="AU30">
        <v>575.01</v>
      </c>
      <c r="AV30">
        <v>22.561299999999999</v>
      </c>
      <c r="AW30">
        <v>22.000900000000001</v>
      </c>
      <c r="AX30">
        <v>569.77200000000005</v>
      </c>
      <c r="AY30">
        <v>22.6068</v>
      </c>
      <c r="AZ30">
        <v>400.06400000000002</v>
      </c>
      <c r="BA30">
        <v>100.60299999999999</v>
      </c>
      <c r="BB30">
        <v>9.9933900000000006E-2</v>
      </c>
      <c r="BC30">
        <v>25</v>
      </c>
      <c r="BD30">
        <v>25.203199999999999</v>
      </c>
      <c r="BE30">
        <v>999.9</v>
      </c>
      <c r="BF30">
        <v>0</v>
      </c>
      <c r="BG30">
        <v>0</v>
      </c>
      <c r="BH30">
        <v>10019.4</v>
      </c>
      <c r="BI30">
        <v>0</v>
      </c>
      <c r="BJ30">
        <v>628.39300000000003</v>
      </c>
      <c r="BK30">
        <v>-8.9980499999999992</v>
      </c>
      <c r="BL30">
        <v>579.077</v>
      </c>
      <c r="BM30">
        <v>587.94600000000003</v>
      </c>
      <c r="BN30">
        <v>0.56041099999999999</v>
      </c>
      <c r="BO30">
        <v>575.01</v>
      </c>
      <c r="BP30">
        <v>22.000900000000001</v>
      </c>
      <c r="BQ30">
        <v>2.2697400000000001</v>
      </c>
      <c r="BR30">
        <v>2.2133600000000002</v>
      </c>
      <c r="BS30">
        <v>19.463200000000001</v>
      </c>
      <c r="BT30">
        <v>19.0593</v>
      </c>
      <c r="BU30">
        <v>1799.84</v>
      </c>
      <c r="BV30">
        <v>0.89999799999999996</v>
      </c>
      <c r="BW30">
        <v>0.10000199999999999</v>
      </c>
      <c r="BX30">
        <v>0</v>
      </c>
      <c r="BY30">
        <v>2.3479000000000001</v>
      </c>
      <c r="BZ30">
        <v>0</v>
      </c>
      <c r="CA30">
        <v>3948.36</v>
      </c>
      <c r="CB30">
        <v>13893.7</v>
      </c>
      <c r="CC30">
        <v>40.436999999999998</v>
      </c>
      <c r="CD30">
        <v>42.5</v>
      </c>
      <c r="CE30">
        <v>41.625</v>
      </c>
      <c r="CF30">
        <v>40.625</v>
      </c>
      <c r="CG30">
        <v>40.186999999999998</v>
      </c>
      <c r="CH30">
        <v>1619.85</v>
      </c>
      <c r="CI30">
        <v>179.99</v>
      </c>
      <c r="CJ30">
        <v>0</v>
      </c>
      <c r="CK30">
        <v>1690152569.7</v>
      </c>
      <c r="CL30">
        <v>0</v>
      </c>
      <c r="CM30">
        <v>1690152527.0999999</v>
      </c>
      <c r="CN30" t="s">
        <v>391</v>
      </c>
      <c r="CO30">
        <v>1690152527.0999999</v>
      </c>
      <c r="CP30">
        <v>1690152519.0999999</v>
      </c>
      <c r="CQ30">
        <v>34</v>
      </c>
      <c r="CR30">
        <v>7.0000000000000001E-3</v>
      </c>
      <c r="CS30">
        <v>3.0000000000000001E-3</v>
      </c>
      <c r="CT30">
        <v>-3.76</v>
      </c>
      <c r="CU30">
        <v>-4.4999999999999998E-2</v>
      </c>
      <c r="CV30">
        <v>575</v>
      </c>
      <c r="CW30">
        <v>22</v>
      </c>
      <c r="CX30">
        <v>0.13</v>
      </c>
      <c r="CY30">
        <v>0.15</v>
      </c>
      <c r="CZ30">
        <v>18.192159487438801</v>
      </c>
      <c r="DA30">
        <v>-0.22639066090951299</v>
      </c>
      <c r="DB30">
        <v>8.3885455650811E-2</v>
      </c>
      <c r="DC30">
        <v>1</v>
      </c>
      <c r="DD30">
        <v>575.00689999999997</v>
      </c>
      <c r="DE30">
        <v>-8.2105263157633196E-2</v>
      </c>
      <c r="DF30">
        <v>2.79622960430576E-2</v>
      </c>
      <c r="DG30">
        <v>1</v>
      </c>
      <c r="DH30">
        <v>1800.0057142857099</v>
      </c>
      <c r="DI30">
        <v>-0.80209753848713905</v>
      </c>
      <c r="DJ30">
        <v>0.17056129825552299</v>
      </c>
      <c r="DK30">
        <v>-1</v>
      </c>
      <c r="DL30">
        <v>2</v>
      </c>
      <c r="DM30">
        <v>2</v>
      </c>
      <c r="DN30" t="s">
        <v>355</v>
      </c>
      <c r="DO30">
        <v>2.7279800000000001</v>
      </c>
      <c r="DP30">
        <v>2.8382399999999999</v>
      </c>
      <c r="DQ30">
        <v>0.12510599999999999</v>
      </c>
      <c r="DR30">
        <v>0.12532199999999999</v>
      </c>
      <c r="DS30">
        <v>0.11555799999999999</v>
      </c>
      <c r="DT30">
        <v>0.11097899999999999</v>
      </c>
      <c r="DU30">
        <v>25403.3</v>
      </c>
      <c r="DV30">
        <v>26319.200000000001</v>
      </c>
      <c r="DW30">
        <v>27186.5</v>
      </c>
      <c r="DX30">
        <v>28254.3</v>
      </c>
      <c r="DY30">
        <v>31678.5</v>
      </c>
      <c r="DZ30">
        <v>33454.5</v>
      </c>
      <c r="EA30">
        <v>36333</v>
      </c>
      <c r="EB30">
        <v>38295</v>
      </c>
      <c r="EC30">
        <v>1.8507499999999999</v>
      </c>
      <c r="ED30">
        <v>1.9609300000000001</v>
      </c>
      <c r="EE30">
        <v>6.8463399999999994E-2</v>
      </c>
      <c r="EF30">
        <v>0</v>
      </c>
      <c r="EG30">
        <v>24.0793</v>
      </c>
      <c r="EH30">
        <v>999.9</v>
      </c>
      <c r="EI30">
        <v>44.64</v>
      </c>
      <c r="EJ30">
        <v>33.223999999999997</v>
      </c>
      <c r="EK30">
        <v>22.701599999999999</v>
      </c>
      <c r="EL30">
        <v>62.489600000000003</v>
      </c>
      <c r="EM30">
        <v>26.935099999999998</v>
      </c>
      <c r="EN30">
        <v>1</v>
      </c>
      <c r="EO30">
        <v>-5.7068099999999997E-2</v>
      </c>
      <c r="EP30">
        <v>1.2411300000000001</v>
      </c>
      <c r="EQ30">
        <v>19.947700000000001</v>
      </c>
      <c r="ER30">
        <v>5.2160900000000003</v>
      </c>
      <c r="ES30">
        <v>11.9262</v>
      </c>
      <c r="ET30">
        <v>4.9546999999999999</v>
      </c>
      <c r="EU30">
        <v>3.2970000000000002</v>
      </c>
      <c r="EV30">
        <v>185.9</v>
      </c>
      <c r="EW30">
        <v>9999</v>
      </c>
      <c r="EX30">
        <v>96.1</v>
      </c>
      <c r="EY30">
        <v>6673.7</v>
      </c>
      <c r="EZ30">
        <v>1.8600300000000001</v>
      </c>
      <c r="FA30">
        <v>1.85924</v>
      </c>
      <c r="FB30">
        <v>1.8646199999999999</v>
      </c>
      <c r="FC30">
        <v>1.86859</v>
      </c>
      <c r="FD30">
        <v>1.8635600000000001</v>
      </c>
      <c r="FE30">
        <v>1.8635299999999999</v>
      </c>
      <c r="FF30">
        <v>1.8635600000000001</v>
      </c>
      <c r="FG30">
        <v>1.8633999999999999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-3.76</v>
      </c>
      <c r="FV30">
        <v>-4.5499999999999999E-2</v>
      </c>
      <c r="FW30">
        <v>-3.75960000000009</v>
      </c>
      <c r="FX30">
        <v>0</v>
      </c>
      <c r="FY30">
        <v>0</v>
      </c>
      <c r="FZ30">
        <v>0</v>
      </c>
      <c r="GA30">
        <v>-4.5439999999995699E-2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0.6</v>
      </c>
      <c r="GK30">
        <v>1.3940399999999999</v>
      </c>
      <c r="GL30">
        <v>2.6171899999999999</v>
      </c>
      <c r="GM30">
        <v>1.4477500000000001</v>
      </c>
      <c r="GN30">
        <v>2.2973599999999998</v>
      </c>
      <c r="GO30">
        <v>1.5466299999999999</v>
      </c>
      <c r="GP30">
        <v>2.4194300000000002</v>
      </c>
      <c r="GQ30">
        <v>35.0364</v>
      </c>
      <c r="GR30">
        <v>13.7906</v>
      </c>
      <c r="GS30">
        <v>18</v>
      </c>
      <c r="GT30">
        <v>399.72500000000002</v>
      </c>
      <c r="GU30">
        <v>578.89499999999998</v>
      </c>
      <c r="GV30">
        <v>22.514500000000002</v>
      </c>
      <c r="GW30">
        <v>26.493600000000001</v>
      </c>
      <c r="GX30">
        <v>30.0001</v>
      </c>
      <c r="GY30">
        <v>26.459099999999999</v>
      </c>
      <c r="GZ30">
        <v>26.4285</v>
      </c>
      <c r="HA30">
        <v>27.877500000000001</v>
      </c>
      <c r="HB30">
        <v>-30</v>
      </c>
      <c r="HC30">
        <v>-30</v>
      </c>
      <c r="HD30">
        <v>22.513000000000002</v>
      </c>
      <c r="HE30">
        <v>575</v>
      </c>
      <c r="HF30">
        <v>0</v>
      </c>
      <c r="HG30">
        <v>100.113</v>
      </c>
      <c r="HH30">
        <v>93.104699999999994</v>
      </c>
    </row>
    <row r="31" spans="1:216" x14ac:dyDescent="0.2">
      <c r="A31">
        <v>13</v>
      </c>
      <c r="B31">
        <v>1690152656.0999999</v>
      </c>
      <c r="C31">
        <v>1069.0999999046301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1690152656.0999999</v>
      </c>
      <c r="M31">
        <f t="shared" si="0"/>
        <v>1.7053285800200293E-3</v>
      </c>
      <c r="N31">
        <f t="shared" si="1"/>
        <v>1.7053285800200293</v>
      </c>
      <c r="O31">
        <f t="shared" si="2"/>
        <v>30.227232705424882</v>
      </c>
      <c r="P31">
        <f t="shared" si="3"/>
        <v>664.65300000000002</v>
      </c>
      <c r="Q31">
        <f t="shared" si="4"/>
        <v>342.90852186066513</v>
      </c>
      <c r="R31">
        <f t="shared" si="5"/>
        <v>34.53092107058707</v>
      </c>
      <c r="S31">
        <f t="shared" si="6"/>
        <v>66.930620906687992</v>
      </c>
      <c r="T31">
        <f t="shared" si="7"/>
        <v>0.15708525707775636</v>
      </c>
      <c r="U31">
        <f t="shared" si="8"/>
        <v>4.6216232338582008</v>
      </c>
      <c r="V31">
        <f t="shared" si="9"/>
        <v>0.15417825900039897</v>
      </c>
      <c r="W31">
        <f t="shared" si="10"/>
        <v>9.6618113276963041E-2</v>
      </c>
      <c r="X31">
        <f t="shared" si="11"/>
        <v>297.67748099999994</v>
      </c>
      <c r="Y31">
        <f t="shared" si="12"/>
        <v>25.866204540427301</v>
      </c>
      <c r="Z31">
        <f t="shared" si="13"/>
        <v>25.866204540427301</v>
      </c>
      <c r="AA31">
        <f t="shared" si="14"/>
        <v>3.3476362197558265</v>
      </c>
      <c r="AB31">
        <f t="shared" si="15"/>
        <v>71.176470147445187</v>
      </c>
      <c r="AC31">
        <f t="shared" si="16"/>
        <v>2.2648559291455994</v>
      </c>
      <c r="AD31">
        <f t="shared" si="17"/>
        <v>3.1820290110676335</v>
      </c>
      <c r="AE31">
        <f t="shared" si="18"/>
        <v>1.0827802906102271</v>
      </c>
      <c r="AF31">
        <f t="shared" si="19"/>
        <v>-75.204990378883295</v>
      </c>
      <c r="AG31">
        <f t="shared" si="20"/>
        <v>-212.73475193016506</v>
      </c>
      <c r="AH31">
        <f t="shared" si="21"/>
        <v>-9.7796665612847438</v>
      </c>
      <c r="AI31">
        <f t="shared" si="22"/>
        <v>-4.1927870333125838E-2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53555.378993438033</v>
      </c>
      <c r="AO31">
        <f t="shared" si="26"/>
        <v>1799.85</v>
      </c>
      <c r="AP31">
        <f t="shared" si="27"/>
        <v>1517.2737</v>
      </c>
      <c r="AQ31">
        <f t="shared" si="28"/>
        <v>0.84300008334027832</v>
      </c>
      <c r="AR31">
        <f t="shared" si="29"/>
        <v>0.16539016084673722</v>
      </c>
      <c r="AS31">
        <v>1690152656.0999999</v>
      </c>
      <c r="AT31">
        <v>664.65300000000002</v>
      </c>
      <c r="AU31">
        <v>675.00199999999995</v>
      </c>
      <c r="AV31">
        <v>22.491099999999999</v>
      </c>
      <c r="AW31">
        <v>21.940999999999999</v>
      </c>
      <c r="AX31">
        <v>668.40800000000002</v>
      </c>
      <c r="AY31">
        <v>22.5365</v>
      </c>
      <c r="AZ31">
        <v>400.00099999999998</v>
      </c>
      <c r="BA31">
        <v>100.6</v>
      </c>
      <c r="BB31">
        <v>0.100096</v>
      </c>
      <c r="BC31">
        <v>25.0124</v>
      </c>
      <c r="BD31">
        <v>25.223600000000001</v>
      </c>
      <c r="BE31">
        <v>999.9</v>
      </c>
      <c r="BF31">
        <v>0</v>
      </c>
      <c r="BG31">
        <v>0</v>
      </c>
      <c r="BH31">
        <v>10001.200000000001</v>
      </c>
      <c r="BI31">
        <v>0</v>
      </c>
      <c r="BJ31">
        <v>595.84799999999996</v>
      </c>
      <c r="BK31">
        <v>-10.349399999999999</v>
      </c>
      <c r="BL31">
        <v>679.94600000000003</v>
      </c>
      <c r="BM31">
        <v>690.14499999999998</v>
      </c>
      <c r="BN31">
        <v>0.55003400000000002</v>
      </c>
      <c r="BO31">
        <v>675.00199999999995</v>
      </c>
      <c r="BP31">
        <v>21.940999999999999</v>
      </c>
      <c r="BQ31">
        <v>2.26261</v>
      </c>
      <c r="BR31">
        <v>2.2072699999999998</v>
      </c>
      <c r="BS31">
        <v>19.412600000000001</v>
      </c>
      <c r="BT31">
        <v>19.0152</v>
      </c>
      <c r="BU31">
        <v>1799.85</v>
      </c>
      <c r="BV31">
        <v>0.89999799999999996</v>
      </c>
      <c r="BW31">
        <v>0.10000199999999999</v>
      </c>
      <c r="BX31">
        <v>0</v>
      </c>
      <c r="BY31">
        <v>2.1175999999999999</v>
      </c>
      <c r="BZ31">
        <v>0</v>
      </c>
      <c r="CA31">
        <v>4045.39</v>
      </c>
      <c r="CB31">
        <v>13893.8</v>
      </c>
      <c r="CC31">
        <v>40.436999999999998</v>
      </c>
      <c r="CD31">
        <v>42.436999999999998</v>
      </c>
      <c r="CE31">
        <v>41.625</v>
      </c>
      <c r="CF31">
        <v>40.561999999999998</v>
      </c>
      <c r="CG31">
        <v>40.125</v>
      </c>
      <c r="CH31">
        <v>1619.86</v>
      </c>
      <c r="CI31">
        <v>179.99</v>
      </c>
      <c r="CJ31">
        <v>0</v>
      </c>
      <c r="CK31">
        <v>1690152668.7</v>
      </c>
      <c r="CL31">
        <v>0</v>
      </c>
      <c r="CM31">
        <v>1690152627.0999999</v>
      </c>
      <c r="CN31" t="s">
        <v>394</v>
      </c>
      <c r="CO31">
        <v>1690152627.0999999</v>
      </c>
      <c r="CP31">
        <v>1690152612.0999999</v>
      </c>
      <c r="CQ31">
        <v>35</v>
      </c>
      <c r="CR31">
        <v>4.0000000000000001E-3</v>
      </c>
      <c r="CS31">
        <v>0</v>
      </c>
      <c r="CT31">
        <v>-3.7549999999999999</v>
      </c>
      <c r="CU31">
        <v>-4.4999999999999998E-2</v>
      </c>
      <c r="CV31">
        <v>675</v>
      </c>
      <c r="CW31">
        <v>22</v>
      </c>
      <c r="CX31">
        <v>0.14000000000000001</v>
      </c>
      <c r="CY31">
        <v>0.17</v>
      </c>
      <c r="CZ31">
        <v>20.969886232356998</v>
      </c>
      <c r="DA31">
        <v>-0.64602265771001099</v>
      </c>
      <c r="DB31">
        <v>0.121901098077026</v>
      </c>
      <c r="DC31">
        <v>1</v>
      </c>
      <c r="DD31">
        <v>675.01647619047606</v>
      </c>
      <c r="DE31">
        <v>-0.25285714285722699</v>
      </c>
      <c r="DF31">
        <v>5.4073687860370402E-2</v>
      </c>
      <c r="DG31">
        <v>1</v>
      </c>
      <c r="DH31">
        <v>1799.9761904761899</v>
      </c>
      <c r="DI31">
        <v>7.6106575012461902E-2</v>
      </c>
      <c r="DJ31">
        <v>0.15953731286138401</v>
      </c>
      <c r="DK31">
        <v>-1</v>
      </c>
      <c r="DL31">
        <v>2</v>
      </c>
      <c r="DM31">
        <v>2</v>
      </c>
      <c r="DN31" t="s">
        <v>355</v>
      </c>
      <c r="DO31">
        <v>2.72784</v>
      </c>
      <c r="DP31">
        <v>2.8382499999999999</v>
      </c>
      <c r="DQ31">
        <v>0.13986100000000001</v>
      </c>
      <c r="DR31">
        <v>0.14013999999999999</v>
      </c>
      <c r="DS31">
        <v>0.115312</v>
      </c>
      <c r="DT31">
        <v>0.110775</v>
      </c>
      <c r="DU31">
        <v>24976.1</v>
      </c>
      <c r="DV31">
        <v>25874.9</v>
      </c>
      <c r="DW31">
        <v>27187.599999999999</v>
      </c>
      <c r="DX31">
        <v>28255.8</v>
      </c>
      <c r="DY31">
        <v>31688.6</v>
      </c>
      <c r="DZ31">
        <v>33463.4</v>
      </c>
      <c r="EA31">
        <v>36334.400000000001</v>
      </c>
      <c r="EB31">
        <v>38296.5</v>
      </c>
      <c r="EC31">
        <v>1.85067</v>
      </c>
      <c r="ED31">
        <v>1.9617800000000001</v>
      </c>
      <c r="EE31">
        <v>7.1637300000000001E-2</v>
      </c>
      <c r="EF31">
        <v>0</v>
      </c>
      <c r="EG31">
        <v>24.047499999999999</v>
      </c>
      <c r="EH31">
        <v>999.9</v>
      </c>
      <c r="EI31">
        <v>44.61</v>
      </c>
      <c r="EJ31">
        <v>33.204000000000001</v>
      </c>
      <c r="EK31">
        <v>22.661999999999999</v>
      </c>
      <c r="EL31">
        <v>62.339599999999997</v>
      </c>
      <c r="EM31">
        <v>27.039300000000001</v>
      </c>
      <c r="EN31">
        <v>1</v>
      </c>
      <c r="EO31">
        <v>-5.9796700000000001E-2</v>
      </c>
      <c r="EP31">
        <v>1.29644</v>
      </c>
      <c r="EQ31">
        <v>19.9451</v>
      </c>
      <c r="ER31">
        <v>5.2163899999999996</v>
      </c>
      <c r="ES31">
        <v>11.9261</v>
      </c>
      <c r="ET31">
        <v>4.9553500000000001</v>
      </c>
      <c r="EU31">
        <v>3.2970299999999999</v>
      </c>
      <c r="EV31">
        <v>185.9</v>
      </c>
      <c r="EW31">
        <v>9999</v>
      </c>
      <c r="EX31">
        <v>96.1</v>
      </c>
      <c r="EY31">
        <v>6675.6</v>
      </c>
      <c r="EZ31">
        <v>1.86</v>
      </c>
      <c r="FA31">
        <v>1.8591800000000001</v>
      </c>
      <c r="FB31">
        <v>1.8646199999999999</v>
      </c>
      <c r="FC31">
        <v>1.86859</v>
      </c>
      <c r="FD31">
        <v>1.8635600000000001</v>
      </c>
      <c r="FE31">
        <v>1.86348</v>
      </c>
      <c r="FF31">
        <v>1.8635600000000001</v>
      </c>
      <c r="FG31">
        <v>1.8633900000000001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-3.7549999999999999</v>
      </c>
      <c r="FV31">
        <v>-4.5400000000000003E-2</v>
      </c>
      <c r="FW31">
        <v>-3.7554000000000101</v>
      </c>
      <c r="FX31">
        <v>0</v>
      </c>
      <c r="FY31">
        <v>0</v>
      </c>
      <c r="FZ31">
        <v>0</v>
      </c>
      <c r="GA31">
        <v>-4.5463636363638898E-2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0.7</v>
      </c>
      <c r="GK31">
        <v>1.58447</v>
      </c>
      <c r="GL31">
        <v>2.6135299999999999</v>
      </c>
      <c r="GM31">
        <v>1.4489700000000001</v>
      </c>
      <c r="GN31">
        <v>2.2949199999999998</v>
      </c>
      <c r="GO31">
        <v>1.5466299999999999</v>
      </c>
      <c r="GP31">
        <v>2.4304199999999998</v>
      </c>
      <c r="GQ31">
        <v>34.967399999999998</v>
      </c>
      <c r="GR31">
        <v>13.7818</v>
      </c>
      <c r="GS31">
        <v>18</v>
      </c>
      <c r="GT31">
        <v>399.48399999999998</v>
      </c>
      <c r="GU31">
        <v>579.25599999999997</v>
      </c>
      <c r="GV31">
        <v>22.517299999999999</v>
      </c>
      <c r="GW31">
        <v>26.457899999999999</v>
      </c>
      <c r="GX31">
        <v>29.9999</v>
      </c>
      <c r="GY31">
        <v>26.427800000000001</v>
      </c>
      <c r="GZ31">
        <v>26.395900000000001</v>
      </c>
      <c r="HA31">
        <v>31.693100000000001</v>
      </c>
      <c r="HB31">
        <v>-30</v>
      </c>
      <c r="HC31">
        <v>-30</v>
      </c>
      <c r="HD31">
        <v>22.5106</v>
      </c>
      <c r="HE31">
        <v>675</v>
      </c>
      <c r="HF31">
        <v>0</v>
      </c>
      <c r="HG31">
        <v>100.117</v>
      </c>
      <c r="HH31">
        <v>93.108800000000002</v>
      </c>
    </row>
    <row r="32" spans="1:216" x14ac:dyDescent="0.2">
      <c r="A32">
        <v>14</v>
      </c>
      <c r="B32">
        <v>1690152747.0999999</v>
      </c>
      <c r="C32">
        <v>1160.0999999046301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1690152747.0999999</v>
      </c>
      <c r="M32">
        <f t="shared" si="0"/>
        <v>1.6503596514934413E-3</v>
      </c>
      <c r="N32">
        <f t="shared" si="1"/>
        <v>1.6503596514934413</v>
      </c>
      <c r="O32">
        <f t="shared" si="2"/>
        <v>34.082261542711301</v>
      </c>
      <c r="P32">
        <f t="shared" si="3"/>
        <v>788.29600000000005</v>
      </c>
      <c r="Q32">
        <f t="shared" si="4"/>
        <v>409.83990080916396</v>
      </c>
      <c r="R32">
        <f t="shared" si="5"/>
        <v>41.270521860609016</v>
      </c>
      <c r="S32">
        <f t="shared" si="6"/>
        <v>79.380722170776025</v>
      </c>
      <c r="T32">
        <f t="shared" si="7"/>
        <v>0.15056763285862743</v>
      </c>
      <c r="U32">
        <f t="shared" si="8"/>
        <v>4.6153702006060326</v>
      </c>
      <c r="V32">
        <f t="shared" si="9"/>
        <v>0.1478910945450744</v>
      </c>
      <c r="W32">
        <f t="shared" si="10"/>
        <v>9.2668447388074476E-2</v>
      </c>
      <c r="X32">
        <f t="shared" si="11"/>
        <v>297.73667399999994</v>
      </c>
      <c r="Y32">
        <f t="shared" si="12"/>
        <v>25.866757291277608</v>
      </c>
      <c r="Z32">
        <f t="shared" si="13"/>
        <v>25.866757291277608</v>
      </c>
      <c r="AA32">
        <f t="shared" si="14"/>
        <v>3.3477458259341248</v>
      </c>
      <c r="AB32">
        <f t="shared" si="15"/>
        <v>70.918153971516702</v>
      </c>
      <c r="AC32">
        <f t="shared" si="16"/>
        <v>2.2552778777022002</v>
      </c>
      <c r="AD32">
        <f t="shared" si="17"/>
        <v>3.1801136259243319</v>
      </c>
      <c r="AE32">
        <f t="shared" si="18"/>
        <v>1.0924679482319246</v>
      </c>
      <c r="AF32">
        <f t="shared" si="19"/>
        <v>-72.780860630860758</v>
      </c>
      <c r="AG32">
        <f t="shared" si="20"/>
        <v>-215.09758122327719</v>
      </c>
      <c r="AH32">
        <f t="shared" si="21"/>
        <v>-9.9012109079095278</v>
      </c>
      <c r="AI32">
        <f t="shared" si="22"/>
        <v>-4.2978762047511054E-2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53463.77844301665</v>
      </c>
      <c r="AO32">
        <f t="shared" si="26"/>
        <v>1800.21</v>
      </c>
      <c r="AP32">
        <f t="shared" si="27"/>
        <v>1517.577</v>
      </c>
      <c r="AQ32">
        <f t="shared" si="28"/>
        <v>0.84299998333527748</v>
      </c>
      <c r="AR32">
        <f t="shared" si="29"/>
        <v>0.16538996783708565</v>
      </c>
      <c r="AS32">
        <v>1690152747.0999999</v>
      </c>
      <c r="AT32">
        <v>788.29600000000005</v>
      </c>
      <c r="AU32">
        <v>799.97199999999998</v>
      </c>
      <c r="AV32">
        <v>22.3962</v>
      </c>
      <c r="AW32">
        <v>21.863800000000001</v>
      </c>
      <c r="AX32">
        <v>791.93499999999995</v>
      </c>
      <c r="AY32">
        <v>22.445399999999999</v>
      </c>
      <c r="AZ32">
        <v>400.01600000000002</v>
      </c>
      <c r="BA32">
        <v>100.599</v>
      </c>
      <c r="BB32">
        <v>0.100131</v>
      </c>
      <c r="BC32">
        <v>25.002300000000002</v>
      </c>
      <c r="BD32">
        <v>25.216200000000001</v>
      </c>
      <c r="BE32">
        <v>999.9</v>
      </c>
      <c r="BF32">
        <v>0</v>
      </c>
      <c r="BG32">
        <v>0</v>
      </c>
      <c r="BH32">
        <v>9983.1200000000008</v>
      </c>
      <c r="BI32">
        <v>0</v>
      </c>
      <c r="BJ32">
        <v>590.97299999999996</v>
      </c>
      <c r="BK32">
        <v>-11.6761</v>
      </c>
      <c r="BL32">
        <v>806.35599999999999</v>
      </c>
      <c r="BM32">
        <v>817.85400000000004</v>
      </c>
      <c r="BN32">
        <v>0.532389</v>
      </c>
      <c r="BO32">
        <v>799.97199999999998</v>
      </c>
      <c r="BP32">
        <v>21.863800000000001</v>
      </c>
      <c r="BQ32">
        <v>2.2530299999999999</v>
      </c>
      <c r="BR32">
        <v>2.1994799999999999</v>
      </c>
      <c r="BS32">
        <v>19.3445</v>
      </c>
      <c r="BT32">
        <v>18.958500000000001</v>
      </c>
      <c r="BU32">
        <v>1800.21</v>
      </c>
      <c r="BV32">
        <v>0.90000100000000005</v>
      </c>
      <c r="BW32">
        <v>9.9998699999999996E-2</v>
      </c>
      <c r="BX32">
        <v>0</v>
      </c>
      <c r="BY32">
        <v>1.8683000000000001</v>
      </c>
      <c r="BZ32">
        <v>0</v>
      </c>
      <c r="CA32">
        <v>4140.7</v>
      </c>
      <c r="CB32">
        <v>13896.5</v>
      </c>
      <c r="CC32">
        <v>40.436999999999998</v>
      </c>
      <c r="CD32">
        <v>42.436999999999998</v>
      </c>
      <c r="CE32">
        <v>41.625</v>
      </c>
      <c r="CF32">
        <v>40.561999999999998</v>
      </c>
      <c r="CG32">
        <v>40.125</v>
      </c>
      <c r="CH32">
        <v>1620.19</v>
      </c>
      <c r="CI32">
        <v>180.02</v>
      </c>
      <c r="CJ32">
        <v>0</v>
      </c>
      <c r="CK32">
        <v>1690152759.9000001</v>
      </c>
      <c r="CL32">
        <v>0</v>
      </c>
      <c r="CM32">
        <v>1690152718.0999999</v>
      </c>
      <c r="CN32" t="s">
        <v>397</v>
      </c>
      <c r="CO32">
        <v>1690152718.0999999</v>
      </c>
      <c r="CP32">
        <v>1690152710.0999999</v>
      </c>
      <c r="CQ32">
        <v>36</v>
      </c>
      <c r="CR32">
        <v>0.11700000000000001</v>
      </c>
      <c r="CS32">
        <v>-4.0000000000000001E-3</v>
      </c>
      <c r="CT32">
        <v>-3.6379999999999999</v>
      </c>
      <c r="CU32">
        <v>-4.9000000000000002E-2</v>
      </c>
      <c r="CV32">
        <v>800</v>
      </c>
      <c r="CW32">
        <v>22</v>
      </c>
      <c r="CX32">
        <v>0.12</v>
      </c>
      <c r="CY32">
        <v>0.14000000000000001</v>
      </c>
      <c r="CZ32">
        <v>23.705580472950398</v>
      </c>
      <c r="DA32">
        <v>-1.1586835346682101</v>
      </c>
      <c r="DB32">
        <v>0.152136641458233</v>
      </c>
      <c r="DC32">
        <v>1</v>
      </c>
      <c r="DD32">
        <v>799.99120000000005</v>
      </c>
      <c r="DE32">
        <v>-2.7157894736857001E-2</v>
      </c>
      <c r="DF32">
        <v>3.63518912850537E-2</v>
      </c>
      <c r="DG32">
        <v>1</v>
      </c>
      <c r="DH32">
        <v>1800.0090476190501</v>
      </c>
      <c r="DI32">
        <v>0.48059140866309702</v>
      </c>
      <c r="DJ32">
        <v>0.16549794307186899</v>
      </c>
      <c r="DK32">
        <v>-1</v>
      </c>
      <c r="DL32">
        <v>2</v>
      </c>
      <c r="DM32">
        <v>2</v>
      </c>
      <c r="DN32" t="s">
        <v>355</v>
      </c>
      <c r="DO32">
        <v>2.7279300000000002</v>
      </c>
      <c r="DP32">
        <v>2.83813</v>
      </c>
      <c r="DQ32">
        <v>0.15687200000000001</v>
      </c>
      <c r="DR32">
        <v>0.15718599999999999</v>
      </c>
      <c r="DS32">
        <v>0.114994</v>
      </c>
      <c r="DT32">
        <v>0.110512</v>
      </c>
      <c r="DU32">
        <v>24484.5</v>
      </c>
      <c r="DV32">
        <v>25363.7</v>
      </c>
      <c r="DW32">
        <v>27189.9</v>
      </c>
      <c r="DX32">
        <v>28257.599999999999</v>
      </c>
      <c r="DY32">
        <v>31702.400000000001</v>
      </c>
      <c r="DZ32">
        <v>33475</v>
      </c>
      <c r="EA32">
        <v>36337.199999999997</v>
      </c>
      <c r="EB32">
        <v>38298.400000000001</v>
      </c>
      <c r="EC32">
        <v>1.8511299999999999</v>
      </c>
      <c r="ED32">
        <v>1.9635</v>
      </c>
      <c r="EE32">
        <v>7.0802900000000002E-2</v>
      </c>
      <c r="EF32">
        <v>0</v>
      </c>
      <c r="EG32">
        <v>24.053799999999999</v>
      </c>
      <c r="EH32">
        <v>999.9</v>
      </c>
      <c r="EI32">
        <v>44.524000000000001</v>
      </c>
      <c r="EJ32">
        <v>33.162999999999997</v>
      </c>
      <c r="EK32">
        <v>22.565999999999999</v>
      </c>
      <c r="EL32">
        <v>62.389600000000002</v>
      </c>
      <c r="EM32">
        <v>26.7989</v>
      </c>
      <c r="EN32">
        <v>1</v>
      </c>
      <c r="EO32">
        <v>-6.3922800000000002E-2</v>
      </c>
      <c r="EP32">
        <v>1.2955700000000001</v>
      </c>
      <c r="EQ32">
        <v>19.9465</v>
      </c>
      <c r="ER32">
        <v>5.2163899999999996</v>
      </c>
      <c r="ES32">
        <v>11.9261</v>
      </c>
      <c r="ET32">
        <v>4.9550999999999998</v>
      </c>
      <c r="EU32">
        <v>3.2970000000000002</v>
      </c>
      <c r="EV32">
        <v>185.9</v>
      </c>
      <c r="EW32">
        <v>9999</v>
      </c>
      <c r="EX32">
        <v>96.2</v>
      </c>
      <c r="EY32">
        <v>6677.3</v>
      </c>
      <c r="EZ32">
        <v>1.8600099999999999</v>
      </c>
      <c r="FA32">
        <v>1.85924</v>
      </c>
      <c r="FB32">
        <v>1.8646199999999999</v>
      </c>
      <c r="FC32">
        <v>1.86859</v>
      </c>
      <c r="FD32">
        <v>1.8635600000000001</v>
      </c>
      <c r="FE32">
        <v>1.86348</v>
      </c>
      <c r="FF32">
        <v>1.86355</v>
      </c>
      <c r="FG32">
        <v>1.86337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-3.6389999999999998</v>
      </c>
      <c r="FV32">
        <v>-4.9200000000000001E-2</v>
      </c>
      <c r="FW32">
        <v>-3.6382999999999601</v>
      </c>
      <c r="FX32">
        <v>0</v>
      </c>
      <c r="FY32">
        <v>0</v>
      </c>
      <c r="FZ32">
        <v>0</v>
      </c>
      <c r="GA32">
        <v>-4.9150000000004503E-2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0.6</v>
      </c>
      <c r="GK32">
        <v>1.8164100000000001</v>
      </c>
      <c r="GL32">
        <v>2.6159699999999999</v>
      </c>
      <c r="GM32">
        <v>1.4489700000000001</v>
      </c>
      <c r="GN32">
        <v>2.2973599999999998</v>
      </c>
      <c r="GO32">
        <v>1.5466299999999999</v>
      </c>
      <c r="GP32">
        <v>2.4548299999999998</v>
      </c>
      <c r="GQ32">
        <v>34.921399999999998</v>
      </c>
      <c r="GR32">
        <v>13.7555</v>
      </c>
      <c r="GS32">
        <v>18</v>
      </c>
      <c r="GT32">
        <v>399.48500000000001</v>
      </c>
      <c r="GU32">
        <v>580.36400000000003</v>
      </c>
      <c r="GV32">
        <v>22.457899999999999</v>
      </c>
      <c r="GW32">
        <v>26.418800000000001</v>
      </c>
      <c r="GX32">
        <v>30</v>
      </c>
      <c r="GY32">
        <v>26.394200000000001</v>
      </c>
      <c r="GZ32">
        <v>26.364799999999999</v>
      </c>
      <c r="HA32">
        <v>36.335700000000003</v>
      </c>
      <c r="HB32">
        <v>-30</v>
      </c>
      <c r="HC32">
        <v>-30</v>
      </c>
      <c r="HD32">
        <v>22.450700000000001</v>
      </c>
      <c r="HE32">
        <v>800</v>
      </c>
      <c r="HF32">
        <v>0</v>
      </c>
      <c r="HG32">
        <v>100.125</v>
      </c>
      <c r="HH32">
        <v>93.113900000000001</v>
      </c>
    </row>
    <row r="33" spans="1:216" x14ac:dyDescent="0.2">
      <c r="A33">
        <v>15</v>
      </c>
      <c r="B33">
        <v>1690152834.0999999</v>
      </c>
      <c r="C33">
        <v>1247.0999999046301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1690152834.0999999</v>
      </c>
      <c r="M33">
        <f t="shared" si="0"/>
        <v>1.6088246764431378E-3</v>
      </c>
      <c r="N33">
        <f t="shared" si="1"/>
        <v>1.6088246764431378</v>
      </c>
      <c r="O33">
        <f t="shared" si="2"/>
        <v>39.063546292383649</v>
      </c>
      <c r="P33">
        <f t="shared" si="3"/>
        <v>986.61699999999996</v>
      </c>
      <c r="Q33">
        <f t="shared" si="4"/>
        <v>538.11249045174907</v>
      </c>
      <c r="R33">
        <f t="shared" si="5"/>
        <v>54.18635165700659</v>
      </c>
      <c r="S33">
        <f t="shared" si="6"/>
        <v>99.349442098806989</v>
      </c>
      <c r="T33">
        <f t="shared" si="7"/>
        <v>0.14589059165673476</v>
      </c>
      <c r="U33">
        <f t="shared" si="8"/>
        <v>4.6137982197907865</v>
      </c>
      <c r="V33">
        <f t="shared" si="9"/>
        <v>0.14337541454129191</v>
      </c>
      <c r="W33">
        <f t="shared" si="10"/>
        <v>8.983200090347998E-2</v>
      </c>
      <c r="X33">
        <f t="shared" si="11"/>
        <v>297.69880799999999</v>
      </c>
      <c r="Y33">
        <f t="shared" si="12"/>
        <v>25.852242796822392</v>
      </c>
      <c r="Z33">
        <f t="shared" si="13"/>
        <v>25.852242796822392</v>
      </c>
      <c r="AA33">
        <f t="shared" si="14"/>
        <v>3.3448687542740223</v>
      </c>
      <c r="AB33">
        <f t="shared" si="15"/>
        <v>70.727604155715767</v>
      </c>
      <c r="AC33">
        <f t="shared" si="16"/>
        <v>2.2463099810395999</v>
      </c>
      <c r="AD33">
        <f t="shared" si="17"/>
        <v>3.1760017999394754</v>
      </c>
      <c r="AE33">
        <f t="shared" si="18"/>
        <v>1.0985587732344224</v>
      </c>
      <c r="AF33">
        <f t="shared" si="19"/>
        <v>-70.94916823114238</v>
      </c>
      <c r="AG33">
        <f t="shared" si="20"/>
        <v>-216.81163576010536</v>
      </c>
      <c r="AH33">
        <f t="shared" si="21"/>
        <v>-9.9816945774456052</v>
      </c>
      <c r="AI33">
        <f t="shared" si="22"/>
        <v>-4.3690568693335763E-2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53444.150110425886</v>
      </c>
      <c r="AO33">
        <f t="shared" si="26"/>
        <v>1799.98</v>
      </c>
      <c r="AP33">
        <f t="shared" si="27"/>
        <v>1517.3832000000002</v>
      </c>
      <c r="AQ33">
        <f t="shared" si="28"/>
        <v>0.84300003333370377</v>
      </c>
      <c r="AR33">
        <f t="shared" si="29"/>
        <v>0.16539006433404815</v>
      </c>
      <c r="AS33">
        <v>1690152834.0999999</v>
      </c>
      <c r="AT33">
        <v>986.61699999999996</v>
      </c>
      <c r="AU33">
        <v>1000.03</v>
      </c>
      <c r="AV33">
        <v>22.307600000000001</v>
      </c>
      <c r="AW33">
        <v>21.788599999999999</v>
      </c>
      <c r="AX33">
        <v>990.2</v>
      </c>
      <c r="AY33">
        <v>22.363099999999999</v>
      </c>
      <c r="AZ33">
        <v>400.053</v>
      </c>
      <c r="BA33">
        <v>100.59699999999999</v>
      </c>
      <c r="BB33">
        <v>0.10007099999999999</v>
      </c>
      <c r="BC33">
        <v>24.980599999999999</v>
      </c>
      <c r="BD33">
        <v>25.1783</v>
      </c>
      <c r="BE33">
        <v>999.9</v>
      </c>
      <c r="BF33">
        <v>0</v>
      </c>
      <c r="BG33">
        <v>0</v>
      </c>
      <c r="BH33">
        <v>9978.75</v>
      </c>
      <c r="BI33">
        <v>0</v>
      </c>
      <c r="BJ33">
        <v>650.45600000000002</v>
      </c>
      <c r="BK33">
        <v>-13.4117</v>
      </c>
      <c r="BL33">
        <v>1009.13</v>
      </c>
      <c r="BM33">
        <v>1022.3</v>
      </c>
      <c r="BN33">
        <v>0.51893599999999995</v>
      </c>
      <c r="BO33">
        <v>1000.03</v>
      </c>
      <c r="BP33">
        <v>21.788599999999999</v>
      </c>
      <c r="BQ33">
        <v>2.2440799999999999</v>
      </c>
      <c r="BR33">
        <v>2.1918700000000002</v>
      </c>
      <c r="BS33">
        <v>19.2805</v>
      </c>
      <c r="BT33">
        <v>18.902999999999999</v>
      </c>
      <c r="BU33">
        <v>1799.98</v>
      </c>
      <c r="BV33">
        <v>0.89999799999999996</v>
      </c>
      <c r="BW33">
        <v>0.10000199999999999</v>
      </c>
      <c r="BX33">
        <v>0</v>
      </c>
      <c r="BY33">
        <v>2.4020999999999999</v>
      </c>
      <c r="BZ33">
        <v>0</v>
      </c>
      <c r="CA33">
        <v>4221.5600000000004</v>
      </c>
      <c r="CB33">
        <v>13894.8</v>
      </c>
      <c r="CC33">
        <v>40.375</v>
      </c>
      <c r="CD33">
        <v>42.375</v>
      </c>
      <c r="CE33">
        <v>41.561999999999998</v>
      </c>
      <c r="CF33">
        <v>40.561999999999998</v>
      </c>
      <c r="CG33">
        <v>40.125</v>
      </c>
      <c r="CH33">
        <v>1619.98</v>
      </c>
      <c r="CI33">
        <v>180</v>
      </c>
      <c r="CJ33">
        <v>0</v>
      </c>
      <c r="CK33">
        <v>1690152846.9000001</v>
      </c>
      <c r="CL33">
        <v>0</v>
      </c>
      <c r="CM33">
        <v>1690152806.0999999</v>
      </c>
      <c r="CN33" t="s">
        <v>400</v>
      </c>
      <c r="CO33">
        <v>1690152806.0999999</v>
      </c>
      <c r="CP33">
        <v>1690152803.0999999</v>
      </c>
      <c r="CQ33">
        <v>37</v>
      </c>
      <c r="CR33">
        <v>5.6000000000000001E-2</v>
      </c>
      <c r="CS33">
        <v>-6.0000000000000001E-3</v>
      </c>
      <c r="CT33">
        <v>-3.5830000000000002</v>
      </c>
      <c r="CU33">
        <v>-5.6000000000000001E-2</v>
      </c>
      <c r="CV33">
        <v>1000</v>
      </c>
      <c r="CW33">
        <v>22</v>
      </c>
      <c r="CX33">
        <v>0.12</v>
      </c>
      <c r="CY33">
        <v>0.16</v>
      </c>
      <c r="CZ33">
        <v>27.139800382118601</v>
      </c>
      <c r="DA33">
        <v>-1.16468670198923</v>
      </c>
      <c r="DB33">
        <v>0.150021036837234</v>
      </c>
      <c r="DC33">
        <v>1</v>
      </c>
      <c r="DD33">
        <v>999.993333333333</v>
      </c>
      <c r="DE33">
        <v>-0.13207792207886901</v>
      </c>
      <c r="DF33">
        <v>6.1133992830218697E-2</v>
      </c>
      <c r="DG33">
        <v>1</v>
      </c>
      <c r="DH33">
        <v>1799.99761904762</v>
      </c>
      <c r="DI33">
        <v>-0.15402995094751301</v>
      </c>
      <c r="DJ33">
        <v>9.3701896199972406E-2</v>
      </c>
      <c r="DK33">
        <v>-1</v>
      </c>
      <c r="DL33">
        <v>2</v>
      </c>
      <c r="DM33">
        <v>2</v>
      </c>
      <c r="DN33" t="s">
        <v>355</v>
      </c>
      <c r="DO33">
        <v>2.7280799999999998</v>
      </c>
      <c r="DP33">
        <v>2.8380299999999998</v>
      </c>
      <c r="DQ33">
        <v>0.18157599999999999</v>
      </c>
      <c r="DR33">
        <v>0.18188299999999999</v>
      </c>
      <c r="DS33">
        <v>0.114706</v>
      </c>
      <c r="DT33">
        <v>0.11025500000000001</v>
      </c>
      <c r="DU33">
        <v>23769</v>
      </c>
      <c r="DV33">
        <v>24622</v>
      </c>
      <c r="DW33">
        <v>27191.8</v>
      </c>
      <c r="DX33">
        <v>28259</v>
      </c>
      <c r="DY33">
        <v>31715.1</v>
      </c>
      <c r="DZ33">
        <v>33486.300000000003</v>
      </c>
      <c r="EA33">
        <v>36339.800000000003</v>
      </c>
      <c r="EB33">
        <v>38300.300000000003</v>
      </c>
      <c r="EC33">
        <v>1.8512</v>
      </c>
      <c r="ED33">
        <v>1.9642999999999999</v>
      </c>
      <c r="EE33">
        <v>7.1868299999999996E-2</v>
      </c>
      <c r="EF33">
        <v>0</v>
      </c>
      <c r="EG33">
        <v>23.9984</v>
      </c>
      <c r="EH33">
        <v>999.9</v>
      </c>
      <c r="EI33">
        <v>44.475999999999999</v>
      </c>
      <c r="EJ33">
        <v>33.133000000000003</v>
      </c>
      <c r="EK33">
        <v>22.5031</v>
      </c>
      <c r="EL33">
        <v>62.479599999999998</v>
      </c>
      <c r="EM33">
        <v>26.7788</v>
      </c>
      <c r="EN33">
        <v>1</v>
      </c>
      <c r="EO33">
        <v>-6.7622000000000002E-2</v>
      </c>
      <c r="EP33">
        <v>0.952241</v>
      </c>
      <c r="EQ33">
        <v>19.9603</v>
      </c>
      <c r="ER33">
        <v>5.2163899999999996</v>
      </c>
      <c r="ES33">
        <v>11.9261</v>
      </c>
      <c r="ET33">
        <v>4.9547999999999996</v>
      </c>
      <c r="EU33">
        <v>3.2970799999999998</v>
      </c>
      <c r="EV33">
        <v>185.9</v>
      </c>
      <c r="EW33">
        <v>9999</v>
      </c>
      <c r="EX33">
        <v>96.2</v>
      </c>
      <c r="EY33">
        <v>6679</v>
      </c>
      <c r="EZ33">
        <v>1.85998</v>
      </c>
      <c r="FA33">
        <v>1.8591800000000001</v>
      </c>
      <c r="FB33">
        <v>1.8646199999999999</v>
      </c>
      <c r="FC33">
        <v>1.86859</v>
      </c>
      <c r="FD33">
        <v>1.8635600000000001</v>
      </c>
      <c r="FE33">
        <v>1.86348</v>
      </c>
      <c r="FF33">
        <v>1.8635600000000001</v>
      </c>
      <c r="FG33">
        <v>1.86338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-3.5830000000000002</v>
      </c>
      <c r="FV33">
        <v>-5.5500000000000001E-2</v>
      </c>
      <c r="FW33">
        <v>-3.5827272727273098</v>
      </c>
      <c r="FX33">
        <v>0</v>
      </c>
      <c r="FY33">
        <v>0</v>
      </c>
      <c r="FZ33">
        <v>0</v>
      </c>
      <c r="GA33">
        <v>-5.5579999999999102E-2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0.5</v>
      </c>
      <c r="GK33">
        <v>2.1777299999999999</v>
      </c>
      <c r="GL33">
        <v>2.6086399999999998</v>
      </c>
      <c r="GM33">
        <v>1.4477500000000001</v>
      </c>
      <c r="GN33">
        <v>2.2973599999999998</v>
      </c>
      <c r="GO33">
        <v>1.5466299999999999</v>
      </c>
      <c r="GP33">
        <v>2.4719199999999999</v>
      </c>
      <c r="GQ33">
        <v>34.852499999999999</v>
      </c>
      <c r="GR33">
        <v>13.7468</v>
      </c>
      <c r="GS33">
        <v>18</v>
      </c>
      <c r="GT33">
        <v>399.29599999999999</v>
      </c>
      <c r="GU33">
        <v>580.66300000000001</v>
      </c>
      <c r="GV33">
        <v>22.685400000000001</v>
      </c>
      <c r="GW33">
        <v>26.381</v>
      </c>
      <c r="GX33">
        <v>29.9999</v>
      </c>
      <c r="GY33">
        <v>26.3597</v>
      </c>
      <c r="GZ33">
        <v>26.330400000000001</v>
      </c>
      <c r="HA33">
        <v>43.548900000000003</v>
      </c>
      <c r="HB33">
        <v>-30</v>
      </c>
      <c r="HC33">
        <v>-30</v>
      </c>
      <c r="HD33">
        <v>22.694900000000001</v>
      </c>
      <c r="HE33">
        <v>1000</v>
      </c>
      <c r="HF33">
        <v>0</v>
      </c>
      <c r="HG33">
        <v>100.13200000000001</v>
      </c>
      <c r="HH33">
        <v>93.118600000000001</v>
      </c>
    </row>
    <row r="34" spans="1:216" x14ac:dyDescent="0.2">
      <c r="A34">
        <v>16</v>
      </c>
      <c r="B34">
        <v>1690152940.0999999</v>
      </c>
      <c r="C34">
        <v>1353.0999999046301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1690152940.0999999</v>
      </c>
      <c r="M34">
        <f t="shared" si="0"/>
        <v>1.4454935905979715E-3</v>
      </c>
      <c r="N34">
        <f t="shared" si="1"/>
        <v>1.4454935905979716</v>
      </c>
      <c r="O34">
        <f t="shared" si="2"/>
        <v>43.082116552202322</v>
      </c>
      <c r="P34">
        <f t="shared" si="3"/>
        <v>1385.17</v>
      </c>
      <c r="Q34">
        <f t="shared" si="4"/>
        <v>821.13311090771867</v>
      </c>
      <c r="R34">
        <f t="shared" si="5"/>
        <v>82.684628083495554</v>
      </c>
      <c r="S34">
        <f t="shared" si="6"/>
        <v>139.48075502132198</v>
      </c>
      <c r="T34">
        <f t="shared" si="7"/>
        <v>0.12840416639489954</v>
      </c>
      <c r="U34">
        <f t="shared" si="8"/>
        <v>4.6305254876133084</v>
      </c>
      <c r="V34">
        <f t="shared" si="9"/>
        <v>0.12645838117050553</v>
      </c>
      <c r="W34">
        <f t="shared" si="10"/>
        <v>7.9208853036134591E-2</v>
      </c>
      <c r="X34">
        <f t="shared" si="11"/>
        <v>297.69707099999999</v>
      </c>
      <c r="Y34">
        <f t="shared" si="12"/>
        <v>25.891212122269241</v>
      </c>
      <c r="Z34">
        <f t="shared" si="13"/>
        <v>25.891212122269241</v>
      </c>
      <c r="AA34">
        <f t="shared" si="14"/>
        <v>3.3525981661403557</v>
      </c>
      <c r="AB34">
        <f t="shared" si="15"/>
        <v>70.264311657963134</v>
      </c>
      <c r="AC34">
        <f t="shared" si="16"/>
        <v>2.2335126598012804</v>
      </c>
      <c r="AD34">
        <f t="shared" si="17"/>
        <v>3.1787298659861758</v>
      </c>
      <c r="AE34">
        <f t="shared" si="18"/>
        <v>1.1190855063390752</v>
      </c>
      <c r="AF34">
        <f t="shared" si="19"/>
        <v>-63.746267345370541</v>
      </c>
      <c r="AG34">
        <f t="shared" si="20"/>
        <v>-223.73119191113568</v>
      </c>
      <c r="AH34">
        <f t="shared" si="21"/>
        <v>-10.265807068500759</v>
      </c>
      <c r="AI34">
        <f t="shared" si="22"/>
        <v>-4.6195325006976873E-2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53691.400647695969</v>
      </c>
      <c r="AO34">
        <f t="shared" si="26"/>
        <v>1799.98</v>
      </c>
      <c r="AP34">
        <f t="shared" si="27"/>
        <v>1517.3823</v>
      </c>
      <c r="AQ34">
        <f t="shared" si="28"/>
        <v>0.84299953332814803</v>
      </c>
      <c r="AR34">
        <f t="shared" si="29"/>
        <v>0.16538909932332579</v>
      </c>
      <c r="AS34">
        <v>1690152940.0999999</v>
      </c>
      <c r="AT34">
        <v>1385.17</v>
      </c>
      <c r="AU34">
        <v>1400.05</v>
      </c>
      <c r="AV34">
        <v>22.180800000000001</v>
      </c>
      <c r="AW34">
        <v>21.714300000000001</v>
      </c>
      <c r="AX34">
        <v>1388.14</v>
      </c>
      <c r="AY34">
        <v>22.238499999999998</v>
      </c>
      <c r="AZ34">
        <v>399.94200000000001</v>
      </c>
      <c r="BA34">
        <v>100.596</v>
      </c>
      <c r="BB34">
        <v>9.9766599999999997E-2</v>
      </c>
      <c r="BC34">
        <v>24.995000000000001</v>
      </c>
      <c r="BD34">
        <v>25.1891</v>
      </c>
      <c r="BE34">
        <v>999.9</v>
      </c>
      <c r="BF34">
        <v>0</v>
      </c>
      <c r="BG34">
        <v>0</v>
      </c>
      <c r="BH34">
        <v>10027.5</v>
      </c>
      <c r="BI34">
        <v>0</v>
      </c>
      <c r="BJ34">
        <v>632.678</v>
      </c>
      <c r="BK34">
        <v>-14.883800000000001</v>
      </c>
      <c r="BL34">
        <v>1416.59</v>
      </c>
      <c r="BM34">
        <v>1431.13</v>
      </c>
      <c r="BN34">
        <v>0.46649000000000002</v>
      </c>
      <c r="BO34">
        <v>1400.05</v>
      </c>
      <c r="BP34">
        <v>21.714300000000001</v>
      </c>
      <c r="BQ34">
        <v>2.2313100000000001</v>
      </c>
      <c r="BR34">
        <v>2.18438</v>
      </c>
      <c r="BS34">
        <v>19.1889</v>
      </c>
      <c r="BT34">
        <v>18.848199999999999</v>
      </c>
      <c r="BU34">
        <v>1799.98</v>
      </c>
      <c r="BV34">
        <v>0.90001299999999995</v>
      </c>
      <c r="BW34">
        <v>9.9987099999999995E-2</v>
      </c>
      <c r="BX34">
        <v>0</v>
      </c>
      <c r="BY34">
        <v>2.2787000000000002</v>
      </c>
      <c r="BZ34">
        <v>0</v>
      </c>
      <c r="CA34">
        <v>4209.13</v>
      </c>
      <c r="CB34">
        <v>13894.8</v>
      </c>
      <c r="CC34">
        <v>40.311999999999998</v>
      </c>
      <c r="CD34">
        <v>42.311999999999998</v>
      </c>
      <c r="CE34">
        <v>41.5</v>
      </c>
      <c r="CF34">
        <v>40.436999999999998</v>
      </c>
      <c r="CG34">
        <v>40.061999999999998</v>
      </c>
      <c r="CH34">
        <v>1620.01</v>
      </c>
      <c r="CI34">
        <v>179.97</v>
      </c>
      <c r="CJ34">
        <v>0</v>
      </c>
      <c r="CK34">
        <v>1690152952.5</v>
      </c>
      <c r="CL34">
        <v>0</v>
      </c>
      <c r="CM34">
        <v>1690152896.0999999</v>
      </c>
      <c r="CN34" t="s">
        <v>403</v>
      </c>
      <c r="CO34">
        <v>1690152896.0999999</v>
      </c>
      <c r="CP34">
        <v>1690152888.0999999</v>
      </c>
      <c r="CQ34">
        <v>38</v>
      </c>
      <c r="CR34">
        <v>0.61199999999999999</v>
      </c>
      <c r="CS34">
        <v>-2E-3</v>
      </c>
      <c r="CT34">
        <v>-2.972</v>
      </c>
      <c r="CU34">
        <v>-5.8000000000000003E-2</v>
      </c>
      <c r="CV34">
        <v>1400</v>
      </c>
      <c r="CW34">
        <v>22</v>
      </c>
      <c r="CX34">
        <v>0.12</v>
      </c>
      <c r="CY34">
        <v>0.21</v>
      </c>
      <c r="CZ34">
        <v>30.229535927786198</v>
      </c>
      <c r="DA34">
        <v>0.19038570534903401</v>
      </c>
      <c r="DB34">
        <v>0.14774026650833399</v>
      </c>
      <c r="DC34">
        <v>1</v>
      </c>
      <c r="DD34">
        <v>1400.0066666666701</v>
      </c>
      <c r="DE34">
        <v>-0.23142857142610199</v>
      </c>
      <c r="DF34">
        <v>7.2724747430864906E-2</v>
      </c>
      <c r="DG34">
        <v>1</v>
      </c>
      <c r="DH34">
        <v>1799.9960000000001</v>
      </c>
      <c r="DI34">
        <v>-1.16096897259622E-2</v>
      </c>
      <c r="DJ34">
        <v>1.0677078252021599E-2</v>
      </c>
      <c r="DK34">
        <v>-1</v>
      </c>
      <c r="DL34">
        <v>2</v>
      </c>
      <c r="DM34">
        <v>2</v>
      </c>
      <c r="DN34" t="s">
        <v>355</v>
      </c>
      <c r="DO34">
        <v>2.7278099999999998</v>
      </c>
      <c r="DP34">
        <v>2.8381500000000002</v>
      </c>
      <c r="DQ34">
        <v>0.22437799999999999</v>
      </c>
      <c r="DR34">
        <v>0.224549</v>
      </c>
      <c r="DS34">
        <v>0.114269</v>
      </c>
      <c r="DT34">
        <v>0.110004</v>
      </c>
      <c r="DU34">
        <v>22527.1</v>
      </c>
      <c r="DV34">
        <v>23340.7</v>
      </c>
      <c r="DW34">
        <v>27192.7</v>
      </c>
      <c r="DX34">
        <v>28261.8</v>
      </c>
      <c r="DY34">
        <v>31732.400000000001</v>
      </c>
      <c r="DZ34">
        <v>33498.6</v>
      </c>
      <c r="EA34">
        <v>36341.599999999999</v>
      </c>
      <c r="EB34">
        <v>38303.4</v>
      </c>
      <c r="EC34">
        <v>1.8515699999999999</v>
      </c>
      <c r="ED34">
        <v>1.9672499999999999</v>
      </c>
      <c r="EE34">
        <v>7.2419600000000001E-2</v>
      </c>
      <c r="EF34">
        <v>0</v>
      </c>
      <c r="EG34">
        <v>24.0001</v>
      </c>
      <c r="EH34">
        <v>999.9</v>
      </c>
      <c r="EI34">
        <v>44.420999999999999</v>
      </c>
      <c r="EJ34">
        <v>33.093000000000004</v>
      </c>
      <c r="EK34">
        <v>22.425699999999999</v>
      </c>
      <c r="EL34">
        <v>62.4696</v>
      </c>
      <c r="EM34">
        <v>27.0793</v>
      </c>
      <c r="EN34">
        <v>1</v>
      </c>
      <c r="EO34">
        <v>-7.1036600000000005E-2</v>
      </c>
      <c r="EP34">
        <v>1.1104799999999999</v>
      </c>
      <c r="EQ34">
        <v>19.953099999999999</v>
      </c>
      <c r="ER34">
        <v>5.21549</v>
      </c>
      <c r="ES34">
        <v>11.9261</v>
      </c>
      <c r="ET34">
        <v>4.95505</v>
      </c>
      <c r="EU34">
        <v>3.2970299999999999</v>
      </c>
      <c r="EV34">
        <v>185.9</v>
      </c>
      <c r="EW34">
        <v>9999</v>
      </c>
      <c r="EX34">
        <v>96.2</v>
      </c>
      <c r="EY34">
        <v>6681.2</v>
      </c>
      <c r="EZ34">
        <v>1.8600300000000001</v>
      </c>
      <c r="FA34">
        <v>1.8591899999999999</v>
      </c>
      <c r="FB34">
        <v>1.8646199999999999</v>
      </c>
      <c r="FC34">
        <v>1.86859</v>
      </c>
      <c r="FD34">
        <v>1.8635600000000001</v>
      </c>
      <c r="FE34">
        <v>1.8635299999999999</v>
      </c>
      <c r="FF34">
        <v>1.8635600000000001</v>
      </c>
      <c r="FG34">
        <v>1.8633999999999999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-2.97</v>
      </c>
      <c r="FV34">
        <v>-5.7700000000000001E-2</v>
      </c>
      <c r="FW34">
        <v>-2.97199999999998</v>
      </c>
      <c r="FX34">
        <v>0</v>
      </c>
      <c r="FY34">
        <v>0</v>
      </c>
      <c r="FZ34">
        <v>0</v>
      </c>
      <c r="GA34">
        <v>-5.7689999999993802E-2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0.7</v>
      </c>
      <c r="GJ34">
        <v>0.9</v>
      </c>
      <c r="GK34">
        <v>2.8674300000000001</v>
      </c>
      <c r="GL34">
        <v>2.6025399999999999</v>
      </c>
      <c r="GM34">
        <v>1.4489700000000001</v>
      </c>
      <c r="GN34">
        <v>2.2961399999999998</v>
      </c>
      <c r="GO34">
        <v>1.5466299999999999</v>
      </c>
      <c r="GP34">
        <v>2.4670399999999999</v>
      </c>
      <c r="GQ34">
        <v>34.783700000000003</v>
      </c>
      <c r="GR34">
        <v>13.720499999999999</v>
      </c>
      <c r="GS34">
        <v>18</v>
      </c>
      <c r="GT34">
        <v>399.19499999999999</v>
      </c>
      <c r="GU34">
        <v>582.67999999999995</v>
      </c>
      <c r="GV34">
        <v>22.609500000000001</v>
      </c>
      <c r="GW34">
        <v>26.3353</v>
      </c>
      <c r="GX34">
        <v>29.9998</v>
      </c>
      <c r="GY34">
        <v>26.316099999999999</v>
      </c>
      <c r="GZ34">
        <v>26.2882</v>
      </c>
      <c r="HA34">
        <v>57.337899999999998</v>
      </c>
      <c r="HB34">
        <v>-30</v>
      </c>
      <c r="HC34">
        <v>-30</v>
      </c>
      <c r="HD34">
        <v>22.609200000000001</v>
      </c>
      <c r="HE34">
        <v>1400</v>
      </c>
      <c r="HF34">
        <v>0</v>
      </c>
      <c r="HG34">
        <v>100.136</v>
      </c>
      <c r="HH34">
        <v>93.126900000000006</v>
      </c>
    </row>
    <row r="35" spans="1:216" x14ac:dyDescent="0.2">
      <c r="A35">
        <v>17</v>
      </c>
      <c r="B35">
        <v>1690153061.0999999</v>
      </c>
      <c r="C35">
        <v>1474.0999999046301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1690153061.0999999</v>
      </c>
      <c r="M35">
        <f t="shared" si="0"/>
        <v>1.23711088933072E-3</v>
      </c>
      <c r="N35">
        <f t="shared" si="1"/>
        <v>1.2371108893307199</v>
      </c>
      <c r="O35">
        <f t="shared" si="2"/>
        <v>42.827540427419464</v>
      </c>
      <c r="P35">
        <f t="shared" si="3"/>
        <v>1785.12</v>
      </c>
      <c r="Q35">
        <f t="shared" si="4"/>
        <v>1114.3782786136935</v>
      </c>
      <c r="R35">
        <f t="shared" si="5"/>
        <v>112.2090155190315</v>
      </c>
      <c r="S35">
        <f t="shared" si="6"/>
        <v>179.74736373407995</v>
      </c>
      <c r="T35">
        <f t="shared" si="7"/>
        <v>0.10761720789761212</v>
      </c>
      <c r="U35">
        <f t="shared" si="8"/>
        <v>4.6241688189279007</v>
      </c>
      <c r="V35">
        <f t="shared" si="9"/>
        <v>0.10624493985429424</v>
      </c>
      <c r="W35">
        <f t="shared" si="10"/>
        <v>6.6524922264012284E-2</v>
      </c>
      <c r="X35">
        <f t="shared" si="11"/>
        <v>297.70519200000001</v>
      </c>
      <c r="Y35">
        <f t="shared" si="12"/>
        <v>25.923273012687861</v>
      </c>
      <c r="Z35">
        <f t="shared" si="13"/>
        <v>25.923273012687861</v>
      </c>
      <c r="AA35">
        <f t="shared" si="14"/>
        <v>3.3589690101317617</v>
      </c>
      <c r="AB35">
        <f t="shared" si="15"/>
        <v>69.825777150865036</v>
      </c>
      <c r="AC35">
        <f t="shared" si="16"/>
        <v>2.2189906300716</v>
      </c>
      <c r="AD35">
        <f t="shared" si="17"/>
        <v>3.1778960730752286</v>
      </c>
      <c r="AE35">
        <f t="shared" si="18"/>
        <v>1.1399783800601617</v>
      </c>
      <c r="AF35">
        <f t="shared" si="19"/>
        <v>-54.556590219484754</v>
      </c>
      <c r="AG35">
        <f t="shared" si="20"/>
        <v>-232.51369333365429</v>
      </c>
      <c r="AH35">
        <f t="shared" si="21"/>
        <v>-10.684941593291244</v>
      </c>
      <c r="AI35">
        <f t="shared" si="22"/>
        <v>-5.0033146430251918E-2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53597.146576063598</v>
      </c>
      <c r="AO35">
        <f t="shared" si="26"/>
        <v>1800.02</v>
      </c>
      <c r="AP35">
        <f t="shared" si="27"/>
        <v>1517.4168</v>
      </c>
      <c r="AQ35">
        <f t="shared" si="28"/>
        <v>0.84299996666703703</v>
      </c>
      <c r="AR35">
        <f t="shared" si="29"/>
        <v>0.16538993566738147</v>
      </c>
      <c r="AS35">
        <v>1690153061.0999999</v>
      </c>
      <c r="AT35">
        <v>1785.12</v>
      </c>
      <c r="AU35">
        <v>1799.98</v>
      </c>
      <c r="AV35">
        <v>22.037400000000002</v>
      </c>
      <c r="AW35">
        <v>21.638200000000001</v>
      </c>
      <c r="AX35">
        <v>1787.64</v>
      </c>
      <c r="AY35">
        <v>22.095800000000001</v>
      </c>
      <c r="AZ35">
        <v>400.05</v>
      </c>
      <c r="BA35">
        <v>100.592</v>
      </c>
      <c r="BB35">
        <v>0.100034</v>
      </c>
      <c r="BC35">
        <v>24.990600000000001</v>
      </c>
      <c r="BD35">
        <v>25.204599999999999</v>
      </c>
      <c r="BE35">
        <v>999.9</v>
      </c>
      <c r="BF35">
        <v>0</v>
      </c>
      <c r="BG35">
        <v>0</v>
      </c>
      <c r="BH35">
        <v>10009.4</v>
      </c>
      <c r="BI35">
        <v>0</v>
      </c>
      <c r="BJ35">
        <v>658.14700000000005</v>
      </c>
      <c r="BK35">
        <v>-14.8613</v>
      </c>
      <c r="BL35">
        <v>1825.34</v>
      </c>
      <c r="BM35">
        <v>1839.79</v>
      </c>
      <c r="BN35">
        <v>0.39918100000000001</v>
      </c>
      <c r="BO35">
        <v>1799.98</v>
      </c>
      <c r="BP35">
        <v>21.638200000000001</v>
      </c>
      <c r="BQ35">
        <v>2.21679</v>
      </c>
      <c r="BR35">
        <v>2.1766299999999998</v>
      </c>
      <c r="BS35">
        <v>19.084099999999999</v>
      </c>
      <c r="BT35">
        <v>18.7913</v>
      </c>
      <c r="BU35">
        <v>1800.02</v>
      </c>
      <c r="BV35">
        <v>0.89999899999999999</v>
      </c>
      <c r="BW35">
        <v>0.10000100000000001</v>
      </c>
      <c r="BX35">
        <v>0</v>
      </c>
      <c r="BY35">
        <v>2.0914000000000001</v>
      </c>
      <c r="BZ35">
        <v>0</v>
      </c>
      <c r="CA35">
        <v>4142.88</v>
      </c>
      <c r="CB35">
        <v>13895.1</v>
      </c>
      <c r="CC35">
        <v>40.311999999999998</v>
      </c>
      <c r="CD35">
        <v>42.311999999999998</v>
      </c>
      <c r="CE35">
        <v>41.5</v>
      </c>
      <c r="CF35">
        <v>40.436999999999998</v>
      </c>
      <c r="CG35">
        <v>40.061999999999998</v>
      </c>
      <c r="CH35">
        <v>1620.02</v>
      </c>
      <c r="CI35">
        <v>180</v>
      </c>
      <c r="CJ35">
        <v>0</v>
      </c>
      <c r="CK35">
        <v>1690153073.7</v>
      </c>
      <c r="CL35">
        <v>0</v>
      </c>
      <c r="CM35">
        <v>1690153003.0999999</v>
      </c>
      <c r="CN35" t="s">
        <v>406</v>
      </c>
      <c r="CO35">
        <v>1690153003.0999999</v>
      </c>
      <c r="CP35">
        <v>1690152992.0999999</v>
      </c>
      <c r="CQ35">
        <v>39</v>
      </c>
      <c r="CR35">
        <v>0.44700000000000001</v>
      </c>
      <c r="CS35">
        <v>-1E-3</v>
      </c>
      <c r="CT35">
        <v>-2.5230000000000001</v>
      </c>
      <c r="CU35">
        <v>-5.8000000000000003E-2</v>
      </c>
      <c r="CV35">
        <v>1800</v>
      </c>
      <c r="CW35">
        <v>22</v>
      </c>
      <c r="CX35">
        <v>0.14000000000000001</v>
      </c>
      <c r="CY35">
        <v>0.15</v>
      </c>
      <c r="CZ35">
        <v>29.652532970012199</v>
      </c>
      <c r="DA35">
        <v>0.50807604190411104</v>
      </c>
      <c r="DB35">
        <v>0.327331011117239</v>
      </c>
      <c r="DC35">
        <v>0</v>
      </c>
      <c r="DD35">
        <v>1800.021</v>
      </c>
      <c r="DE35">
        <v>0.15969924812039499</v>
      </c>
      <c r="DF35">
        <v>0.120245582039439</v>
      </c>
      <c r="DG35">
        <v>1</v>
      </c>
      <c r="DH35">
        <v>1800.00238095238</v>
      </c>
      <c r="DI35">
        <v>-2.7298057414839001E-2</v>
      </c>
      <c r="DJ35">
        <v>1.23074742698175E-2</v>
      </c>
      <c r="DK35">
        <v>-1</v>
      </c>
      <c r="DL35">
        <v>1</v>
      </c>
      <c r="DM35">
        <v>2</v>
      </c>
      <c r="DN35" t="s">
        <v>407</v>
      </c>
      <c r="DO35">
        <v>2.72818</v>
      </c>
      <c r="DP35">
        <v>2.83826</v>
      </c>
      <c r="DQ35">
        <v>0.260853</v>
      </c>
      <c r="DR35">
        <v>0.260793</v>
      </c>
      <c r="DS35">
        <v>0.113764</v>
      </c>
      <c r="DT35">
        <v>0.10974399999999999</v>
      </c>
      <c r="DU35">
        <v>21469.9</v>
      </c>
      <c r="DV35">
        <v>22251.4</v>
      </c>
      <c r="DW35">
        <v>27195</v>
      </c>
      <c r="DX35">
        <v>28263.3</v>
      </c>
      <c r="DY35">
        <v>31753.3</v>
      </c>
      <c r="DZ35">
        <v>33510.1</v>
      </c>
      <c r="EA35">
        <v>36344.5</v>
      </c>
      <c r="EB35">
        <v>38305.4</v>
      </c>
      <c r="EC35">
        <v>1.85215</v>
      </c>
      <c r="ED35">
        <v>1.9696800000000001</v>
      </c>
      <c r="EE35">
        <v>7.3835300000000006E-2</v>
      </c>
      <c r="EF35">
        <v>0</v>
      </c>
      <c r="EG35">
        <v>23.9923</v>
      </c>
      <c r="EH35">
        <v>999.9</v>
      </c>
      <c r="EI35">
        <v>44.347000000000001</v>
      </c>
      <c r="EJ35">
        <v>33.052</v>
      </c>
      <c r="EK35">
        <v>22.337900000000001</v>
      </c>
      <c r="EL35">
        <v>62.579599999999999</v>
      </c>
      <c r="EM35">
        <v>26.963100000000001</v>
      </c>
      <c r="EN35">
        <v>1</v>
      </c>
      <c r="EO35">
        <v>-7.4900900000000006E-2</v>
      </c>
      <c r="EP35">
        <v>1.07758</v>
      </c>
      <c r="EQ35">
        <v>19.955500000000001</v>
      </c>
      <c r="ER35">
        <v>5.2165400000000002</v>
      </c>
      <c r="ES35">
        <v>11.9261</v>
      </c>
      <c r="ET35">
        <v>4.9551499999999997</v>
      </c>
      <c r="EU35">
        <v>3.2970799999999998</v>
      </c>
      <c r="EV35">
        <v>185.9</v>
      </c>
      <c r="EW35">
        <v>9999</v>
      </c>
      <c r="EX35">
        <v>96.3</v>
      </c>
      <c r="EY35">
        <v>6683.6</v>
      </c>
      <c r="EZ35">
        <v>1.8600300000000001</v>
      </c>
      <c r="FA35">
        <v>1.8592500000000001</v>
      </c>
      <c r="FB35">
        <v>1.8646199999999999</v>
      </c>
      <c r="FC35">
        <v>1.86859</v>
      </c>
      <c r="FD35">
        <v>1.8635600000000001</v>
      </c>
      <c r="FE35">
        <v>1.86354</v>
      </c>
      <c r="FF35">
        <v>1.8635600000000001</v>
      </c>
      <c r="FG35">
        <v>1.8633999999999999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-2.52</v>
      </c>
      <c r="FV35">
        <v>-5.8400000000000001E-2</v>
      </c>
      <c r="FW35">
        <v>-2.5227272727270198</v>
      </c>
      <c r="FX35">
        <v>0</v>
      </c>
      <c r="FY35">
        <v>0</v>
      </c>
      <c r="FZ35">
        <v>0</v>
      </c>
      <c r="GA35">
        <v>-5.8409999999998498E-2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</v>
      </c>
      <c r="GJ35">
        <v>1.1000000000000001</v>
      </c>
      <c r="GK35">
        <v>3.5144000000000002</v>
      </c>
      <c r="GL35">
        <v>2.5976599999999999</v>
      </c>
      <c r="GM35">
        <v>1.4477500000000001</v>
      </c>
      <c r="GN35">
        <v>2.2949199999999998</v>
      </c>
      <c r="GO35">
        <v>1.5466299999999999</v>
      </c>
      <c r="GP35">
        <v>2.4609399999999999</v>
      </c>
      <c r="GQ35">
        <v>34.760800000000003</v>
      </c>
      <c r="GR35">
        <v>13.685499999999999</v>
      </c>
      <c r="GS35">
        <v>18</v>
      </c>
      <c r="GT35">
        <v>399.17099999999999</v>
      </c>
      <c r="GU35">
        <v>584.23099999999999</v>
      </c>
      <c r="GV35">
        <v>22.519500000000001</v>
      </c>
      <c r="GW35">
        <v>26.290400000000002</v>
      </c>
      <c r="GX35">
        <v>29.999600000000001</v>
      </c>
      <c r="GY35">
        <v>26.269400000000001</v>
      </c>
      <c r="GZ35">
        <v>26.243400000000001</v>
      </c>
      <c r="HA35">
        <v>70.282399999999996</v>
      </c>
      <c r="HB35">
        <v>-30</v>
      </c>
      <c r="HC35">
        <v>-30</v>
      </c>
      <c r="HD35">
        <v>22.5243</v>
      </c>
      <c r="HE35">
        <v>1800</v>
      </c>
      <c r="HF35">
        <v>0</v>
      </c>
      <c r="HG35">
        <v>100.14400000000001</v>
      </c>
      <c r="HH35">
        <v>93.131699999999995</v>
      </c>
    </row>
    <row r="36" spans="1:216" x14ac:dyDescent="0.2">
      <c r="A36">
        <v>18</v>
      </c>
      <c r="B36">
        <v>1690153161.0999999</v>
      </c>
      <c r="C36">
        <v>1574.0999999046301</v>
      </c>
      <c r="D36" t="s">
        <v>408</v>
      </c>
      <c r="E36" t="s">
        <v>409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1690153161.0999999</v>
      </c>
      <c r="M36">
        <f t="shared" si="0"/>
        <v>1.0841714814982441E-3</v>
      </c>
      <c r="N36">
        <f t="shared" si="1"/>
        <v>1.0841714814982442</v>
      </c>
      <c r="O36">
        <f t="shared" si="2"/>
        <v>8.6733793191047059</v>
      </c>
      <c r="P36">
        <f t="shared" si="3"/>
        <v>396.98700000000002</v>
      </c>
      <c r="Q36">
        <f t="shared" si="4"/>
        <v>240.0545068221044</v>
      </c>
      <c r="R36">
        <f t="shared" si="5"/>
        <v>24.171826219471665</v>
      </c>
      <c r="S36">
        <f t="shared" si="6"/>
        <v>39.973841368038002</v>
      </c>
      <c r="T36">
        <f t="shared" si="7"/>
        <v>9.2828582324141581E-2</v>
      </c>
      <c r="U36">
        <f t="shared" si="8"/>
        <v>4.6177454320711373</v>
      </c>
      <c r="V36">
        <f t="shared" si="9"/>
        <v>9.1804211789236118E-2</v>
      </c>
      <c r="W36">
        <f t="shared" si="10"/>
        <v>5.746872590620776E-2</v>
      </c>
      <c r="X36">
        <f t="shared" si="11"/>
        <v>297.70243799999997</v>
      </c>
      <c r="Y36">
        <f t="shared" si="12"/>
        <v>25.953107395805887</v>
      </c>
      <c r="Z36">
        <f t="shared" si="13"/>
        <v>25.953107395805887</v>
      </c>
      <c r="AA36">
        <f t="shared" si="14"/>
        <v>3.3649069186502611</v>
      </c>
      <c r="AB36">
        <f t="shared" si="15"/>
        <v>69.489901279869443</v>
      </c>
      <c r="AC36">
        <f t="shared" si="16"/>
        <v>2.2086723702677999</v>
      </c>
      <c r="AD36">
        <f t="shared" si="17"/>
        <v>3.1784076960656598</v>
      </c>
      <c r="AE36">
        <f t="shared" si="18"/>
        <v>1.1562345483824612</v>
      </c>
      <c r="AF36">
        <f t="shared" si="19"/>
        <v>-47.811962334072568</v>
      </c>
      <c r="AG36">
        <f t="shared" si="20"/>
        <v>-238.94586688598571</v>
      </c>
      <c r="AH36">
        <f t="shared" si="21"/>
        <v>-10.997599691448649</v>
      </c>
      <c r="AI36">
        <f t="shared" si="22"/>
        <v>-5.299091150698132E-2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53500.739276872191</v>
      </c>
      <c r="AO36">
        <f t="shared" si="26"/>
        <v>1800.01</v>
      </c>
      <c r="AP36">
        <f t="shared" si="27"/>
        <v>1517.4078</v>
      </c>
      <c r="AQ36">
        <f t="shared" si="28"/>
        <v>0.84299965000194443</v>
      </c>
      <c r="AR36">
        <f t="shared" si="29"/>
        <v>0.16538932450375274</v>
      </c>
      <c r="AS36">
        <v>1690153161.0999999</v>
      </c>
      <c r="AT36">
        <v>396.98700000000002</v>
      </c>
      <c r="AU36">
        <v>399.99099999999999</v>
      </c>
      <c r="AV36">
        <v>21.934699999999999</v>
      </c>
      <c r="AW36">
        <v>21.584800000000001</v>
      </c>
      <c r="AX36">
        <v>400.77100000000002</v>
      </c>
      <c r="AY36">
        <v>21.999700000000001</v>
      </c>
      <c r="AZ36">
        <v>400.03300000000002</v>
      </c>
      <c r="BA36">
        <v>100.593</v>
      </c>
      <c r="BB36">
        <v>0.100074</v>
      </c>
      <c r="BC36">
        <v>24.993300000000001</v>
      </c>
      <c r="BD36">
        <v>25.2182</v>
      </c>
      <c r="BE36">
        <v>999.9</v>
      </c>
      <c r="BF36">
        <v>0</v>
      </c>
      <c r="BG36">
        <v>0</v>
      </c>
      <c r="BH36">
        <v>9990.6200000000008</v>
      </c>
      <c r="BI36">
        <v>0</v>
      </c>
      <c r="BJ36">
        <v>664.10400000000004</v>
      </c>
      <c r="BK36">
        <v>-3.00421</v>
      </c>
      <c r="BL36">
        <v>405.89</v>
      </c>
      <c r="BM36">
        <v>408.815</v>
      </c>
      <c r="BN36">
        <v>0.34992000000000001</v>
      </c>
      <c r="BO36">
        <v>399.99099999999999</v>
      </c>
      <c r="BP36">
        <v>21.584800000000001</v>
      </c>
      <c r="BQ36">
        <v>2.2064900000000001</v>
      </c>
      <c r="BR36">
        <v>2.1712899999999999</v>
      </c>
      <c r="BS36">
        <v>19.009499999999999</v>
      </c>
      <c r="BT36">
        <v>18.751999999999999</v>
      </c>
      <c r="BU36">
        <v>1800.01</v>
      </c>
      <c r="BV36">
        <v>0.90001299999999995</v>
      </c>
      <c r="BW36">
        <v>9.9987099999999995E-2</v>
      </c>
      <c r="BX36">
        <v>0</v>
      </c>
      <c r="BY36">
        <v>2.5708000000000002</v>
      </c>
      <c r="BZ36">
        <v>0</v>
      </c>
      <c r="CA36">
        <v>3652.45</v>
      </c>
      <c r="CB36">
        <v>13895</v>
      </c>
      <c r="CC36">
        <v>40.25</v>
      </c>
      <c r="CD36">
        <v>42.311999999999998</v>
      </c>
      <c r="CE36">
        <v>41.436999999999998</v>
      </c>
      <c r="CF36">
        <v>40.436999999999998</v>
      </c>
      <c r="CG36">
        <v>40</v>
      </c>
      <c r="CH36">
        <v>1620.03</v>
      </c>
      <c r="CI36">
        <v>179.98</v>
      </c>
      <c r="CJ36">
        <v>0</v>
      </c>
      <c r="CK36">
        <v>1690153173.9000001</v>
      </c>
      <c r="CL36">
        <v>0</v>
      </c>
      <c r="CM36">
        <v>1690153123.0999999</v>
      </c>
      <c r="CN36" t="s">
        <v>410</v>
      </c>
      <c r="CO36">
        <v>1690153123.0999999</v>
      </c>
      <c r="CP36">
        <v>1690153121.0999999</v>
      </c>
      <c r="CQ36">
        <v>40</v>
      </c>
      <c r="CR36">
        <v>-1.262</v>
      </c>
      <c r="CS36">
        <v>-7.0000000000000001E-3</v>
      </c>
      <c r="CT36">
        <v>-3.7839999999999998</v>
      </c>
      <c r="CU36">
        <v>-6.5000000000000002E-2</v>
      </c>
      <c r="CV36">
        <v>400</v>
      </c>
      <c r="CW36">
        <v>22</v>
      </c>
      <c r="CX36">
        <v>0.03</v>
      </c>
      <c r="CY36">
        <v>0.13</v>
      </c>
      <c r="CZ36">
        <v>5.6596869092567603</v>
      </c>
      <c r="DA36">
        <v>1.67460945986097</v>
      </c>
      <c r="DB36">
        <v>0.17753510189996699</v>
      </c>
      <c r="DC36">
        <v>1</v>
      </c>
      <c r="DD36">
        <v>399.97595000000001</v>
      </c>
      <c r="DE36">
        <v>-2.9007518797110901E-2</v>
      </c>
      <c r="DF36">
        <v>1.2944014060561599E-2</v>
      </c>
      <c r="DG36">
        <v>1</v>
      </c>
      <c r="DH36">
        <v>1800.0009523809499</v>
      </c>
      <c r="DI36">
        <v>-1.56858689757324E-2</v>
      </c>
      <c r="DJ36">
        <v>1.37684117093217E-2</v>
      </c>
      <c r="DK36">
        <v>-1</v>
      </c>
      <c r="DL36">
        <v>2</v>
      </c>
      <c r="DM36">
        <v>2</v>
      </c>
      <c r="DN36" t="s">
        <v>355</v>
      </c>
      <c r="DO36">
        <v>2.72817</v>
      </c>
      <c r="DP36">
        <v>2.83813</v>
      </c>
      <c r="DQ36">
        <v>9.6571400000000002E-2</v>
      </c>
      <c r="DR36">
        <v>9.5969499999999999E-2</v>
      </c>
      <c r="DS36">
        <v>0.113428</v>
      </c>
      <c r="DT36">
        <v>0.109566</v>
      </c>
      <c r="DU36">
        <v>26243.3</v>
      </c>
      <c r="DV36">
        <v>27213.1</v>
      </c>
      <c r="DW36">
        <v>27197.3</v>
      </c>
      <c r="DX36">
        <v>28264.400000000001</v>
      </c>
      <c r="DY36">
        <v>31767.599999999999</v>
      </c>
      <c r="DZ36">
        <v>33518.1</v>
      </c>
      <c r="EA36">
        <v>36347.5</v>
      </c>
      <c r="EB36">
        <v>38307.4</v>
      </c>
      <c r="EC36">
        <v>1.85225</v>
      </c>
      <c r="ED36">
        <v>1.96618</v>
      </c>
      <c r="EE36">
        <v>7.5645699999999996E-2</v>
      </c>
      <c r="EF36">
        <v>0</v>
      </c>
      <c r="EG36">
        <v>23.976199999999999</v>
      </c>
      <c r="EH36">
        <v>999.9</v>
      </c>
      <c r="EI36">
        <v>44.292999999999999</v>
      </c>
      <c r="EJ36">
        <v>33.021999999999998</v>
      </c>
      <c r="EK36">
        <v>22.273599999999998</v>
      </c>
      <c r="EL36">
        <v>62.569699999999997</v>
      </c>
      <c r="EM36">
        <v>27.083300000000001</v>
      </c>
      <c r="EN36">
        <v>1</v>
      </c>
      <c r="EO36">
        <v>-7.8074199999999996E-2</v>
      </c>
      <c r="EP36">
        <v>1.11022</v>
      </c>
      <c r="EQ36">
        <v>19.952200000000001</v>
      </c>
      <c r="ER36">
        <v>5.2168400000000004</v>
      </c>
      <c r="ES36">
        <v>11.9261</v>
      </c>
      <c r="ET36">
        <v>4.9547999999999996</v>
      </c>
      <c r="EU36">
        <v>3.2970799999999998</v>
      </c>
      <c r="EV36">
        <v>185.9</v>
      </c>
      <c r="EW36">
        <v>9999</v>
      </c>
      <c r="EX36">
        <v>96.3</v>
      </c>
      <c r="EY36">
        <v>6685.6</v>
      </c>
      <c r="EZ36">
        <v>1.86</v>
      </c>
      <c r="FA36">
        <v>1.8592500000000001</v>
      </c>
      <c r="FB36">
        <v>1.8646199999999999</v>
      </c>
      <c r="FC36">
        <v>1.86859</v>
      </c>
      <c r="FD36">
        <v>1.8635600000000001</v>
      </c>
      <c r="FE36">
        <v>1.86348</v>
      </c>
      <c r="FF36">
        <v>1.8635600000000001</v>
      </c>
      <c r="FG36">
        <v>1.8633999999999999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-3.7839999999999998</v>
      </c>
      <c r="FV36">
        <v>-6.5000000000000002E-2</v>
      </c>
      <c r="FW36">
        <v>-3.78399999999999</v>
      </c>
      <c r="FX36">
        <v>0</v>
      </c>
      <c r="FY36">
        <v>0</v>
      </c>
      <c r="FZ36">
        <v>0</v>
      </c>
      <c r="GA36">
        <v>-6.4929999999996796E-2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0.6</v>
      </c>
      <c r="GJ36">
        <v>0.7</v>
      </c>
      <c r="GK36">
        <v>1.0437000000000001</v>
      </c>
      <c r="GL36">
        <v>2.5976599999999999</v>
      </c>
      <c r="GM36">
        <v>1.4489700000000001</v>
      </c>
      <c r="GN36">
        <v>2.2985799999999998</v>
      </c>
      <c r="GO36">
        <v>1.5466299999999999</v>
      </c>
      <c r="GP36">
        <v>2.4414099999999999</v>
      </c>
      <c r="GQ36">
        <v>34.760800000000003</v>
      </c>
      <c r="GR36">
        <v>13.6592</v>
      </c>
      <c r="GS36">
        <v>18</v>
      </c>
      <c r="GT36">
        <v>398.98399999999998</v>
      </c>
      <c r="GU36">
        <v>580.899</v>
      </c>
      <c r="GV36">
        <v>22.5822</v>
      </c>
      <c r="GW36">
        <v>26.254899999999999</v>
      </c>
      <c r="GX36">
        <v>29.9999</v>
      </c>
      <c r="GY36">
        <v>26.233499999999999</v>
      </c>
      <c r="GZ36">
        <v>26.206800000000001</v>
      </c>
      <c r="HA36">
        <v>20.885300000000001</v>
      </c>
      <c r="HB36">
        <v>-30</v>
      </c>
      <c r="HC36">
        <v>-30</v>
      </c>
      <c r="HD36">
        <v>22.5959</v>
      </c>
      <c r="HE36">
        <v>400</v>
      </c>
      <c r="HF36">
        <v>0</v>
      </c>
      <c r="HG36">
        <v>100.15300000000001</v>
      </c>
      <c r="HH36">
        <v>93.136099999999999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411</v>
      </c>
      <c r="B19" t="s">
        <v>30</v>
      </c>
    </row>
    <row r="20" spans="1:2" x14ac:dyDescent="0.2">
      <c r="A20" t="s">
        <v>412</v>
      </c>
      <c r="B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2023-07-23T15:13:39Z</dcterms:created>
  <dcterms:modified xsi:type="dcterms:W3CDTF">2023-07-25T17:31:36Z</dcterms:modified>
</cp:coreProperties>
</file>