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C2DC23FD-EB60-A443-9A66-636DB088D7D9}" xr6:coauthVersionLast="47" xr6:coauthVersionMax="47" xr10:uidLastSave="{00000000-0000-0000-0000-000000000000}"/>
  <bookViews>
    <workbookView xWindow="240" yWindow="760" windowWidth="19160" windowHeight="136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X35" i="1" s="1"/>
  <c r="AQ35" i="1"/>
  <c r="AP35" i="1" s="1"/>
  <c r="AO35" i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O34" i="1"/>
  <c r="AR33" i="1"/>
  <c r="AQ33" i="1"/>
  <c r="AP33" i="1"/>
  <c r="AO33" i="1"/>
  <c r="AN33" i="1"/>
  <c r="AM33" i="1"/>
  <c r="AL33" i="1"/>
  <c r="N33" i="1" s="1"/>
  <c r="M33" i="1" s="1"/>
  <c r="AD33" i="1"/>
  <c r="AC33" i="1"/>
  <c r="AB33" i="1" s="1"/>
  <c r="X33" i="1"/>
  <c r="U33" i="1"/>
  <c r="S33" i="1"/>
  <c r="P33" i="1"/>
  <c r="O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O30" i="1"/>
  <c r="AR29" i="1"/>
  <c r="AQ29" i="1"/>
  <c r="AO29" i="1"/>
  <c r="X29" i="1" s="1"/>
  <c r="AN29" i="1"/>
  <c r="AM29" i="1"/>
  <c r="AL29" i="1"/>
  <c r="N29" i="1" s="1"/>
  <c r="M29" i="1" s="1"/>
  <c r="AD29" i="1"/>
  <c r="AC29" i="1"/>
  <c r="AB29" i="1" s="1"/>
  <c r="U29" i="1"/>
  <c r="S29" i="1"/>
  <c r="P29" i="1"/>
  <c r="O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O26" i="1"/>
  <c r="AR25" i="1"/>
  <c r="AQ25" i="1"/>
  <c r="AO25" i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N22" i="1"/>
  <c r="AL22" i="1"/>
  <c r="N22" i="1" s="1"/>
  <c r="M22" i="1" s="1"/>
  <c r="AD22" i="1"/>
  <c r="AC22" i="1"/>
  <c r="AB22" i="1"/>
  <c r="U22" i="1"/>
  <c r="S22" i="1"/>
  <c r="O22" i="1"/>
  <c r="AR21" i="1"/>
  <c r="AQ21" i="1"/>
  <c r="AO21" i="1"/>
  <c r="AN21" i="1"/>
  <c r="AL21" i="1" s="1"/>
  <c r="O21" i="1" s="1"/>
  <c r="AD21" i="1"/>
  <c r="AC21" i="1"/>
  <c r="AB21" i="1" s="1"/>
  <c r="U21" i="1"/>
  <c r="AR20" i="1"/>
  <c r="AQ20" i="1"/>
  <c r="AO20" i="1"/>
  <c r="AP20" i="1" s="1"/>
  <c r="AN20" i="1"/>
  <c r="AL20" i="1" s="1"/>
  <c r="AM20" i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N24" i="1" l="1"/>
  <c r="M24" i="1" s="1"/>
  <c r="P24" i="1"/>
  <c r="O24" i="1"/>
  <c r="S24" i="1"/>
  <c r="AP22" i="1"/>
  <c r="X22" i="1"/>
  <c r="Y29" i="1"/>
  <c r="Z29" i="1" s="1"/>
  <c r="AG29" i="1" s="1"/>
  <c r="P25" i="1"/>
  <c r="S25" i="1"/>
  <c r="N25" i="1"/>
  <c r="M25" i="1" s="1"/>
  <c r="AM25" i="1"/>
  <c r="AF30" i="1"/>
  <c r="AP25" i="1"/>
  <c r="X25" i="1"/>
  <c r="N32" i="1"/>
  <c r="M32" i="1" s="1"/>
  <c r="P32" i="1"/>
  <c r="O32" i="1"/>
  <c r="AM32" i="1"/>
  <c r="S32" i="1"/>
  <c r="AF34" i="1"/>
  <c r="P20" i="1"/>
  <c r="N20" i="1"/>
  <c r="M20" i="1" s="1"/>
  <c r="O20" i="1"/>
  <c r="O25" i="1"/>
  <c r="P28" i="1"/>
  <c r="N28" i="1"/>
  <c r="M28" i="1" s="1"/>
  <c r="O28" i="1"/>
  <c r="AM28" i="1"/>
  <c r="S28" i="1"/>
  <c r="N36" i="1"/>
  <c r="M36" i="1" s="1"/>
  <c r="P36" i="1"/>
  <c r="O36" i="1"/>
  <c r="AM36" i="1"/>
  <c r="S36" i="1"/>
  <c r="S20" i="1"/>
  <c r="AF29" i="1"/>
  <c r="AF33" i="1"/>
  <c r="S21" i="1"/>
  <c r="P21" i="1"/>
  <c r="N21" i="1"/>
  <c r="M21" i="1" s="1"/>
  <c r="X21" i="1"/>
  <c r="AP21" i="1"/>
  <c r="AM21" i="1"/>
  <c r="AF22" i="1"/>
  <c r="AM24" i="1"/>
  <c r="AF26" i="1"/>
  <c r="P22" i="1"/>
  <c r="P26" i="1"/>
  <c r="X26" i="1"/>
  <c r="P30" i="1"/>
  <c r="X30" i="1"/>
  <c r="P34" i="1"/>
  <c r="X34" i="1"/>
  <c r="S31" i="1"/>
  <c r="S35" i="1"/>
  <c r="AP29" i="1"/>
  <c r="AM19" i="1"/>
  <c r="AM23" i="1"/>
  <c r="AM27" i="1"/>
  <c r="AM31" i="1"/>
  <c r="Y33" i="1"/>
  <c r="Z33" i="1" s="1"/>
  <c r="AM35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AM22" i="1"/>
  <c r="O23" i="1"/>
  <c r="AM26" i="1"/>
  <c r="O27" i="1"/>
  <c r="AM30" i="1"/>
  <c r="O31" i="1"/>
  <c r="AM34" i="1"/>
  <c r="O35" i="1"/>
  <c r="X19" i="1"/>
  <c r="X23" i="1"/>
  <c r="X27" i="1"/>
  <c r="X31" i="1"/>
  <c r="AA33" i="1" l="1"/>
  <c r="AE33" i="1" s="1"/>
  <c r="AH33" i="1"/>
  <c r="Y34" i="1"/>
  <c r="Z34" i="1" s="1"/>
  <c r="Y27" i="1"/>
  <c r="Z27" i="1" s="1"/>
  <c r="Y28" i="1"/>
  <c r="Z28" i="1" s="1"/>
  <c r="AF28" i="1"/>
  <c r="Y25" i="1"/>
  <c r="Z25" i="1" s="1"/>
  <c r="Y22" i="1"/>
  <c r="Z22" i="1" s="1"/>
  <c r="Y23" i="1"/>
  <c r="Z23" i="1" s="1"/>
  <c r="AF27" i="1"/>
  <c r="Y30" i="1"/>
  <c r="Z30" i="1" s="1"/>
  <c r="Y31" i="1"/>
  <c r="Z31" i="1" s="1"/>
  <c r="AF31" i="1"/>
  <c r="V31" i="1"/>
  <c r="T31" i="1" s="1"/>
  <c r="W31" i="1" s="1"/>
  <c r="Q31" i="1" s="1"/>
  <c r="R31" i="1" s="1"/>
  <c r="AF21" i="1"/>
  <c r="Y19" i="1"/>
  <c r="Z19" i="1" s="1"/>
  <c r="Y24" i="1"/>
  <c r="Z24" i="1" s="1"/>
  <c r="V33" i="1"/>
  <c r="T33" i="1" s="1"/>
  <c r="W33" i="1" s="1"/>
  <c r="Q33" i="1" s="1"/>
  <c r="R33" i="1" s="1"/>
  <c r="AG33" i="1"/>
  <c r="Y26" i="1"/>
  <c r="Z26" i="1" s="1"/>
  <c r="Y36" i="1"/>
  <c r="Z36" i="1" s="1"/>
  <c r="AF36" i="1"/>
  <c r="V36" i="1"/>
  <c r="T36" i="1" s="1"/>
  <c r="W36" i="1" s="1"/>
  <c r="Q36" i="1" s="1"/>
  <c r="R36" i="1" s="1"/>
  <c r="AF35" i="1"/>
  <c r="V35" i="1"/>
  <c r="T35" i="1" s="1"/>
  <c r="W35" i="1" s="1"/>
  <c r="Q35" i="1" s="1"/>
  <c r="R35" i="1" s="1"/>
  <c r="AF19" i="1"/>
  <c r="AF20" i="1"/>
  <c r="Y35" i="1"/>
  <c r="Z35" i="1" s="1"/>
  <c r="AF24" i="1"/>
  <c r="V24" i="1"/>
  <c r="T24" i="1" s="1"/>
  <c r="W24" i="1" s="1"/>
  <c r="Q24" i="1" s="1"/>
  <c r="R24" i="1" s="1"/>
  <c r="AF23" i="1"/>
  <c r="AA29" i="1"/>
  <c r="AE29" i="1" s="1"/>
  <c r="AH29" i="1"/>
  <c r="AI29" i="1" s="1"/>
  <c r="Y20" i="1"/>
  <c r="Z20" i="1" s="1"/>
  <c r="V20" i="1" s="1"/>
  <c r="T20" i="1" s="1"/>
  <c r="W20" i="1" s="1"/>
  <c r="Q20" i="1" s="1"/>
  <c r="R20" i="1" s="1"/>
  <c r="V29" i="1"/>
  <c r="T29" i="1" s="1"/>
  <c r="W29" i="1" s="1"/>
  <c r="Q29" i="1" s="1"/>
  <c r="R29" i="1" s="1"/>
  <c r="Y32" i="1"/>
  <c r="Z32" i="1" s="1"/>
  <c r="Y21" i="1"/>
  <c r="Z21" i="1" s="1"/>
  <c r="AF32" i="1"/>
  <c r="AF25" i="1"/>
  <c r="V25" i="1"/>
  <c r="T25" i="1" s="1"/>
  <c r="W25" i="1" s="1"/>
  <c r="Q25" i="1" s="1"/>
  <c r="R25" i="1" s="1"/>
  <c r="AH32" i="1" l="1"/>
  <c r="AA32" i="1"/>
  <c r="AE32" i="1" s="1"/>
  <c r="AG32" i="1"/>
  <c r="AH23" i="1"/>
  <c r="AG23" i="1"/>
  <c r="AA23" i="1"/>
  <c r="AE23" i="1" s="1"/>
  <c r="AH28" i="1"/>
  <c r="AI28" i="1" s="1"/>
  <c r="AA28" i="1"/>
  <c r="AE28" i="1" s="1"/>
  <c r="AG28" i="1"/>
  <c r="AA31" i="1"/>
  <c r="AE31" i="1" s="1"/>
  <c r="AH31" i="1"/>
  <c r="AG31" i="1"/>
  <c r="AA35" i="1"/>
  <c r="AE35" i="1" s="1"/>
  <c r="AH35" i="1"/>
  <c r="AG35" i="1"/>
  <c r="V32" i="1"/>
  <c r="T32" i="1" s="1"/>
  <c r="W32" i="1" s="1"/>
  <c r="Q32" i="1" s="1"/>
  <c r="R32" i="1" s="1"/>
  <c r="AH19" i="1"/>
  <c r="AG19" i="1"/>
  <c r="AA19" i="1"/>
  <c r="AE19" i="1" s="1"/>
  <c r="AA25" i="1"/>
  <c r="AE25" i="1" s="1"/>
  <c r="AH25" i="1"/>
  <c r="AI25" i="1" s="1"/>
  <c r="AG25" i="1"/>
  <c r="AH36" i="1"/>
  <c r="AI36" i="1" s="1"/>
  <c r="AA36" i="1"/>
  <c r="AE36" i="1" s="1"/>
  <c r="AG36" i="1"/>
  <c r="AH24" i="1"/>
  <c r="AA24" i="1"/>
  <c r="AE24" i="1" s="1"/>
  <c r="AG24" i="1"/>
  <c r="AH22" i="1"/>
  <c r="AA22" i="1"/>
  <c r="AE22" i="1" s="1"/>
  <c r="AG22" i="1"/>
  <c r="V22" i="1"/>
  <c r="T22" i="1" s="1"/>
  <c r="W22" i="1" s="1"/>
  <c r="Q22" i="1" s="1"/>
  <c r="R22" i="1" s="1"/>
  <c r="AH27" i="1"/>
  <c r="AG27" i="1"/>
  <c r="AA27" i="1"/>
  <c r="AE27" i="1" s="1"/>
  <c r="AH20" i="1"/>
  <c r="AI20" i="1" s="1"/>
  <c r="AA20" i="1"/>
  <c r="AE20" i="1" s="1"/>
  <c r="AG20" i="1"/>
  <c r="AA30" i="1"/>
  <c r="AE30" i="1" s="1"/>
  <c r="AH30" i="1"/>
  <c r="AI30" i="1" s="1"/>
  <c r="AG30" i="1"/>
  <c r="V30" i="1"/>
  <c r="T30" i="1" s="1"/>
  <c r="W30" i="1" s="1"/>
  <c r="Q30" i="1" s="1"/>
  <c r="R30" i="1" s="1"/>
  <c r="AA34" i="1"/>
  <c r="AE34" i="1" s="1"/>
  <c r="AH34" i="1"/>
  <c r="AG34" i="1"/>
  <c r="V34" i="1"/>
  <c r="T34" i="1" s="1"/>
  <c r="W34" i="1" s="1"/>
  <c r="Q34" i="1" s="1"/>
  <c r="R34" i="1" s="1"/>
  <c r="AA21" i="1"/>
  <c r="AE21" i="1" s="1"/>
  <c r="AH21" i="1"/>
  <c r="AI21" i="1" s="1"/>
  <c r="AG21" i="1"/>
  <c r="V19" i="1"/>
  <c r="T19" i="1" s="1"/>
  <c r="W19" i="1" s="1"/>
  <c r="Q19" i="1" s="1"/>
  <c r="R19" i="1" s="1"/>
  <c r="AH26" i="1"/>
  <c r="AA26" i="1"/>
  <c r="AE26" i="1" s="1"/>
  <c r="AG26" i="1"/>
  <c r="V26" i="1"/>
  <c r="T26" i="1" s="1"/>
  <c r="W26" i="1" s="1"/>
  <c r="Q26" i="1" s="1"/>
  <c r="R26" i="1" s="1"/>
  <c r="V21" i="1"/>
  <c r="T21" i="1" s="1"/>
  <c r="W21" i="1" s="1"/>
  <c r="Q21" i="1" s="1"/>
  <c r="R21" i="1" s="1"/>
  <c r="V27" i="1"/>
  <c r="T27" i="1" s="1"/>
  <c r="W27" i="1" s="1"/>
  <c r="Q27" i="1" s="1"/>
  <c r="R27" i="1" s="1"/>
  <c r="V28" i="1"/>
  <c r="T28" i="1" s="1"/>
  <c r="W28" i="1" s="1"/>
  <c r="Q28" i="1" s="1"/>
  <c r="R28" i="1" s="1"/>
  <c r="AI33" i="1"/>
  <c r="V23" i="1"/>
  <c r="T23" i="1" s="1"/>
  <c r="W23" i="1" s="1"/>
  <c r="Q23" i="1" s="1"/>
  <c r="R23" i="1" s="1"/>
  <c r="AI35" i="1" l="1"/>
  <c r="AI22" i="1"/>
  <c r="AI24" i="1"/>
  <c r="AI34" i="1"/>
  <c r="AI23" i="1"/>
  <c r="AI26" i="1"/>
  <c r="AI31" i="1"/>
  <c r="AI27" i="1"/>
  <c r="AI19" i="1"/>
  <c r="AI32" i="1"/>
</calcChain>
</file>

<file path=xl/sharedStrings.xml><?xml version="1.0" encoding="utf-8"?>
<sst xmlns="http://schemas.openxmlformats.org/spreadsheetml/2006/main" count="984" uniqueCount="411">
  <si>
    <t>File opened</t>
  </si>
  <si>
    <t>2023-07-23 11:26:24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</si>
  <si>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</si>
  <si>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</si>
  <si>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</si>
  <si>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</si>
  <si>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</si>
  <si>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</si>
  <si>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</si>
  <si>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</si>
  <si>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</si>
  <si>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</si>
  <si>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</si>
  <si>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"1.00218", "flowazero": "0.321", "flowbzero": "0.30235", "chamberpressurezero": "2.59034",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</si>
  <si>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</si>
  <si>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</si>
  <si>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</si>
  <si>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</si>
  <si>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</si>
  <si>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</si>
  <si>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</si>
  <si>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</si>
  <si>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</si>
  <si>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</si>
  <si>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</si>
  <si>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</si>
  <si>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</si>
  <si>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11:26:24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</si>
  <si>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</si>
  <si>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</si>
  <si>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</si>
  <si>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</si>
  <si>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</si>
  <si>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</si>
  <si>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</si>
  <si>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</si>
  <si>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</si>
  <si>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</si>
  <si>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</si>
  <si>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</si>
  <si>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</si>
  <si>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</si>
  <si>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</si>
  <si>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</si>
  <si>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</si>
  <si>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</si>
  <si>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</si>
  <si>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</si>
  <si>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</si>
  <si>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</si>
  <si>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</si>
  <si>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</si>
  <si>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</si>
  <si>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</si>
  <si>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</si>
  <si>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</si>
  <si>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</si>
  <si>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</si>
  <si>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</si>
  <si>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</si>
  <si>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</si>
  <si>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</si>
  <si>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</si>
  <si>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</si>
  <si>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</si>
  <si>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</si>
  <si>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</si>
  <si>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</si>
  <si>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</si>
  <si>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</si>
  <si>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</si>
  <si>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</si>
  <si>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</si>
  <si>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</si>
  <si>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</si>
  <si>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</si>
  <si>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</si>
  <si>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</si>
  <si>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</si>
  <si>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</si>
  <si>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</si>
  <si>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</si>
  <si>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</si>
  <si>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</si>
  <si>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</si>
  <si>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</si>
  <si>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</si>
  <si>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3.32364 79.2943 377.969 625.744 880.647 1080.31 1276.01 1414.55</t>
  </si>
  <si>
    <t>Fs_true</t>
  </si>
  <si>
    <t>0.201825 100.334 401.833 601.318 802.968 1000.47 1201.21 1401.62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</si>
  <si>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</si>
  <si>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</si>
  <si>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</si>
  <si>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</si>
  <si>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</si>
  <si>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</si>
  <si>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</si>
  <si>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</si>
  <si>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</si>
  <si>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</si>
  <si>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</si>
  <si>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</si>
  <si>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</si>
  <si>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</si>
  <si>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</si>
  <si>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</si>
  <si>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</si>
  <si>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</si>
  <si>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</si>
  <si>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</si>
  <si>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</si>
  <si>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</si>
  <si>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</si>
  <si>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</si>
  <si>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</si>
  <si>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</si>
  <si>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</si>
  <si>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</si>
  <si>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</si>
  <si>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</si>
  <si>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</si>
  <si>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</si>
  <si>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</si>
  <si>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</si>
  <si>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</si>
  <si>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</si>
  <si>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</si>
  <si>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</si>
  <si>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</si>
  <si>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</si>
  <si>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</si>
  <si>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</si>
  <si>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</si>
  <si>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</si>
  <si>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</si>
  <si>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</si>
  <si>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</si>
  <si>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</si>
  <si>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</si>
  <si>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</si>
  <si>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</si>
  <si>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</si>
  <si>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</si>
  <si>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</si>
  <si>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</si>
  <si>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</si>
  <si>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</si>
  <si>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</si>
  <si>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</si>
  <si>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</si>
  <si>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</si>
  <si>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</si>
  <si>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</si>
  <si>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</si>
  <si>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</si>
  <si>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</si>
  <si>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</si>
  <si>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</si>
  <si>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</si>
  <si>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</si>
  <si>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</si>
  <si>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</si>
  <si>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</si>
  <si>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</si>
  <si>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</si>
  <si>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</si>
  <si>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</si>
  <si>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</si>
  <si>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</si>
  <si>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</si>
  <si>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</si>
  <si>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</si>
  <si>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</si>
  <si>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</si>
  <si>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</si>
  <si>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</si>
  <si>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</si>
  <si>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</si>
  <si>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</si>
  <si>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</si>
  <si>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</si>
  <si>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</si>
  <si>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</si>
  <si>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</si>
  <si>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</si>
  <si>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</si>
  <si>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</si>
  <si>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</si>
  <si>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</si>
  <si>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</si>
  <si>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</si>
  <si>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</si>
  <si>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</si>
  <si>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</si>
  <si>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</si>
  <si>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</si>
  <si>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</si>
  <si>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</si>
  <si>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</si>
  <si>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</si>
  <si>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</si>
  <si>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</si>
  <si>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</si>
  <si>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</si>
  <si>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</si>
  <si>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</si>
  <si>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</si>
  <si>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</si>
  <si>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</si>
  <si>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</si>
  <si>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</si>
  <si>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</si>
  <si>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</si>
  <si>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</si>
  <si>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</si>
  <si>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</si>
  <si>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</si>
  <si>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</si>
  <si>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</si>
  <si>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</si>
  <si>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</si>
  <si>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</si>
  <si>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</si>
  <si>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</si>
  <si>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</si>
  <si>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</si>
  <si>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</si>
  <si>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</si>
  <si>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</si>
  <si>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</si>
  <si>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</si>
  <si>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</si>
  <si>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</si>
  <si>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</si>
  <si>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</si>
  <si>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</si>
  <si>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</si>
  <si>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</si>
  <si>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</si>
  <si>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</si>
  <si>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</si>
  <si>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</si>
  <si>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</si>
  <si>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</si>
  <si>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</si>
  <si>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</si>
  <si>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</si>
  <si>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</si>
  <si>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</si>
  <si>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</si>
  <si>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</si>
  <si>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</si>
  <si>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</si>
  <si>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</si>
  <si>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</si>
  <si>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</si>
  <si>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</si>
  <si>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</si>
  <si>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</si>
  <si>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</si>
  <si>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</si>
  <si>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</si>
  <si>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</si>
  <si>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</si>
  <si>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</si>
  <si>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</si>
  <si>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</si>
  <si>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</si>
  <si>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</si>
  <si>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</si>
  <si>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</si>
  <si>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</si>
  <si>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</si>
  <si>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</si>
  <si>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</si>
  <si>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</si>
  <si>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</si>
  <si>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</si>
  <si>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</si>
  <si>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</si>
  <si>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</si>
  <si>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</si>
  <si>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</si>
  <si>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</si>
  <si>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</si>
  <si>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</si>
  <si>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</si>
  <si>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</si>
  <si>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</si>
  <si>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</si>
  <si>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</si>
  <si>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</si>
  <si>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</si>
  <si>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</si>
  <si>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</si>
  <si>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</si>
  <si>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</si>
  <si>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</si>
  <si>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</si>
  <si>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</si>
  <si>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</si>
  <si>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</si>
  <si>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</si>
  <si>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</si>
  <si>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</si>
  <si>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</si>
  <si>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</si>
  <si>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</si>
  <si>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</si>
  <si>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</si>
  <si>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</si>
  <si>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</si>
  <si>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</si>
  <si>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</si>
  <si>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</si>
  <si>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</si>
  <si>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</si>
  <si>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</si>
  <si>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</si>
  <si>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</si>
  <si>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</si>
  <si>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</si>
  <si>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</si>
  <si>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</si>
  <si>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</si>
  <si>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</si>
  <si>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</si>
  <si>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</si>
  <si>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</si>
  <si>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</si>
  <si>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</si>
  <si>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</si>
  <si>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</si>
  <si>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</si>
  <si>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</si>
  <si>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</si>
  <si>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</si>
  <si>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</si>
  <si>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</si>
  <si>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</si>
  <si>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</si>
  <si>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</si>
  <si>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11:58:36</t>
  </si>
  <si>
    <t>11:58:36</t>
  </si>
  <si>
    <t>none</t>
  </si>
  <si>
    <t>Picabo</t>
  </si>
  <si>
    <t>20230723</t>
  </si>
  <si>
    <t>kse</t>
  </si>
  <si>
    <t>RUCH</t>
  </si>
  <si>
    <t>BNL19095</t>
  </si>
  <si>
    <t>11:58:09</t>
  </si>
  <si>
    <t>2/2</t>
  </si>
  <si>
    <t>00000000</t>
  </si>
  <si>
    <t>iiiiiiii</t>
  </si>
  <si>
    <t>off</t>
  </si>
  <si>
    <t>20230723 12:00:06</t>
  </si>
  <si>
    <t>12:00:06</t>
  </si>
  <si>
    <t>11:59:39</t>
  </si>
  <si>
    <t>20230723 12:01:35</t>
  </si>
  <si>
    <t>12:01:35</t>
  </si>
  <si>
    <t>12:01:08</t>
  </si>
  <si>
    <t>20230723 12:03:02</t>
  </si>
  <si>
    <t>12:03:02</t>
  </si>
  <si>
    <t>12:02:36</t>
  </si>
  <si>
    <t>20230723 12:04:10</t>
  </si>
  <si>
    <t>12:04:10</t>
  </si>
  <si>
    <t>12:04:04</t>
  </si>
  <si>
    <t>1/2</t>
  </si>
  <si>
    <t>20230723 12:05:24</t>
  </si>
  <si>
    <t>12:05:24</t>
  </si>
  <si>
    <t>12:05:18</t>
  </si>
  <si>
    <t>20230723 12:06:29</t>
  </si>
  <si>
    <t>12:06:29</t>
  </si>
  <si>
    <t>12:06:23</t>
  </si>
  <si>
    <t>20230723 12:08:04</t>
  </si>
  <si>
    <t>12:08:04</t>
  </si>
  <si>
    <t>12:07:36</t>
  </si>
  <si>
    <t>20230723 12:09:27</t>
  </si>
  <si>
    <t>12:09:27</t>
  </si>
  <si>
    <t>12:09:00</t>
  </si>
  <si>
    <t>20230723 12:10:54</t>
  </si>
  <si>
    <t>12:10:54</t>
  </si>
  <si>
    <t>12:10:27</t>
  </si>
  <si>
    <t>20230723 12:12:22</t>
  </si>
  <si>
    <t>12:12:22</t>
  </si>
  <si>
    <t>12:11:54</t>
  </si>
  <si>
    <t>20230723 12:13:50</t>
  </si>
  <si>
    <t>12:13:50</t>
  </si>
  <si>
    <t>12:13:23</t>
  </si>
  <si>
    <t>20230723 12:15:24</t>
  </si>
  <si>
    <t>12:15:24</t>
  </si>
  <si>
    <t>12:14:56</t>
  </si>
  <si>
    <t>20230723 12:16:49</t>
  </si>
  <si>
    <t>12:16:49</t>
  </si>
  <si>
    <t>12:16:21</t>
  </si>
  <si>
    <t>20230723 12:18:21</t>
  </si>
  <si>
    <t>12:18:21</t>
  </si>
  <si>
    <t>12:17:53</t>
  </si>
  <si>
    <t>20230723 12:19:49</t>
  </si>
  <si>
    <t>12:19:49</t>
  </si>
  <si>
    <t>12:19:22</t>
  </si>
  <si>
    <t>20230723 12:21:17</t>
  </si>
  <si>
    <t>12:21:17</t>
  </si>
  <si>
    <t>12:20:50</t>
  </si>
  <si>
    <t>20230723 12:22:51</t>
  </si>
  <si>
    <t>12:22:51</t>
  </si>
  <si>
    <t>12:22:24</t>
  </si>
  <si>
    <t>12:23:26</t>
  </si>
  <si>
    <t>Stability Definition:	CO2_r (Meas): Std&lt;0.75 Per=20	A (GasEx): Std&lt;0.2 Per=20	Qin (LeafQ): Std&lt;1 Per=20</t>
  </si>
  <si>
    <t>12:23:27</t>
  </si>
  <si>
    <t>Stability Definition:	CO2_r (Meas): Per=20	A (GasEx): Std&lt;0.2 Per=20	Qin (LeafQ): Std&lt;1 Per=20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</si>
</sst>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1690142316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1690142316</v>
      </c>
      <c r="M19">
        <f t="shared" ref="M19:M36" si="0">(N19)/1000</f>
        <v>2.4845233384422484E-3</v>
      </c>
      <c r="N19">
        <f t="shared" ref="N19:N36" si="1">1000*AZ19*AL19*(AV19-AW19)/(100*$B$7*(1000-AL19*AV19))</f>
        <v>2.4845233384422483</v>
      </c>
      <c r="O19">
        <f t="shared" ref="O19:O36" si="2">AZ19*AL19*(AU19-AT19*(1000-AL19*AW19)/(1000-AL19*AV19))/(100*$B$7)</f>
        <v>14.593396836329312</v>
      </c>
      <c r="P19">
        <f t="shared" ref="P19:P36" si="3">AT19 - IF(AL19&gt;1, O19*$B$7*100/(AN19*BH19), 0)</f>
        <v>384.416</v>
      </c>
      <c r="Q19">
        <f t="shared" ref="Q19:Q36" si="4">((W19-M19/2)*P19-O19)/(W19+M19/2)</f>
        <v>249.44270358309365</v>
      </c>
      <c r="R19">
        <f t="shared" ref="R19:R36" si="5">Q19*(BA19+BB19)/1000</f>
        <v>25.056963682711217</v>
      </c>
      <c r="S19">
        <f t="shared" ref="S19:S36" si="6">(AT19 - IF(AL19&gt;1, O19*$B$7*100/(AN19*BH19), 0))*(BA19+BB19)/1000</f>
        <v>38.615271614246396</v>
      </c>
      <c r="T19">
        <f t="shared" ref="T19:T36" si="7">2/((1/V19-1/U19)+SIGN(V19)*SQRT((1/V19-1/U19)*(1/V19-1/U19) + 4*$C$7/(($C$7+1)*($C$7+1))*(2*1/V19*1/U19-1/U19*1/U19)))</f>
        <v>0.18785827516656955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2.9387886939186831</v>
      </c>
      <c r="V19">
        <f t="shared" ref="V19:V36" si="9">M19*(1000-(1000*0.61365*EXP(17.502*Z19/(240.97+Z19))/(BA19+BB19)+AV19)/2)/(1000*0.61365*EXP(17.502*Z19/(240.97+Z19))/(BA19+BB19)-AV19)</f>
        <v>0.18143282014245518</v>
      </c>
      <c r="W19">
        <f t="shared" ref="W19:W36" si="10">1/(($C$7+1)/(T19/1.6)+1/(U19/1.37)) + $C$7/(($C$7+1)/(T19/1.6) + $C$7/(U19/1.37))</f>
        <v>0.11395450519326741</v>
      </c>
      <c r="X19">
        <f t="shared" ref="X19:X36" si="11">(AO19*AR19)</f>
        <v>297.71099699999996</v>
      </c>
      <c r="Y19">
        <f t="shared" ref="Y19:Y36" si="12">(BC19+(X19+2*0.95*0.0000000567*(((BC19+$B$9)+273)^4-(BC19+273)^4)-44100*M19)/(1.84*29.3*U19+8*0.95*0.0000000567*(BC19+273)^3))</f>
        <v>27.823679610548446</v>
      </c>
      <c r="Z19">
        <f t="shared" ref="Z19:Z36" si="13">($C$9*BD19+$D$9*BE19+$E$9*Y19)</f>
        <v>26.0366</v>
      </c>
      <c r="AA19">
        <f t="shared" ref="AA19:AA36" si="14">0.61365*EXP(17.502*Z19/(240.97+Z19))</f>
        <v>3.3815731289229842</v>
      </c>
      <c r="AB19">
        <f t="shared" ref="AB19:AB36" si="15">(AC19/AD19*100)</f>
        <v>58.04140131473401</v>
      </c>
      <c r="AC19">
        <f t="shared" ref="AC19:AC36" si="16">AV19*(BA19+BB19)/1000</f>
        <v>2.0431389874458001</v>
      </c>
      <c r="AD19">
        <f t="shared" ref="AD19:AD36" si="17">0.61365*EXP(17.502*BC19/(240.97+BC19))</f>
        <v>3.5201406946857126</v>
      </c>
      <c r="AE19">
        <f t="shared" ref="AE19:AE36" si="18">(AA19-AV19*(BA19+BB19)/1000)</f>
        <v>1.3384341414771841</v>
      </c>
      <c r="AF19">
        <f t="shared" ref="AF19:AF36" si="19">(-M19*44100)</f>
        <v>-109.56747922530316</v>
      </c>
      <c r="AG19">
        <f t="shared" ref="AG19:AG36" si="20">2*29.3*U19*0.92*(BC19-Z19)</f>
        <v>107.8315253108896</v>
      </c>
      <c r="AH19">
        <f t="shared" ref="AH19:AH36" si="21">2*0.95*0.0000000567*(((BC19+$B$9)+273)^4-(Z19+273)^4)</f>
        <v>7.8694434368242394</v>
      </c>
      <c r="AI19">
        <f t="shared" ref="AI19:AI36" si="22">X19+AH19+AF19+AG19</f>
        <v>303.84448652241065</v>
      </c>
      <c r="AJ19">
        <v>12</v>
      </c>
      <c r="AK19">
        <v>2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53202.493825022611</v>
      </c>
      <c r="AO19">
        <f t="shared" ref="AO19:AO36" si="26">$B$13*BI19+$C$13*BJ19+$F$13*BU19*(1-BX19)</f>
        <v>1800.06</v>
      </c>
      <c r="AP19">
        <f t="shared" ref="AP19:AP36" si="27">AO19*AQ19</f>
        <v>1517.4500999999998</v>
      </c>
      <c r="AQ19">
        <f t="shared" ref="AQ19:AQ36" si="28">($B$13*$D$11+$C$13*$D$11+$F$13*((CH19+BZ19)/MAX(CH19+BZ19+CI19, 0.1)*$I$11+CI19/MAX(CH19+BZ19+CI19, 0.1)*$J$11))/($B$13+$C$13+$F$13)</f>
        <v>0.84299973334222189</v>
      </c>
      <c r="AR19">
        <f t="shared" ref="AR19:AR36" si="29">($B$13*$K$11+$C$13*$K$11+$F$13*((CH19+BZ19)/MAX(CH19+BZ19+CI19, 0.1)*$P$11+CI19/MAX(CH19+BZ19+CI19, 0.1)*$Q$11))/($B$13+$C$13+$F$13)</f>
        <v>0.16538948535048831</v>
      </c>
      <c r="AS19">
        <v>1690142316</v>
      </c>
      <c r="AT19">
        <v>384.416</v>
      </c>
      <c r="AU19">
        <v>399.96199999999999</v>
      </c>
      <c r="AV19">
        <v>20.339500000000001</v>
      </c>
      <c r="AW19">
        <v>17.905899999999999</v>
      </c>
      <c r="AX19">
        <v>390.89499999999998</v>
      </c>
      <c r="AY19">
        <v>21.650300000000001</v>
      </c>
      <c r="AZ19">
        <v>600.096</v>
      </c>
      <c r="BA19">
        <v>100.352</v>
      </c>
      <c r="BB19">
        <v>9.9780400000000005E-2</v>
      </c>
      <c r="BC19">
        <v>26.717199999999998</v>
      </c>
      <c r="BD19">
        <v>26.0366</v>
      </c>
      <c r="BE19">
        <v>999.9</v>
      </c>
      <c r="BF19">
        <v>0</v>
      </c>
      <c r="BG19">
        <v>0</v>
      </c>
      <c r="BH19">
        <v>10017.5</v>
      </c>
      <c r="BI19">
        <v>0</v>
      </c>
      <c r="BJ19">
        <v>582.31299999999999</v>
      </c>
      <c r="BK19">
        <v>-15.5467</v>
      </c>
      <c r="BL19">
        <v>392.39699999999999</v>
      </c>
      <c r="BM19">
        <v>407.255</v>
      </c>
      <c r="BN19">
        <v>2.4335499999999999</v>
      </c>
      <c r="BO19">
        <v>399.96199999999999</v>
      </c>
      <c r="BP19">
        <v>17.905899999999999</v>
      </c>
      <c r="BQ19">
        <v>2.0411100000000002</v>
      </c>
      <c r="BR19">
        <v>1.7968900000000001</v>
      </c>
      <c r="BS19">
        <v>17.7669</v>
      </c>
      <c r="BT19">
        <v>15.7598</v>
      </c>
      <c r="BU19">
        <v>1800.06</v>
      </c>
      <c r="BV19">
        <v>0.90000800000000003</v>
      </c>
      <c r="BW19">
        <v>9.9992499999999998E-2</v>
      </c>
      <c r="BX19">
        <v>0</v>
      </c>
      <c r="BY19">
        <v>2.4611999999999998</v>
      </c>
      <c r="BZ19">
        <v>0</v>
      </c>
      <c r="CA19">
        <v>17920.7</v>
      </c>
      <c r="CB19">
        <v>14600.8</v>
      </c>
      <c r="CC19">
        <v>37.561999999999998</v>
      </c>
      <c r="CD19">
        <v>38.186999999999998</v>
      </c>
      <c r="CE19">
        <v>37.625</v>
      </c>
      <c r="CF19">
        <v>36.686999999999998</v>
      </c>
      <c r="CG19">
        <v>37.186999999999998</v>
      </c>
      <c r="CH19">
        <v>1620.07</v>
      </c>
      <c r="CI19">
        <v>179.99</v>
      </c>
      <c r="CJ19">
        <v>0</v>
      </c>
      <c r="CK19">
        <v>1690142333.2</v>
      </c>
      <c r="CL19">
        <v>0</v>
      </c>
      <c r="CM19">
        <v>1690142289</v>
      </c>
      <c r="CN19" t="s">
        <v>350</v>
      </c>
      <c r="CO19">
        <v>1690142285</v>
      </c>
      <c r="CP19">
        <v>1690142289</v>
      </c>
      <c r="CQ19">
        <v>4</v>
      </c>
      <c r="CR19">
        <v>-2.3E-2</v>
      </c>
      <c r="CS19">
        <v>-3.0000000000000001E-3</v>
      </c>
      <c r="CT19">
        <v>-6.5289999999999999</v>
      </c>
      <c r="CU19">
        <v>-1.3109999999999999</v>
      </c>
      <c r="CV19">
        <v>400</v>
      </c>
      <c r="CW19">
        <v>18</v>
      </c>
      <c r="CX19">
        <v>0.12</v>
      </c>
      <c r="CY19">
        <v>0.04</v>
      </c>
      <c r="CZ19">
        <v>14.665835020558561</v>
      </c>
      <c r="DA19">
        <v>0.25804182545829057</v>
      </c>
      <c r="DB19">
        <v>4.4180034846826137E-2</v>
      </c>
      <c r="DC19">
        <v>1</v>
      </c>
      <c r="DD19">
        <v>399.96948780487799</v>
      </c>
      <c r="DE19">
        <v>8.3310104529952689E-2</v>
      </c>
      <c r="DF19">
        <v>1.925328220510086E-2</v>
      </c>
      <c r="DG19">
        <v>1</v>
      </c>
      <c r="DH19">
        <v>1800.007317073171</v>
      </c>
      <c r="DI19">
        <v>0.1459573430669619</v>
      </c>
      <c r="DJ19">
        <v>0.1087854094916177</v>
      </c>
      <c r="DK19">
        <v>-1</v>
      </c>
      <c r="DL19">
        <v>2</v>
      </c>
      <c r="DM19">
        <v>2</v>
      </c>
      <c r="DN19" t="s">
        <v>351</v>
      </c>
      <c r="DO19">
        <v>3.20743</v>
      </c>
      <c r="DP19">
        <v>2.7397300000000002</v>
      </c>
      <c r="DQ19">
        <v>9.1861200000000004E-2</v>
      </c>
      <c r="DR19">
        <v>9.3052200000000002E-2</v>
      </c>
      <c r="DS19">
        <v>0.106679</v>
      </c>
      <c r="DT19">
        <v>9.2044699999999993E-2</v>
      </c>
      <c r="DU19">
        <v>27374.3</v>
      </c>
      <c r="DV19">
        <v>30773.9</v>
      </c>
      <c r="DW19">
        <v>28375.599999999999</v>
      </c>
      <c r="DX19">
        <v>32545.3</v>
      </c>
      <c r="DY19">
        <v>35221.1</v>
      </c>
      <c r="DZ19">
        <v>39484.199999999997</v>
      </c>
      <c r="EA19">
        <v>41645.1</v>
      </c>
      <c r="EB19">
        <v>46300</v>
      </c>
      <c r="EC19">
        <v>2.1455000000000002</v>
      </c>
      <c r="ED19">
        <v>1.7698700000000001</v>
      </c>
      <c r="EE19">
        <v>8.0175700000000003E-2</v>
      </c>
      <c r="EF19">
        <v>0</v>
      </c>
      <c r="EG19">
        <v>24.721900000000002</v>
      </c>
      <c r="EH19">
        <v>999.9</v>
      </c>
      <c r="EI19">
        <v>53.8</v>
      </c>
      <c r="EJ19">
        <v>30.4</v>
      </c>
      <c r="EK19">
        <v>23.369299999999999</v>
      </c>
      <c r="EL19">
        <v>63.639800000000001</v>
      </c>
      <c r="EM19">
        <v>20.124199999999998</v>
      </c>
      <c r="EN19">
        <v>1</v>
      </c>
      <c r="EO19">
        <v>-0.116227</v>
      </c>
      <c r="EP19">
        <v>-2.37337E-2</v>
      </c>
      <c r="EQ19">
        <v>20.226900000000001</v>
      </c>
      <c r="ER19">
        <v>5.2292699999999996</v>
      </c>
      <c r="ES19">
        <v>12.0099</v>
      </c>
      <c r="ET19">
        <v>4.9897499999999999</v>
      </c>
      <c r="EU19">
        <v>3.3050000000000002</v>
      </c>
      <c r="EV19">
        <v>8538.6</v>
      </c>
      <c r="EW19">
        <v>9999</v>
      </c>
      <c r="EX19">
        <v>555.9</v>
      </c>
      <c r="EY19">
        <v>91.7</v>
      </c>
      <c r="EZ19">
        <v>1.8529500000000001</v>
      </c>
      <c r="FA19">
        <v>1.8615699999999999</v>
      </c>
      <c r="FB19">
        <v>1.86086</v>
      </c>
      <c r="FC19">
        <v>1.85694</v>
      </c>
      <c r="FD19">
        <v>1.8612200000000001</v>
      </c>
      <c r="FE19">
        <v>1.8574299999999999</v>
      </c>
      <c r="FF19">
        <v>1.8595900000000001</v>
      </c>
      <c r="FG19">
        <v>1.8624799999999999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-6.4790000000000001</v>
      </c>
      <c r="FV19">
        <v>-1.3108</v>
      </c>
      <c r="FW19">
        <v>-5.0725720474236571</v>
      </c>
      <c r="FX19">
        <v>-4.0117494158234393E-3</v>
      </c>
      <c r="FY19">
        <v>1.087516141204025E-6</v>
      </c>
      <c r="FZ19">
        <v>-8.657206703991749E-11</v>
      </c>
      <c r="GA19">
        <v>-1.3107950000000019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1.00952</v>
      </c>
      <c r="GL19">
        <v>2.3840300000000001</v>
      </c>
      <c r="GM19">
        <v>1.5942400000000001</v>
      </c>
      <c r="GN19">
        <v>2.3144499999999999</v>
      </c>
      <c r="GO19">
        <v>1.40015</v>
      </c>
      <c r="GP19">
        <v>2.2851599999999999</v>
      </c>
      <c r="GQ19">
        <v>34.829599999999999</v>
      </c>
      <c r="GR19">
        <v>15.7256</v>
      </c>
      <c r="GS19">
        <v>18</v>
      </c>
      <c r="GT19">
        <v>608.81700000000001</v>
      </c>
      <c r="GU19">
        <v>393.47300000000001</v>
      </c>
      <c r="GV19">
        <v>25.403300000000002</v>
      </c>
      <c r="GW19">
        <v>25.727</v>
      </c>
      <c r="GX19">
        <v>30.0001</v>
      </c>
      <c r="GY19">
        <v>25.514600000000002</v>
      </c>
      <c r="GZ19">
        <v>25.432300000000001</v>
      </c>
      <c r="HA19">
        <v>20.271599999999999</v>
      </c>
      <c r="HB19">
        <v>15</v>
      </c>
      <c r="HC19">
        <v>-30</v>
      </c>
      <c r="HD19">
        <v>25.354800000000001</v>
      </c>
      <c r="HE19">
        <v>400</v>
      </c>
      <c r="HF19">
        <v>0</v>
      </c>
      <c r="HG19">
        <v>104.17700000000001</v>
      </c>
      <c r="HH19">
        <v>102.56100000000001</v>
      </c>
    </row>
    <row r="20" spans="1:216" x14ac:dyDescent="0.2">
      <c r="A20">
        <v>2</v>
      </c>
      <c r="B20">
        <v>1690142406</v>
      </c>
      <c r="C20">
        <v>90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1690142406</v>
      </c>
      <c r="M20">
        <f t="shared" si="0"/>
        <v>2.4339338086798498E-3</v>
      </c>
      <c r="N20">
        <f t="shared" si="1"/>
        <v>2.4339338086798499</v>
      </c>
      <c r="O20">
        <f t="shared" si="2"/>
        <v>10.527847654067552</v>
      </c>
      <c r="P20">
        <f t="shared" si="3"/>
        <v>288.77</v>
      </c>
      <c r="Q20">
        <f t="shared" si="4"/>
        <v>190.15825163485897</v>
      </c>
      <c r="R20">
        <f t="shared" si="5"/>
        <v>19.101788673194708</v>
      </c>
      <c r="S20">
        <f t="shared" si="6"/>
        <v>29.007542232510001</v>
      </c>
      <c r="T20">
        <f t="shared" si="7"/>
        <v>0.18568201700388315</v>
      </c>
      <c r="U20">
        <f t="shared" si="8"/>
        <v>2.9372621881346648</v>
      </c>
      <c r="V20">
        <f t="shared" si="9"/>
        <v>0.17939874930423649</v>
      </c>
      <c r="W20">
        <f t="shared" si="10"/>
        <v>0.11267103230661465</v>
      </c>
      <c r="X20">
        <f t="shared" si="11"/>
        <v>297.70940099999996</v>
      </c>
      <c r="Y20">
        <f t="shared" si="12"/>
        <v>27.768885369100271</v>
      </c>
      <c r="Z20">
        <f t="shared" si="13"/>
        <v>25.966200000000001</v>
      </c>
      <c r="AA20">
        <f t="shared" si="14"/>
        <v>3.3675156202110816</v>
      </c>
      <c r="AB20">
        <f t="shared" si="15"/>
        <v>58.225102081608803</v>
      </c>
      <c r="AC20">
        <f t="shared" si="16"/>
        <v>2.0413566886671002</v>
      </c>
      <c r="AD20">
        <f t="shared" si="17"/>
        <v>3.5059735675618349</v>
      </c>
      <c r="AE20">
        <f t="shared" si="18"/>
        <v>1.3261589315439815</v>
      </c>
      <c r="AF20">
        <f t="shared" si="19"/>
        <v>-107.33648096278138</v>
      </c>
      <c r="AG20">
        <f t="shared" si="20"/>
        <v>108.07638597668387</v>
      </c>
      <c r="AH20">
        <f t="shared" si="21"/>
        <v>7.885921546422705</v>
      </c>
      <c r="AI20">
        <f t="shared" si="22"/>
        <v>306.33522756032517</v>
      </c>
      <c r="AJ20">
        <v>12</v>
      </c>
      <c r="AK20">
        <v>2</v>
      </c>
      <c r="AL20">
        <f t="shared" si="23"/>
        <v>1</v>
      </c>
      <c r="AM20">
        <f t="shared" si="24"/>
        <v>0</v>
      </c>
      <c r="AN20">
        <f t="shared" si="25"/>
        <v>53170.342892537767</v>
      </c>
      <c r="AO20">
        <f t="shared" si="26"/>
        <v>1800.05</v>
      </c>
      <c r="AP20">
        <f t="shared" si="27"/>
        <v>1517.4416999999999</v>
      </c>
      <c r="AQ20">
        <f t="shared" si="28"/>
        <v>0.84299975000694416</v>
      </c>
      <c r="AR20">
        <f t="shared" si="29"/>
        <v>0.16538951751340239</v>
      </c>
      <c r="AS20">
        <v>1690142406</v>
      </c>
      <c r="AT20">
        <v>288.77</v>
      </c>
      <c r="AU20">
        <v>299.99799999999999</v>
      </c>
      <c r="AV20">
        <v>20.3217</v>
      </c>
      <c r="AW20">
        <v>17.937799999999999</v>
      </c>
      <c r="AX20">
        <v>294.67700000000002</v>
      </c>
      <c r="AY20">
        <v>21.635400000000001</v>
      </c>
      <c r="AZ20">
        <v>600.14400000000001</v>
      </c>
      <c r="BA20">
        <v>100.352</v>
      </c>
      <c r="BB20">
        <v>0.100063</v>
      </c>
      <c r="BC20">
        <v>26.648700000000002</v>
      </c>
      <c r="BD20">
        <v>25.966200000000001</v>
      </c>
      <c r="BE20">
        <v>999.9</v>
      </c>
      <c r="BF20">
        <v>0</v>
      </c>
      <c r="BG20">
        <v>0</v>
      </c>
      <c r="BH20">
        <v>10008.799999999999</v>
      </c>
      <c r="BI20">
        <v>0</v>
      </c>
      <c r="BJ20">
        <v>558.40599999999995</v>
      </c>
      <c r="BK20">
        <v>-11.228400000000001</v>
      </c>
      <c r="BL20">
        <v>294.76</v>
      </c>
      <c r="BM20">
        <v>305.47800000000001</v>
      </c>
      <c r="BN20">
        <v>2.3838599999999999</v>
      </c>
      <c r="BO20">
        <v>299.99799999999999</v>
      </c>
      <c r="BP20">
        <v>17.937799999999999</v>
      </c>
      <c r="BQ20">
        <v>2.0393300000000001</v>
      </c>
      <c r="BR20">
        <v>1.8001</v>
      </c>
      <c r="BS20">
        <v>17.753</v>
      </c>
      <c r="BT20">
        <v>15.787699999999999</v>
      </c>
      <c r="BU20">
        <v>1800.05</v>
      </c>
      <c r="BV20">
        <v>0.90000899999999995</v>
      </c>
      <c r="BW20">
        <v>9.9991399999999994E-2</v>
      </c>
      <c r="BX20">
        <v>0</v>
      </c>
      <c r="BY20">
        <v>2.4327999999999999</v>
      </c>
      <c r="BZ20">
        <v>0</v>
      </c>
      <c r="CA20">
        <v>17426.599999999999</v>
      </c>
      <c r="CB20">
        <v>14600.8</v>
      </c>
      <c r="CC20">
        <v>38.5</v>
      </c>
      <c r="CD20">
        <v>39.311999999999998</v>
      </c>
      <c r="CE20">
        <v>38.625</v>
      </c>
      <c r="CF20">
        <v>37.811999999999998</v>
      </c>
      <c r="CG20">
        <v>38.125</v>
      </c>
      <c r="CH20">
        <v>1620.06</v>
      </c>
      <c r="CI20">
        <v>179.99</v>
      </c>
      <c r="CJ20">
        <v>0</v>
      </c>
      <c r="CK20">
        <v>1690142423.2</v>
      </c>
      <c r="CL20">
        <v>0</v>
      </c>
      <c r="CM20">
        <v>1690142379</v>
      </c>
      <c r="CN20" t="s">
        <v>357</v>
      </c>
      <c r="CO20">
        <v>1690142379</v>
      </c>
      <c r="CP20">
        <v>1690142376.5</v>
      </c>
      <c r="CQ20">
        <v>5</v>
      </c>
      <c r="CR20">
        <v>0.25600000000000001</v>
      </c>
      <c r="CS20">
        <v>-3.0000000000000001E-3</v>
      </c>
      <c r="CT20">
        <v>-5.944</v>
      </c>
      <c r="CU20">
        <v>-1.3140000000000001</v>
      </c>
      <c r="CV20">
        <v>300</v>
      </c>
      <c r="CW20">
        <v>18</v>
      </c>
      <c r="CX20">
        <v>0.35</v>
      </c>
      <c r="CY20">
        <v>0.05</v>
      </c>
      <c r="CZ20">
        <v>10.54804446135482</v>
      </c>
      <c r="DA20">
        <v>-0.12812625054747481</v>
      </c>
      <c r="DB20">
        <v>2.976784284599629E-2</v>
      </c>
      <c r="DC20">
        <v>1</v>
      </c>
      <c r="DD20">
        <v>299.97007317073172</v>
      </c>
      <c r="DE20">
        <v>0.19536585365791831</v>
      </c>
      <c r="DF20">
        <v>2.3359742568642861E-2</v>
      </c>
      <c r="DG20">
        <v>1</v>
      </c>
      <c r="DH20">
        <v>1799.969268292683</v>
      </c>
      <c r="DI20">
        <v>-0.30294729508388268</v>
      </c>
      <c r="DJ20">
        <v>0.1100862243858264</v>
      </c>
      <c r="DK20">
        <v>-1</v>
      </c>
      <c r="DL20">
        <v>2</v>
      </c>
      <c r="DM20">
        <v>2</v>
      </c>
      <c r="DN20" t="s">
        <v>351</v>
      </c>
      <c r="DO20">
        <v>3.2074699999999998</v>
      </c>
      <c r="DP20">
        <v>2.7399399999999998</v>
      </c>
      <c r="DQ20">
        <v>7.3432999999999998E-2</v>
      </c>
      <c r="DR20">
        <v>7.4183399999999997E-2</v>
      </c>
      <c r="DS20">
        <v>0.10661900000000001</v>
      </c>
      <c r="DT20">
        <v>9.2154700000000006E-2</v>
      </c>
      <c r="DU20">
        <v>27927.9</v>
      </c>
      <c r="DV20">
        <v>31412</v>
      </c>
      <c r="DW20">
        <v>28373.8</v>
      </c>
      <c r="DX20">
        <v>32543.3</v>
      </c>
      <c r="DY20">
        <v>35221.699999999997</v>
      </c>
      <c r="DZ20">
        <v>39475.800000000003</v>
      </c>
      <c r="EA20">
        <v>41642.9</v>
      </c>
      <c r="EB20">
        <v>46295.9</v>
      </c>
      <c r="EC20">
        <v>2.1453199999999999</v>
      </c>
      <c r="ED20">
        <v>1.7681</v>
      </c>
      <c r="EE20">
        <v>7.7746800000000005E-2</v>
      </c>
      <c r="EF20">
        <v>0</v>
      </c>
      <c r="EG20">
        <v>24.691299999999998</v>
      </c>
      <c r="EH20">
        <v>999.9</v>
      </c>
      <c r="EI20">
        <v>53.5</v>
      </c>
      <c r="EJ20">
        <v>30.5</v>
      </c>
      <c r="EK20">
        <v>23.373899999999999</v>
      </c>
      <c r="EL20">
        <v>63.459899999999998</v>
      </c>
      <c r="EM20">
        <v>20.284500000000001</v>
      </c>
      <c r="EN20">
        <v>1</v>
      </c>
      <c r="EO20">
        <v>-0.113049</v>
      </c>
      <c r="EP20">
        <v>-0.46171800000000002</v>
      </c>
      <c r="EQ20">
        <v>20.227599999999999</v>
      </c>
      <c r="ER20">
        <v>5.2285199999999996</v>
      </c>
      <c r="ES20">
        <v>12.0099</v>
      </c>
      <c r="ET20">
        <v>4.9897</v>
      </c>
      <c r="EU20">
        <v>3.3050000000000002</v>
      </c>
      <c r="EV20">
        <v>8540.5</v>
      </c>
      <c r="EW20">
        <v>9999</v>
      </c>
      <c r="EX20">
        <v>555.9</v>
      </c>
      <c r="EY20">
        <v>91.7</v>
      </c>
      <c r="EZ20">
        <v>1.8530199999999999</v>
      </c>
      <c r="FA20">
        <v>1.8615699999999999</v>
      </c>
      <c r="FB20">
        <v>1.8609100000000001</v>
      </c>
      <c r="FC20">
        <v>1.8569800000000001</v>
      </c>
      <c r="FD20">
        <v>1.86127</v>
      </c>
      <c r="FE20">
        <v>1.85745</v>
      </c>
      <c r="FF20">
        <v>1.8595900000000001</v>
      </c>
      <c r="FG20">
        <v>1.86249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-5.907</v>
      </c>
      <c r="FV20">
        <v>-1.3137000000000001</v>
      </c>
      <c r="FW20">
        <v>-4.8166816646314956</v>
      </c>
      <c r="FX20">
        <v>-4.0117494158234393E-3</v>
      </c>
      <c r="FY20">
        <v>1.087516141204025E-6</v>
      </c>
      <c r="FZ20">
        <v>-8.657206703991749E-11</v>
      </c>
      <c r="GA20">
        <v>-1.313730000000003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0.80566400000000005</v>
      </c>
      <c r="GL20">
        <v>2.3950200000000001</v>
      </c>
      <c r="GM20">
        <v>1.5942400000000001</v>
      </c>
      <c r="GN20">
        <v>2.3132299999999999</v>
      </c>
      <c r="GO20">
        <v>1.40015</v>
      </c>
      <c r="GP20">
        <v>2.3535200000000001</v>
      </c>
      <c r="GQ20">
        <v>34.944400000000002</v>
      </c>
      <c r="GR20">
        <v>15.7081</v>
      </c>
      <c r="GS20">
        <v>18</v>
      </c>
      <c r="GT20">
        <v>609.10299999999995</v>
      </c>
      <c r="GU20">
        <v>392.70299999999997</v>
      </c>
      <c r="GV20">
        <v>25.689</v>
      </c>
      <c r="GW20">
        <v>25.764299999999999</v>
      </c>
      <c r="GX20">
        <v>30.0002</v>
      </c>
      <c r="GY20">
        <v>25.551600000000001</v>
      </c>
      <c r="GZ20">
        <v>25.467600000000001</v>
      </c>
      <c r="HA20">
        <v>16.1921</v>
      </c>
      <c r="HB20">
        <v>15</v>
      </c>
      <c r="HC20">
        <v>-30</v>
      </c>
      <c r="HD20">
        <v>25.7165</v>
      </c>
      <c r="HE20">
        <v>300</v>
      </c>
      <c r="HF20">
        <v>0</v>
      </c>
      <c r="HG20">
        <v>104.17100000000001</v>
      </c>
      <c r="HH20">
        <v>102.553</v>
      </c>
    </row>
    <row r="21" spans="1:216" x14ac:dyDescent="0.2">
      <c r="A21">
        <v>3</v>
      </c>
      <c r="B21">
        <v>1690142495</v>
      </c>
      <c r="C21">
        <v>179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1690142495</v>
      </c>
      <c r="M21">
        <f t="shared" si="0"/>
        <v>2.4296922731640996E-3</v>
      </c>
      <c r="N21">
        <f t="shared" si="1"/>
        <v>2.4296922731640995</v>
      </c>
      <c r="O21">
        <f t="shared" si="2"/>
        <v>8.3362596727334584</v>
      </c>
      <c r="P21">
        <f t="shared" si="3"/>
        <v>241.05600000000001</v>
      </c>
      <c r="Q21">
        <f t="shared" si="4"/>
        <v>162.16170112643144</v>
      </c>
      <c r="R21">
        <f t="shared" si="5"/>
        <v>16.289969092017277</v>
      </c>
      <c r="S21">
        <f t="shared" si="6"/>
        <v>24.215303380320002</v>
      </c>
      <c r="T21">
        <f t="shared" si="7"/>
        <v>0.18433269015031947</v>
      </c>
      <c r="U21">
        <f t="shared" si="8"/>
        <v>2.9342325720797366</v>
      </c>
      <c r="V21">
        <f t="shared" si="9"/>
        <v>0.17813260719486895</v>
      </c>
      <c r="W21">
        <f t="shared" si="10"/>
        <v>0.11187255942653863</v>
      </c>
      <c r="X21">
        <f t="shared" si="11"/>
        <v>297.720573</v>
      </c>
      <c r="Y21">
        <f t="shared" si="12"/>
        <v>27.911922328144264</v>
      </c>
      <c r="Z21">
        <f t="shared" si="13"/>
        <v>26.014900000000001</v>
      </c>
      <c r="AA21">
        <f t="shared" si="14"/>
        <v>3.3772346076408786</v>
      </c>
      <c r="AB21">
        <f t="shared" si="15"/>
        <v>57.81959085044619</v>
      </c>
      <c r="AC21">
        <f t="shared" si="16"/>
        <v>2.0440200910219999</v>
      </c>
      <c r="AD21">
        <f t="shared" si="17"/>
        <v>3.5351687221533261</v>
      </c>
      <c r="AE21">
        <f t="shared" si="18"/>
        <v>1.3332145166188787</v>
      </c>
      <c r="AF21">
        <f t="shared" si="19"/>
        <v>-107.1494292465368</v>
      </c>
      <c r="AG21">
        <f t="shared" si="20"/>
        <v>122.55006137619324</v>
      </c>
      <c r="AH21">
        <f t="shared" si="21"/>
        <v>8.959754566416386</v>
      </c>
      <c r="AI21">
        <f t="shared" si="22"/>
        <v>322.08095969607285</v>
      </c>
      <c r="AJ21">
        <v>12</v>
      </c>
      <c r="AK21">
        <v>2</v>
      </c>
      <c r="AL21">
        <f t="shared" si="23"/>
        <v>1</v>
      </c>
      <c r="AM21">
        <f t="shared" si="24"/>
        <v>0</v>
      </c>
      <c r="AN21">
        <f t="shared" si="25"/>
        <v>53057.556728156138</v>
      </c>
      <c r="AO21">
        <f t="shared" si="26"/>
        <v>1800.12</v>
      </c>
      <c r="AP21">
        <f t="shared" si="27"/>
        <v>1517.5004999999999</v>
      </c>
      <c r="AQ21">
        <f t="shared" si="28"/>
        <v>0.84299963335777617</v>
      </c>
      <c r="AR21">
        <f t="shared" si="29"/>
        <v>0.16538929238050798</v>
      </c>
      <c r="AS21">
        <v>1690142495</v>
      </c>
      <c r="AT21">
        <v>241.05600000000001</v>
      </c>
      <c r="AU21">
        <v>249.977</v>
      </c>
      <c r="AV21">
        <v>20.3476</v>
      </c>
      <c r="AW21">
        <v>17.967600000000001</v>
      </c>
      <c r="AX21">
        <v>246.71600000000001</v>
      </c>
      <c r="AY21">
        <v>21.6631</v>
      </c>
      <c r="AZ21">
        <v>600.06399999999996</v>
      </c>
      <c r="BA21">
        <v>100.355</v>
      </c>
      <c r="BB21">
        <v>0.100095</v>
      </c>
      <c r="BC21">
        <v>26.7896</v>
      </c>
      <c r="BD21">
        <v>26.014900000000001</v>
      </c>
      <c r="BE21">
        <v>999.9</v>
      </c>
      <c r="BF21">
        <v>0</v>
      </c>
      <c r="BG21">
        <v>0</v>
      </c>
      <c r="BH21">
        <v>9991.25</v>
      </c>
      <c r="BI21">
        <v>0</v>
      </c>
      <c r="BJ21">
        <v>565.09100000000001</v>
      </c>
      <c r="BK21">
        <v>-8.9206099999999999</v>
      </c>
      <c r="BL21">
        <v>246.06299999999999</v>
      </c>
      <c r="BM21">
        <v>254.55099999999999</v>
      </c>
      <c r="BN21">
        <v>2.3799700000000001</v>
      </c>
      <c r="BO21">
        <v>249.977</v>
      </c>
      <c r="BP21">
        <v>17.967600000000001</v>
      </c>
      <c r="BQ21">
        <v>2.0419800000000001</v>
      </c>
      <c r="BR21">
        <v>1.8031299999999999</v>
      </c>
      <c r="BS21">
        <v>17.773599999999998</v>
      </c>
      <c r="BT21">
        <v>15.814</v>
      </c>
      <c r="BU21">
        <v>1800.12</v>
      </c>
      <c r="BV21">
        <v>0.90000999999999998</v>
      </c>
      <c r="BW21">
        <v>9.9990300000000004E-2</v>
      </c>
      <c r="BX21">
        <v>0</v>
      </c>
      <c r="BY21">
        <v>2.5015999999999998</v>
      </c>
      <c r="BZ21">
        <v>0</v>
      </c>
      <c r="CA21">
        <v>17472.900000000001</v>
      </c>
      <c r="CB21">
        <v>14601.4</v>
      </c>
      <c r="CC21">
        <v>40.125</v>
      </c>
      <c r="CD21">
        <v>40.625</v>
      </c>
      <c r="CE21">
        <v>39.936999999999998</v>
      </c>
      <c r="CF21">
        <v>39.436999999999998</v>
      </c>
      <c r="CG21">
        <v>39.561999999999998</v>
      </c>
      <c r="CH21">
        <v>1620.13</v>
      </c>
      <c r="CI21">
        <v>179.99</v>
      </c>
      <c r="CJ21">
        <v>0</v>
      </c>
      <c r="CK21">
        <v>1690142512</v>
      </c>
      <c r="CL21">
        <v>0</v>
      </c>
      <c r="CM21">
        <v>1690142468.5</v>
      </c>
      <c r="CN21" t="s">
        <v>360</v>
      </c>
      <c r="CO21">
        <v>1690142463</v>
      </c>
      <c r="CP21">
        <v>1690142468.5</v>
      </c>
      <c r="CQ21">
        <v>6</v>
      </c>
      <c r="CR21">
        <v>8.2000000000000003E-2</v>
      </c>
      <c r="CS21">
        <v>-2E-3</v>
      </c>
      <c r="CT21">
        <v>-5.6909999999999998</v>
      </c>
      <c r="CU21">
        <v>-1.3160000000000001</v>
      </c>
      <c r="CV21">
        <v>250</v>
      </c>
      <c r="CW21">
        <v>18</v>
      </c>
      <c r="CX21">
        <v>0.28999999999999998</v>
      </c>
      <c r="CY21">
        <v>0.03</v>
      </c>
      <c r="CZ21">
        <v>8.3545861488089859</v>
      </c>
      <c r="DA21">
        <v>0.32739889656498322</v>
      </c>
      <c r="DB21">
        <v>9.9930273596007882E-2</v>
      </c>
      <c r="DC21">
        <v>1</v>
      </c>
      <c r="DD21">
        <v>249.95919512195121</v>
      </c>
      <c r="DE21">
        <v>0.19557491289233131</v>
      </c>
      <c r="DF21">
        <v>3.6804174943581382E-2</v>
      </c>
      <c r="DG21">
        <v>1</v>
      </c>
      <c r="DH21">
        <v>1799.9785365853661</v>
      </c>
      <c r="DI21">
        <v>3.2333462759702322E-2</v>
      </c>
      <c r="DJ21">
        <v>0.104870674726588</v>
      </c>
      <c r="DK21">
        <v>-1</v>
      </c>
      <c r="DL21">
        <v>2</v>
      </c>
      <c r="DM21">
        <v>2</v>
      </c>
      <c r="DN21" t="s">
        <v>351</v>
      </c>
      <c r="DO21">
        <v>3.2072799999999999</v>
      </c>
      <c r="DP21">
        <v>2.7398199999999999</v>
      </c>
      <c r="DQ21">
        <v>6.3342200000000001E-2</v>
      </c>
      <c r="DR21">
        <v>6.3776899999999997E-2</v>
      </c>
      <c r="DS21">
        <v>0.106713</v>
      </c>
      <c r="DT21">
        <v>9.22621E-2</v>
      </c>
      <c r="DU21">
        <v>28230.5</v>
      </c>
      <c r="DV21">
        <v>31764.400000000001</v>
      </c>
      <c r="DW21">
        <v>28372.3</v>
      </c>
      <c r="DX21">
        <v>32542.5</v>
      </c>
      <c r="DY21">
        <v>35216.300000000003</v>
      </c>
      <c r="DZ21">
        <v>39469.300000000003</v>
      </c>
      <c r="EA21">
        <v>41640.9</v>
      </c>
      <c r="EB21">
        <v>46293.8</v>
      </c>
      <c r="EC21">
        <v>2.1448800000000001</v>
      </c>
      <c r="ED21">
        <v>1.76705</v>
      </c>
      <c r="EE21">
        <v>8.4072400000000005E-2</v>
      </c>
      <c r="EF21">
        <v>0</v>
      </c>
      <c r="EG21">
        <v>24.636299999999999</v>
      </c>
      <c r="EH21">
        <v>999.9</v>
      </c>
      <c r="EI21">
        <v>53.3</v>
      </c>
      <c r="EJ21">
        <v>30.6</v>
      </c>
      <c r="EK21">
        <v>23.421099999999999</v>
      </c>
      <c r="EL21">
        <v>63.619900000000001</v>
      </c>
      <c r="EM21">
        <v>20.7011</v>
      </c>
      <c r="EN21">
        <v>1</v>
      </c>
      <c r="EO21">
        <v>-0.112124</v>
      </c>
      <c r="EP21">
        <v>-0.135128</v>
      </c>
      <c r="EQ21">
        <v>20.2286</v>
      </c>
      <c r="ER21">
        <v>5.2279200000000001</v>
      </c>
      <c r="ES21">
        <v>12.0099</v>
      </c>
      <c r="ET21">
        <v>4.9897</v>
      </c>
      <c r="EU21">
        <v>3.3050000000000002</v>
      </c>
      <c r="EV21">
        <v>8542.2000000000007</v>
      </c>
      <c r="EW21">
        <v>9999</v>
      </c>
      <c r="EX21">
        <v>555.9</v>
      </c>
      <c r="EY21">
        <v>91.7</v>
      </c>
      <c r="EZ21">
        <v>1.85303</v>
      </c>
      <c r="FA21">
        <v>1.8615900000000001</v>
      </c>
      <c r="FB21">
        <v>1.86094</v>
      </c>
      <c r="FC21">
        <v>1.8569899999999999</v>
      </c>
      <c r="FD21">
        <v>1.86127</v>
      </c>
      <c r="FE21">
        <v>1.85745</v>
      </c>
      <c r="FF21">
        <v>1.8595900000000001</v>
      </c>
      <c r="FG21">
        <v>1.86249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-5.66</v>
      </c>
      <c r="FV21">
        <v>-1.3154999999999999</v>
      </c>
      <c r="FW21">
        <v>-4.7351347893783009</v>
      </c>
      <c r="FX21">
        <v>-4.0117494158234393E-3</v>
      </c>
      <c r="FY21">
        <v>1.087516141204025E-6</v>
      </c>
      <c r="FZ21">
        <v>-8.657206703991749E-11</v>
      </c>
      <c r="GA21">
        <v>-1.3155200000000029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0.4</v>
      </c>
      <c r="GK21">
        <v>0.70068399999999997</v>
      </c>
      <c r="GL21">
        <v>2.3986800000000001</v>
      </c>
      <c r="GM21">
        <v>1.5942400000000001</v>
      </c>
      <c r="GN21">
        <v>2.3132299999999999</v>
      </c>
      <c r="GO21">
        <v>1.40015</v>
      </c>
      <c r="GP21">
        <v>2.3986800000000001</v>
      </c>
      <c r="GQ21">
        <v>35.0364</v>
      </c>
      <c r="GR21">
        <v>15.7081</v>
      </c>
      <c r="GS21">
        <v>18</v>
      </c>
      <c r="GT21">
        <v>608.98299999999995</v>
      </c>
      <c r="GU21">
        <v>392.233</v>
      </c>
      <c r="GV21">
        <v>25.525099999999998</v>
      </c>
      <c r="GW21">
        <v>25.775099999999998</v>
      </c>
      <c r="GX21">
        <v>30</v>
      </c>
      <c r="GY21">
        <v>25.570799999999998</v>
      </c>
      <c r="GZ21">
        <v>25.4863</v>
      </c>
      <c r="HA21">
        <v>14.088800000000001</v>
      </c>
      <c r="HB21">
        <v>15</v>
      </c>
      <c r="HC21">
        <v>-30</v>
      </c>
      <c r="HD21">
        <v>25.5322</v>
      </c>
      <c r="HE21">
        <v>250</v>
      </c>
      <c r="HF21">
        <v>0</v>
      </c>
      <c r="HG21">
        <v>104.166</v>
      </c>
      <c r="HH21">
        <v>102.54900000000001</v>
      </c>
    </row>
    <row r="22" spans="1:216" x14ac:dyDescent="0.2">
      <c r="A22">
        <v>4</v>
      </c>
      <c r="B22">
        <v>1690142582</v>
      </c>
      <c r="C22">
        <v>266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1690142582</v>
      </c>
      <c r="M22">
        <f t="shared" si="0"/>
        <v>2.4046318407564063E-3</v>
      </c>
      <c r="N22">
        <f t="shared" si="1"/>
        <v>2.4046318407564065</v>
      </c>
      <c r="O22">
        <f t="shared" si="2"/>
        <v>5.1008207890962955</v>
      </c>
      <c r="P22">
        <f t="shared" si="3"/>
        <v>169.50299999999999</v>
      </c>
      <c r="Q22">
        <f t="shared" si="4"/>
        <v>120.60724707928044</v>
      </c>
      <c r="R22">
        <f t="shared" si="5"/>
        <v>12.115718537111395</v>
      </c>
      <c r="S22">
        <f t="shared" si="6"/>
        <v>17.027589045673501</v>
      </c>
      <c r="T22">
        <f t="shared" si="7"/>
        <v>0.18362656033891522</v>
      </c>
      <c r="U22">
        <f t="shared" si="8"/>
        <v>2.9320525506464081</v>
      </c>
      <c r="V22">
        <f t="shared" si="9"/>
        <v>0.17746862480761949</v>
      </c>
      <c r="W22">
        <f t="shared" si="10"/>
        <v>0.11145395320245277</v>
      </c>
      <c r="X22">
        <f t="shared" si="11"/>
        <v>297.70403399999998</v>
      </c>
      <c r="Y22">
        <f t="shared" si="12"/>
        <v>27.89823149500182</v>
      </c>
      <c r="Z22">
        <f t="shared" si="13"/>
        <v>25.976700000000001</v>
      </c>
      <c r="AA22">
        <f t="shared" si="14"/>
        <v>3.3696090215547398</v>
      </c>
      <c r="AB22">
        <f t="shared" si="15"/>
        <v>57.922813361196567</v>
      </c>
      <c r="AC22">
        <f t="shared" si="16"/>
        <v>2.0451530480531499</v>
      </c>
      <c r="AD22">
        <f t="shared" si="17"/>
        <v>3.5308247810753461</v>
      </c>
      <c r="AE22">
        <f t="shared" si="18"/>
        <v>1.3244559735015899</v>
      </c>
      <c r="AF22">
        <f t="shared" si="19"/>
        <v>-106.04426417735752</v>
      </c>
      <c r="AG22">
        <f t="shared" si="20"/>
        <v>125.19367115147543</v>
      </c>
      <c r="AH22">
        <f t="shared" si="21"/>
        <v>9.1571256887889732</v>
      </c>
      <c r="AI22">
        <f t="shared" si="22"/>
        <v>326.01056666290685</v>
      </c>
      <c r="AJ22">
        <v>12</v>
      </c>
      <c r="AK22">
        <v>2</v>
      </c>
      <c r="AL22">
        <f t="shared" si="23"/>
        <v>1</v>
      </c>
      <c r="AM22">
        <f t="shared" si="24"/>
        <v>0</v>
      </c>
      <c r="AN22">
        <f t="shared" si="25"/>
        <v>52998.087072936629</v>
      </c>
      <c r="AO22">
        <f t="shared" si="26"/>
        <v>1800.02</v>
      </c>
      <c r="AP22">
        <f t="shared" si="27"/>
        <v>1517.4161999999999</v>
      </c>
      <c r="AQ22">
        <f t="shared" si="28"/>
        <v>0.84299963333740735</v>
      </c>
      <c r="AR22">
        <f t="shared" si="29"/>
        <v>0.1653892923411962</v>
      </c>
      <c r="AS22">
        <v>1690142582</v>
      </c>
      <c r="AT22">
        <v>169.50299999999999</v>
      </c>
      <c r="AU22">
        <v>175.011</v>
      </c>
      <c r="AV22">
        <v>20.358699999999999</v>
      </c>
      <c r="AW22">
        <v>18.0032</v>
      </c>
      <c r="AX22">
        <v>174.57599999999999</v>
      </c>
      <c r="AY22">
        <v>21.6753</v>
      </c>
      <c r="AZ22">
        <v>600.04499999999996</v>
      </c>
      <c r="BA22">
        <v>100.35599999999999</v>
      </c>
      <c r="BB22">
        <v>9.9974499999999994E-2</v>
      </c>
      <c r="BC22">
        <v>26.768699999999999</v>
      </c>
      <c r="BD22">
        <v>25.976700000000001</v>
      </c>
      <c r="BE22">
        <v>999.9</v>
      </c>
      <c r="BF22">
        <v>0</v>
      </c>
      <c r="BG22">
        <v>0</v>
      </c>
      <c r="BH22">
        <v>9978.75</v>
      </c>
      <c r="BI22">
        <v>0</v>
      </c>
      <c r="BJ22">
        <v>542.59400000000005</v>
      </c>
      <c r="BK22">
        <v>-5.5080400000000003</v>
      </c>
      <c r="BL22">
        <v>173.02600000000001</v>
      </c>
      <c r="BM22">
        <v>178.22</v>
      </c>
      <c r="BN22">
        <v>2.35555</v>
      </c>
      <c r="BO22">
        <v>175.011</v>
      </c>
      <c r="BP22">
        <v>18.0032</v>
      </c>
      <c r="BQ22">
        <v>2.04312</v>
      </c>
      <c r="BR22">
        <v>1.8067299999999999</v>
      </c>
      <c r="BS22">
        <v>17.782599999999999</v>
      </c>
      <c r="BT22">
        <v>15.8451</v>
      </c>
      <c r="BU22">
        <v>1800.02</v>
      </c>
      <c r="BV22">
        <v>0.90001100000000001</v>
      </c>
      <c r="BW22">
        <v>9.9989400000000006E-2</v>
      </c>
      <c r="BX22">
        <v>0</v>
      </c>
      <c r="BY22">
        <v>3.1189</v>
      </c>
      <c r="BZ22">
        <v>0</v>
      </c>
      <c r="CA22">
        <v>17138</v>
      </c>
      <c r="CB22">
        <v>14600.6</v>
      </c>
      <c r="CC22">
        <v>41.5</v>
      </c>
      <c r="CD22">
        <v>41.561999999999998</v>
      </c>
      <c r="CE22">
        <v>41.186999999999998</v>
      </c>
      <c r="CF22">
        <v>40.561999999999998</v>
      </c>
      <c r="CG22">
        <v>40.75</v>
      </c>
      <c r="CH22">
        <v>1620.04</v>
      </c>
      <c r="CI22">
        <v>179.98</v>
      </c>
      <c r="CJ22">
        <v>0</v>
      </c>
      <c r="CK22">
        <v>1690142599</v>
      </c>
      <c r="CL22">
        <v>0</v>
      </c>
      <c r="CM22">
        <v>1690142556</v>
      </c>
      <c r="CN22" t="s">
        <v>363</v>
      </c>
      <c r="CO22">
        <v>1690142549</v>
      </c>
      <c r="CP22">
        <v>1690142556</v>
      </c>
      <c r="CQ22">
        <v>7</v>
      </c>
      <c r="CR22">
        <v>0.33</v>
      </c>
      <c r="CS22">
        <v>-1E-3</v>
      </c>
      <c r="CT22">
        <v>-5.093</v>
      </c>
      <c r="CU22">
        <v>-1.3169999999999999</v>
      </c>
      <c r="CV22">
        <v>175</v>
      </c>
      <c r="CW22">
        <v>18</v>
      </c>
      <c r="CX22">
        <v>0.25</v>
      </c>
      <c r="CY22">
        <v>0.05</v>
      </c>
      <c r="CZ22">
        <v>5.0562641412018854</v>
      </c>
      <c r="DA22">
        <v>0.55071989119075726</v>
      </c>
      <c r="DB22">
        <v>0.14748141483951749</v>
      </c>
      <c r="DC22">
        <v>1</v>
      </c>
      <c r="DD22">
        <v>174.96948780487801</v>
      </c>
      <c r="DE22">
        <v>0.24652264808394489</v>
      </c>
      <c r="DF22">
        <v>3.1800538384166847E-2</v>
      </c>
      <c r="DG22">
        <v>1</v>
      </c>
      <c r="DH22">
        <v>1799.9656097560969</v>
      </c>
      <c r="DI22">
        <v>-0.1134785970745185</v>
      </c>
      <c r="DJ22">
        <v>0.10060909090689089</v>
      </c>
      <c r="DK22">
        <v>-1</v>
      </c>
      <c r="DL22">
        <v>2</v>
      </c>
      <c r="DM22">
        <v>2</v>
      </c>
      <c r="DN22" t="s">
        <v>351</v>
      </c>
      <c r="DO22">
        <v>3.2071900000000002</v>
      </c>
      <c r="DP22">
        <v>2.7395900000000002</v>
      </c>
      <c r="DQ22">
        <v>4.6807300000000003E-2</v>
      </c>
      <c r="DR22">
        <v>4.6724700000000001E-2</v>
      </c>
      <c r="DS22">
        <v>0.106749</v>
      </c>
      <c r="DT22">
        <v>9.2386399999999994E-2</v>
      </c>
      <c r="DU22">
        <v>28726.9</v>
      </c>
      <c r="DV22">
        <v>32340.5</v>
      </c>
      <c r="DW22">
        <v>28370.400000000001</v>
      </c>
      <c r="DX22">
        <v>32540.1</v>
      </c>
      <c r="DY22">
        <v>35212.300000000003</v>
      </c>
      <c r="DZ22">
        <v>39460.1</v>
      </c>
      <c r="EA22">
        <v>41638</v>
      </c>
      <c r="EB22">
        <v>46289.599999999999</v>
      </c>
      <c r="EC22">
        <v>2.14445</v>
      </c>
      <c r="ED22">
        <v>1.76545</v>
      </c>
      <c r="EE22">
        <v>7.5153999999999999E-2</v>
      </c>
      <c r="EF22">
        <v>0</v>
      </c>
      <c r="EG22">
        <v>24.744299999999999</v>
      </c>
      <c r="EH22">
        <v>999.9</v>
      </c>
      <c r="EI22">
        <v>53</v>
      </c>
      <c r="EJ22">
        <v>30.7</v>
      </c>
      <c r="EK22">
        <v>23.419599999999999</v>
      </c>
      <c r="EL22">
        <v>63.619900000000001</v>
      </c>
      <c r="EM22">
        <v>20.661100000000001</v>
      </c>
      <c r="EN22">
        <v>1</v>
      </c>
      <c r="EO22">
        <v>-0.10850600000000001</v>
      </c>
      <c r="EP22">
        <v>-0.73551699999999998</v>
      </c>
      <c r="EQ22">
        <v>20.226199999999999</v>
      </c>
      <c r="ER22">
        <v>5.2288199999999998</v>
      </c>
      <c r="ES22">
        <v>12.0099</v>
      </c>
      <c r="ET22">
        <v>4.9896500000000001</v>
      </c>
      <c r="EU22">
        <v>3.3050000000000002</v>
      </c>
      <c r="EV22">
        <v>8544</v>
      </c>
      <c r="EW22">
        <v>9999</v>
      </c>
      <c r="EX22">
        <v>555.9</v>
      </c>
      <c r="EY22">
        <v>91.7</v>
      </c>
      <c r="EZ22">
        <v>1.85303</v>
      </c>
      <c r="FA22">
        <v>1.8615900000000001</v>
      </c>
      <c r="FB22">
        <v>1.8609500000000001</v>
      </c>
      <c r="FC22">
        <v>1.8569899999999999</v>
      </c>
      <c r="FD22">
        <v>1.86127</v>
      </c>
      <c r="FE22">
        <v>1.85745</v>
      </c>
      <c r="FF22">
        <v>1.8595900000000001</v>
      </c>
      <c r="FG22">
        <v>1.86249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-5.0730000000000004</v>
      </c>
      <c r="FV22">
        <v>-1.3166</v>
      </c>
      <c r="FW22">
        <v>-4.4055222296693746</v>
      </c>
      <c r="FX22">
        <v>-4.0117494158234393E-3</v>
      </c>
      <c r="FY22">
        <v>1.087516141204025E-6</v>
      </c>
      <c r="FZ22">
        <v>-8.657206703991749E-11</v>
      </c>
      <c r="GA22">
        <v>-1.31655238095238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0.6</v>
      </c>
      <c r="GJ22">
        <v>0.4</v>
      </c>
      <c r="GK22">
        <v>0.539551</v>
      </c>
      <c r="GL22">
        <v>2.4096700000000002</v>
      </c>
      <c r="GM22">
        <v>1.5942400000000001</v>
      </c>
      <c r="GN22">
        <v>2.3120099999999999</v>
      </c>
      <c r="GO22">
        <v>1.40015</v>
      </c>
      <c r="GP22">
        <v>2.3889200000000002</v>
      </c>
      <c r="GQ22">
        <v>35.151600000000002</v>
      </c>
      <c r="GR22">
        <v>15.6906</v>
      </c>
      <c r="GS22">
        <v>18</v>
      </c>
      <c r="GT22">
        <v>609.005</v>
      </c>
      <c r="GU22">
        <v>391.55900000000003</v>
      </c>
      <c r="GV22">
        <v>25.1754</v>
      </c>
      <c r="GW22">
        <v>25.808399999999999</v>
      </c>
      <c r="GX22">
        <v>29.9999</v>
      </c>
      <c r="GY22">
        <v>25.601099999999999</v>
      </c>
      <c r="GZ22">
        <v>25.520600000000002</v>
      </c>
      <c r="HA22">
        <v>10.839600000000001</v>
      </c>
      <c r="HB22">
        <v>15</v>
      </c>
      <c r="HC22">
        <v>-30</v>
      </c>
      <c r="HD22">
        <v>25.251000000000001</v>
      </c>
      <c r="HE22">
        <v>175</v>
      </c>
      <c r="HF22">
        <v>0</v>
      </c>
      <c r="HG22">
        <v>104.15900000000001</v>
      </c>
      <c r="HH22">
        <v>102.541</v>
      </c>
    </row>
    <row r="23" spans="1:216" x14ac:dyDescent="0.2">
      <c r="A23">
        <v>5</v>
      </c>
      <c r="B23">
        <v>1690142650</v>
      </c>
      <c r="C23">
        <v>334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1690142650</v>
      </c>
      <c r="M23">
        <f t="shared" si="0"/>
        <v>2.2853079575089821E-3</v>
      </c>
      <c r="N23">
        <f t="shared" si="1"/>
        <v>2.2853079575089823</v>
      </c>
      <c r="O23">
        <f t="shared" si="2"/>
        <v>2.7201497419370479</v>
      </c>
      <c r="P23">
        <f t="shared" si="3"/>
        <v>121.964</v>
      </c>
      <c r="Q23">
        <f t="shared" si="4"/>
        <v>93.734262810542504</v>
      </c>
      <c r="R23">
        <f t="shared" si="5"/>
        <v>9.4158210695780422</v>
      </c>
      <c r="S23">
        <f t="shared" si="6"/>
        <v>12.251562731668001</v>
      </c>
      <c r="T23">
        <f t="shared" si="7"/>
        <v>0.17282627073840937</v>
      </c>
      <c r="U23">
        <f t="shared" si="8"/>
        <v>2.944220654363324</v>
      </c>
      <c r="V23">
        <f t="shared" si="9"/>
        <v>0.16738163199754361</v>
      </c>
      <c r="W23">
        <f t="shared" si="10"/>
        <v>0.10508841085689741</v>
      </c>
      <c r="X23">
        <f t="shared" si="11"/>
        <v>297.71592599999997</v>
      </c>
      <c r="Y23">
        <f t="shared" si="12"/>
        <v>27.968009972661363</v>
      </c>
      <c r="Z23">
        <f t="shared" si="13"/>
        <v>25.977699999999999</v>
      </c>
      <c r="AA23">
        <f t="shared" si="14"/>
        <v>3.3698084523775931</v>
      </c>
      <c r="AB23">
        <f t="shared" si="15"/>
        <v>57.494730272980142</v>
      </c>
      <c r="AC23">
        <f t="shared" si="16"/>
        <v>2.0352035155348003</v>
      </c>
      <c r="AD23">
        <f t="shared" si="17"/>
        <v>3.5398087892087244</v>
      </c>
      <c r="AE23">
        <f t="shared" si="18"/>
        <v>1.3346049368427928</v>
      </c>
      <c r="AF23">
        <f t="shared" si="19"/>
        <v>-100.78208092614611</v>
      </c>
      <c r="AG23">
        <f t="shared" si="20"/>
        <v>132.4115849124257</v>
      </c>
      <c r="AH23">
        <f t="shared" si="21"/>
        <v>9.6471812670500174</v>
      </c>
      <c r="AI23">
        <f t="shared" si="22"/>
        <v>338.99261125332958</v>
      </c>
      <c r="AJ23">
        <v>23</v>
      </c>
      <c r="AK23">
        <v>4</v>
      </c>
      <c r="AL23">
        <f t="shared" si="23"/>
        <v>1</v>
      </c>
      <c r="AM23">
        <f t="shared" si="24"/>
        <v>0</v>
      </c>
      <c r="AN23">
        <f t="shared" si="25"/>
        <v>53343.500861958339</v>
      </c>
      <c r="AO23">
        <f t="shared" si="26"/>
        <v>1800.08</v>
      </c>
      <c r="AP23">
        <f t="shared" si="27"/>
        <v>1517.4677999999999</v>
      </c>
      <c r="AQ23">
        <f t="shared" si="28"/>
        <v>0.84300019999111142</v>
      </c>
      <c r="AR23">
        <f t="shared" si="29"/>
        <v>0.16539038598284519</v>
      </c>
      <c r="AS23">
        <v>1690142650</v>
      </c>
      <c r="AT23">
        <v>121.964</v>
      </c>
      <c r="AU23">
        <v>124.96299999999999</v>
      </c>
      <c r="AV23">
        <v>20.260400000000001</v>
      </c>
      <c r="AW23">
        <v>18.0213</v>
      </c>
      <c r="AX23">
        <v>126.636</v>
      </c>
      <c r="AY23">
        <v>21.5792</v>
      </c>
      <c r="AZ23">
        <v>599.97500000000002</v>
      </c>
      <c r="BA23">
        <v>100.35599999999999</v>
      </c>
      <c r="BB23">
        <v>9.6286999999999998E-2</v>
      </c>
      <c r="BC23">
        <v>26.811900000000001</v>
      </c>
      <c r="BD23">
        <v>25.977699999999999</v>
      </c>
      <c r="BE23">
        <v>999.9</v>
      </c>
      <c r="BF23">
        <v>0</v>
      </c>
      <c r="BG23">
        <v>0</v>
      </c>
      <c r="BH23">
        <v>10048.1</v>
      </c>
      <c r="BI23">
        <v>0</v>
      </c>
      <c r="BJ23">
        <v>534.74</v>
      </c>
      <c r="BK23">
        <v>-2.99905</v>
      </c>
      <c r="BL23">
        <v>124.486</v>
      </c>
      <c r="BM23">
        <v>127.256</v>
      </c>
      <c r="BN23">
        <v>2.2390300000000001</v>
      </c>
      <c r="BO23">
        <v>124.96299999999999</v>
      </c>
      <c r="BP23">
        <v>18.0213</v>
      </c>
      <c r="BQ23">
        <v>2.0332499999999998</v>
      </c>
      <c r="BR23">
        <v>1.8085500000000001</v>
      </c>
      <c r="BS23">
        <v>17.7057</v>
      </c>
      <c r="BT23">
        <v>15.860900000000001</v>
      </c>
      <c r="BU23">
        <v>1800.08</v>
      </c>
      <c r="BV23">
        <v>0.89999399999999996</v>
      </c>
      <c r="BW23">
        <v>0.100006</v>
      </c>
      <c r="BX23">
        <v>0</v>
      </c>
      <c r="BY23">
        <v>2.4645999999999999</v>
      </c>
      <c r="BZ23">
        <v>0</v>
      </c>
      <c r="CA23">
        <v>17009.400000000001</v>
      </c>
      <c r="CB23">
        <v>14601</v>
      </c>
      <c r="CC23">
        <v>41.375</v>
      </c>
      <c r="CD23">
        <v>41.186999999999998</v>
      </c>
      <c r="CE23">
        <v>41.125</v>
      </c>
      <c r="CF23">
        <v>40.125</v>
      </c>
      <c r="CG23">
        <v>40.561999999999998</v>
      </c>
      <c r="CH23">
        <v>1620.06</v>
      </c>
      <c r="CI23">
        <v>180.02</v>
      </c>
      <c r="CJ23">
        <v>0</v>
      </c>
      <c r="CK23">
        <v>1690142667.4000001</v>
      </c>
      <c r="CL23">
        <v>0</v>
      </c>
      <c r="CM23">
        <v>1690142644.5</v>
      </c>
      <c r="CN23" t="s">
        <v>366</v>
      </c>
      <c r="CO23">
        <v>1690142639.5</v>
      </c>
      <c r="CP23">
        <v>1690142644.5</v>
      </c>
      <c r="CQ23">
        <v>8</v>
      </c>
      <c r="CR23">
        <v>0.224</v>
      </c>
      <c r="CS23">
        <v>-2E-3</v>
      </c>
      <c r="CT23">
        <v>-4.6840000000000002</v>
      </c>
      <c r="CU23">
        <v>-1.319</v>
      </c>
      <c r="CV23">
        <v>125</v>
      </c>
      <c r="CW23">
        <v>18</v>
      </c>
      <c r="CX23">
        <v>0.48</v>
      </c>
      <c r="CY23">
        <v>0.04</v>
      </c>
      <c r="CZ23">
        <v>0.279208878199045</v>
      </c>
      <c r="DA23">
        <v>1.536534037091227</v>
      </c>
      <c r="DB23">
        <v>0.43237779201428211</v>
      </c>
      <c r="DC23">
        <v>0</v>
      </c>
      <c r="DD23">
        <v>124.976975</v>
      </c>
      <c r="DE23">
        <v>-2.2908067542651539E-2</v>
      </c>
      <c r="DF23">
        <v>1.6683056524510711E-2</v>
      </c>
      <c r="DG23">
        <v>1</v>
      </c>
      <c r="DH23">
        <v>1800.0590243902441</v>
      </c>
      <c r="DI23">
        <v>-0.47424478923448771</v>
      </c>
      <c r="DJ23">
        <v>0.1185852554905127</v>
      </c>
      <c r="DK23">
        <v>-1</v>
      </c>
      <c r="DL23">
        <v>1</v>
      </c>
      <c r="DM23">
        <v>2</v>
      </c>
      <c r="DN23" t="s">
        <v>367</v>
      </c>
      <c r="DO23">
        <v>3.2069999999999999</v>
      </c>
      <c r="DP23">
        <v>2.73651</v>
      </c>
      <c r="DQ23">
        <v>3.4832599999999998E-2</v>
      </c>
      <c r="DR23">
        <v>3.4269899999999999E-2</v>
      </c>
      <c r="DS23">
        <v>0.10639700000000001</v>
      </c>
      <c r="DT23">
        <v>9.2441899999999994E-2</v>
      </c>
      <c r="DU23">
        <v>29087</v>
      </c>
      <c r="DV23">
        <v>32763.4</v>
      </c>
      <c r="DW23">
        <v>28369.599999999999</v>
      </c>
      <c r="DX23">
        <v>32540.400000000001</v>
      </c>
      <c r="DY23">
        <v>35225.599999999999</v>
      </c>
      <c r="DZ23">
        <v>39457.1</v>
      </c>
      <c r="EA23">
        <v>41637</v>
      </c>
      <c r="EB23">
        <v>46289</v>
      </c>
      <c r="EC23">
        <v>2.1259800000000002</v>
      </c>
      <c r="ED23">
        <v>1.7585999999999999</v>
      </c>
      <c r="EE23">
        <v>8.1419900000000003E-2</v>
      </c>
      <c r="EF23">
        <v>0</v>
      </c>
      <c r="EG23">
        <v>24.642499999999998</v>
      </c>
      <c r="EH23">
        <v>999.9</v>
      </c>
      <c r="EI23">
        <v>52.8</v>
      </c>
      <c r="EJ23">
        <v>30.8</v>
      </c>
      <c r="EK23">
        <v>23.467700000000001</v>
      </c>
      <c r="EL23">
        <v>63.6599</v>
      </c>
      <c r="EM23">
        <v>20.673100000000002</v>
      </c>
      <c r="EN23">
        <v>1</v>
      </c>
      <c r="EO23">
        <v>-0.108948</v>
      </c>
      <c r="EP23">
        <v>-0.305365</v>
      </c>
      <c r="EQ23">
        <v>20.226099999999999</v>
      </c>
      <c r="ER23">
        <v>5.2226800000000004</v>
      </c>
      <c r="ES23">
        <v>12.0099</v>
      </c>
      <c r="ET23">
        <v>4.9890499999999998</v>
      </c>
      <c r="EU23">
        <v>3.3045499999999999</v>
      </c>
      <c r="EV23">
        <v>8545.4</v>
      </c>
      <c r="EW23">
        <v>9999</v>
      </c>
      <c r="EX23">
        <v>555.9</v>
      </c>
      <c r="EY23">
        <v>91.8</v>
      </c>
      <c r="EZ23">
        <v>1.85301</v>
      </c>
      <c r="FA23">
        <v>1.8615699999999999</v>
      </c>
      <c r="FB23">
        <v>1.8608499999999999</v>
      </c>
      <c r="FC23">
        <v>1.8569500000000001</v>
      </c>
      <c r="FD23">
        <v>1.86121</v>
      </c>
      <c r="FE23">
        <v>1.85744</v>
      </c>
      <c r="FF23">
        <v>1.8595900000000001</v>
      </c>
      <c r="FG23">
        <v>1.8624700000000001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-4.6719999999999997</v>
      </c>
      <c r="FV23">
        <v>-1.3188</v>
      </c>
      <c r="FW23">
        <v>-4.181719856830254</v>
      </c>
      <c r="FX23">
        <v>-4.0117494158234393E-3</v>
      </c>
      <c r="FY23">
        <v>1.087516141204025E-6</v>
      </c>
      <c r="FZ23">
        <v>-8.657206703991749E-11</v>
      </c>
      <c r="GA23">
        <v>-1.3188300000000019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0.2</v>
      </c>
      <c r="GJ23">
        <v>0.1</v>
      </c>
      <c r="GK23">
        <v>0.42846699999999999</v>
      </c>
      <c r="GL23">
        <v>2.4255399999999998</v>
      </c>
      <c r="GM23">
        <v>1.5942400000000001</v>
      </c>
      <c r="GN23">
        <v>2.3120099999999999</v>
      </c>
      <c r="GO23">
        <v>1.40015</v>
      </c>
      <c r="GP23">
        <v>2.3889200000000002</v>
      </c>
      <c r="GQ23">
        <v>35.2209</v>
      </c>
      <c r="GR23">
        <v>15.664300000000001</v>
      </c>
      <c r="GS23">
        <v>18</v>
      </c>
      <c r="GT23">
        <v>595.89300000000003</v>
      </c>
      <c r="GU23">
        <v>387.97899999999998</v>
      </c>
      <c r="GV23">
        <v>25.488800000000001</v>
      </c>
      <c r="GW23">
        <v>25.822900000000001</v>
      </c>
      <c r="GX23">
        <v>30.0001</v>
      </c>
      <c r="GY23">
        <v>25.651</v>
      </c>
      <c r="GZ23">
        <v>25.570900000000002</v>
      </c>
      <c r="HA23">
        <v>8.6308299999999996</v>
      </c>
      <c r="HB23">
        <v>15</v>
      </c>
      <c r="HC23">
        <v>-30</v>
      </c>
      <c r="HD23">
        <v>25.492999999999999</v>
      </c>
      <c r="HE23">
        <v>125</v>
      </c>
      <c r="HF23">
        <v>0</v>
      </c>
      <c r="HG23">
        <v>104.15600000000001</v>
      </c>
      <c r="HH23">
        <v>102.54</v>
      </c>
    </row>
    <row r="24" spans="1:216" x14ac:dyDescent="0.2">
      <c r="A24">
        <v>6</v>
      </c>
      <c r="B24">
        <v>1690142724</v>
      </c>
      <c r="C24">
        <v>408</v>
      </c>
      <c r="D24" t="s">
        <v>368</v>
      </c>
      <c r="E24" t="s">
        <v>369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1690142724</v>
      </c>
      <c r="M24">
        <f t="shared" si="0"/>
        <v>2.25437773316985E-3</v>
      </c>
      <c r="N24">
        <f t="shared" si="1"/>
        <v>2.25437773316985</v>
      </c>
      <c r="O24">
        <f t="shared" si="2"/>
        <v>0.5700954328365555</v>
      </c>
      <c r="P24">
        <f t="shared" si="3"/>
        <v>69.2179</v>
      </c>
      <c r="Q24">
        <f t="shared" si="4"/>
        <v>62.325434738246507</v>
      </c>
      <c r="R24">
        <f t="shared" si="5"/>
        <v>6.2608310752614944</v>
      </c>
      <c r="S24">
        <f t="shared" si="6"/>
        <v>6.9532058798204694</v>
      </c>
      <c r="T24">
        <f t="shared" si="7"/>
        <v>0.17138575105334411</v>
      </c>
      <c r="U24">
        <f t="shared" si="8"/>
        <v>2.9330600358214274</v>
      </c>
      <c r="V24">
        <f t="shared" si="9"/>
        <v>0.16601029194839301</v>
      </c>
      <c r="W24">
        <f t="shared" si="10"/>
        <v>0.10422535158983201</v>
      </c>
      <c r="X24">
        <f t="shared" si="11"/>
        <v>297.71113800000001</v>
      </c>
      <c r="Y24">
        <f t="shared" si="12"/>
        <v>27.935751374296938</v>
      </c>
      <c r="Z24">
        <f t="shared" si="13"/>
        <v>25.9389</v>
      </c>
      <c r="AA24">
        <f t="shared" si="14"/>
        <v>3.3620780919138569</v>
      </c>
      <c r="AB24">
        <f t="shared" si="15"/>
        <v>57.627506275306416</v>
      </c>
      <c r="AC24">
        <f t="shared" si="16"/>
        <v>2.03458262341527</v>
      </c>
      <c r="AD24">
        <f t="shared" si="17"/>
        <v>3.5305755097146996</v>
      </c>
      <c r="AE24">
        <f t="shared" si="18"/>
        <v>1.3274954684985869</v>
      </c>
      <c r="AF24">
        <f t="shared" si="19"/>
        <v>-99.418058032790384</v>
      </c>
      <c r="AG24">
        <f t="shared" si="20"/>
        <v>131.02414211478796</v>
      </c>
      <c r="AH24">
        <f t="shared" si="21"/>
        <v>9.5784255279672852</v>
      </c>
      <c r="AI24">
        <f t="shared" si="22"/>
        <v>338.89564760996484</v>
      </c>
      <c r="AJ24">
        <v>23</v>
      </c>
      <c r="AK24">
        <v>4</v>
      </c>
      <c r="AL24">
        <f t="shared" si="23"/>
        <v>1</v>
      </c>
      <c r="AM24">
        <f t="shared" si="24"/>
        <v>0</v>
      </c>
      <c r="AN24">
        <f t="shared" si="25"/>
        <v>53027.520003529593</v>
      </c>
      <c r="AO24">
        <f t="shared" si="26"/>
        <v>1800.05</v>
      </c>
      <c r="AP24">
        <f t="shared" si="27"/>
        <v>1517.4426000000001</v>
      </c>
      <c r="AQ24">
        <f t="shared" si="28"/>
        <v>0.84300024999305578</v>
      </c>
      <c r="AR24">
        <f t="shared" si="29"/>
        <v>0.1653904824865976</v>
      </c>
      <c r="AS24">
        <v>1690142724</v>
      </c>
      <c r="AT24">
        <v>69.2179</v>
      </c>
      <c r="AU24">
        <v>69.944000000000003</v>
      </c>
      <c r="AV24">
        <v>20.253900000000002</v>
      </c>
      <c r="AW24">
        <v>18.045300000000001</v>
      </c>
      <c r="AX24">
        <v>73.681100000000001</v>
      </c>
      <c r="AY24">
        <v>21.572399999999998</v>
      </c>
      <c r="AZ24">
        <v>600.03200000000004</v>
      </c>
      <c r="BA24">
        <v>100.357</v>
      </c>
      <c r="BB24">
        <v>9.6869300000000005E-2</v>
      </c>
      <c r="BC24">
        <v>26.767499999999998</v>
      </c>
      <c r="BD24">
        <v>25.9389</v>
      </c>
      <c r="BE24">
        <v>999.9</v>
      </c>
      <c r="BF24">
        <v>0</v>
      </c>
      <c r="BG24">
        <v>0</v>
      </c>
      <c r="BH24">
        <v>9984.3799999999992</v>
      </c>
      <c r="BI24">
        <v>0</v>
      </c>
      <c r="BJ24">
        <v>526.52599999999995</v>
      </c>
      <c r="BK24">
        <v>-0.726128</v>
      </c>
      <c r="BL24">
        <v>70.648799999999994</v>
      </c>
      <c r="BM24">
        <v>71.229299999999995</v>
      </c>
      <c r="BN24">
        <v>2.20858</v>
      </c>
      <c r="BO24">
        <v>69.944000000000003</v>
      </c>
      <c r="BP24">
        <v>18.045300000000001</v>
      </c>
      <c r="BQ24">
        <v>2.0326200000000001</v>
      </c>
      <c r="BR24">
        <v>1.81098</v>
      </c>
      <c r="BS24">
        <v>17.700800000000001</v>
      </c>
      <c r="BT24">
        <v>15.8818</v>
      </c>
      <c r="BU24">
        <v>1800.05</v>
      </c>
      <c r="BV24">
        <v>0.89999300000000004</v>
      </c>
      <c r="BW24">
        <v>0.100007</v>
      </c>
      <c r="BX24">
        <v>0</v>
      </c>
      <c r="BY24">
        <v>2.3715999999999999</v>
      </c>
      <c r="BZ24">
        <v>0</v>
      </c>
      <c r="CA24">
        <v>16930.2</v>
      </c>
      <c r="CB24">
        <v>14600.7</v>
      </c>
      <c r="CC24">
        <v>39.811999999999998</v>
      </c>
      <c r="CD24">
        <v>39.811999999999998</v>
      </c>
      <c r="CE24">
        <v>39.75</v>
      </c>
      <c r="CF24">
        <v>38.375</v>
      </c>
      <c r="CG24">
        <v>39.186999999999998</v>
      </c>
      <c r="CH24">
        <v>1620.03</v>
      </c>
      <c r="CI24">
        <v>180.02</v>
      </c>
      <c r="CJ24">
        <v>0</v>
      </c>
      <c r="CK24">
        <v>1690142741.2</v>
      </c>
      <c r="CL24">
        <v>0</v>
      </c>
      <c r="CM24">
        <v>1690142718.5</v>
      </c>
      <c r="CN24" t="s">
        <v>370</v>
      </c>
      <c r="CO24">
        <v>1690142703</v>
      </c>
      <c r="CP24">
        <v>1690142718.5</v>
      </c>
      <c r="CQ24">
        <v>9</v>
      </c>
      <c r="CR24">
        <v>8.0000000000000002E-3</v>
      </c>
      <c r="CS24">
        <v>0</v>
      </c>
      <c r="CT24">
        <v>-4.4660000000000002</v>
      </c>
      <c r="CU24">
        <v>-1.3180000000000001</v>
      </c>
      <c r="CV24">
        <v>70</v>
      </c>
      <c r="CW24">
        <v>18</v>
      </c>
      <c r="CX24">
        <v>0.24</v>
      </c>
      <c r="CY24">
        <v>0.05</v>
      </c>
      <c r="CZ24">
        <v>3.9551349367502292E-2</v>
      </c>
      <c r="DA24">
        <v>0.49124341737321359</v>
      </c>
      <c r="DB24">
        <v>9.7002642205299611E-2</v>
      </c>
      <c r="DC24">
        <v>1</v>
      </c>
      <c r="DD24">
        <v>69.902209999999997</v>
      </c>
      <c r="DE24">
        <v>-1.716022514096464E-2</v>
      </c>
      <c r="DF24">
        <v>1.7696578765400109E-2</v>
      </c>
      <c r="DG24">
        <v>1</v>
      </c>
      <c r="DH24">
        <v>1800.046341463415</v>
      </c>
      <c r="DI24">
        <v>5.032066841861757E-2</v>
      </c>
      <c r="DJ24">
        <v>0.1061925562951085</v>
      </c>
      <c r="DK24">
        <v>-1</v>
      </c>
      <c r="DL24">
        <v>2</v>
      </c>
      <c r="DM24">
        <v>2</v>
      </c>
      <c r="DN24" t="s">
        <v>351</v>
      </c>
      <c r="DO24">
        <v>3.2071399999999999</v>
      </c>
      <c r="DP24">
        <v>2.7365300000000001</v>
      </c>
      <c r="DQ24">
        <v>2.07204E-2</v>
      </c>
      <c r="DR24">
        <v>1.96227E-2</v>
      </c>
      <c r="DS24">
        <v>0.10637199999999999</v>
      </c>
      <c r="DT24">
        <v>9.2530100000000004E-2</v>
      </c>
      <c r="DU24">
        <v>29513.200000000001</v>
      </c>
      <c r="DV24">
        <v>33259</v>
      </c>
      <c r="DW24">
        <v>28370.3</v>
      </c>
      <c r="DX24">
        <v>32539</v>
      </c>
      <c r="DY24">
        <v>35227.9</v>
      </c>
      <c r="DZ24">
        <v>39450.5</v>
      </c>
      <c r="EA24">
        <v>41638.6</v>
      </c>
      <c r="EB24">
        <v>46285.8</v>
      </c>
      <c r="EC24">
        <v>2.1252300000000002</v>
      </c>
      <c r="ED24">
        <v>1.7573000000000001</v>
      </c>
      <c r="EE24">
        <v>8.3528500000000006E-2</v>
      </c>
      <c r="EF24">
        <v>0</v>
      </c>
      <c r="EG24">
        <v>24.568999999999999</v>
      </c>
      <c r="EH24">
        <v>999.9</v>
      </c>
      <c r="EI24">
        <v>52.5</v>
      </c>
      <c r="EJ24">
        <v>30.9</v>
      </c>
      <c r="EK24">
        <v>23.466100000000001</v>
      </c>
      <c r="EL24">
        <v>63.579900000000002</v>
      </c>
      <c r="EM24">
        <v>20.340499999999999</v>
      </c>
      <c r="EN24">
        <v>1</v>
      </c>
      <c r="EO24">
        <v>-0.109629</v>
      </c>
      <c r="EP24">
        <v>-0.34381</v>
      </c>
      <c r="EQ24">
        <v>20.225899999999999</v>
      </c>
      <c r="ER24">
        <v>5.2259799999999998</v>
      </c>
      <c r="ES24">
        <v>12.0099</v>
      </c>
      <c r="ET24">
        <v>4.9889000000000001</v>
      </c>
      <c r="EU24">
        <v>3.3045499999999999</v>
      </c>
      <c r="EV24">
        <v>8546.9</v>
      </c>
      <c r="EW24">
        <v>9999</v>
      </c>
      <c r="EX24">
        <v>555.9</v>
      </c>
      <c r="EY24">
        <v>91.8</v>
      </c>
      <c r="EZ24">
        <v>1.8529899999999999</v>
      </c>
      <c r="FA24">
        <v>1.8615699999999999</v>
      </c>
      <c r="FB24">
        <v>1.86084</v>
      </c>
      <c r="FC24">
        <v>1.85694</v>
      </c>
      <c r="FD24">
        <v>1.8612200000000001</v>
      </c>
      <c r="FE24">
        <v>1.85741</v>
      </c>
      <c r="FF24">
        <v>1.8595900000000001</v>
      </c>
      <c r="FG24">
        <v>1.8624700000000001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-4.4630000000000001</v>
      </c>
      <c r="FV24">
        <v>-1.3185</v>
      </c>
      <c r="FW24">
        <v>-4.1734971932487026</v>
      </c>
      <c r="FX24">
        <v>-4.0117494158234393E-3</v>
      </c>
      <c r="FY24">
        <v>1.087516141204025E-6</v>
      </c>
      <c r="FZ24">
        <v>-8.657206703991749E-11</v>
      </c>
      <c r="GA24">
        <v>-1.3185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0.3</v>
      </c>
      <c r="GJ24">
        <v>0.1</v>
      </c>
      <c r="GK24">
        <v>0.306396</v>
      </c>
      <c r="GL24">
        <v>2.4438499999999999</v>
      </c>
      <c r="GM24">
        <v>1.5942400000000001</v>
      </c>
      <c r="GN24">
        <v>2.3120099999999999</v>
      </c>
      <c r="GO24">
        <v>1.40015</v>
      </c>
      <c r="GP24">
        <v>2.3059099999999999</v>
      </c>
      <c r="GQ24">
        <v>35.290199999999999</v>
      </c>
      <c r="GR24">
        <v>15.6556</v>
      </c>
      <c r="GS24">
        <v>18</v>
      </c>
      <c r="GT24">
        <v>595.399</v>
      </c>
      <c r="GU24">
        <v>387.23500000000001</v>
      </c>
      <c r="GV24">
        <v>25.456199999999999</v>
      </c>
      <c r="GW24">
        <v>25.816400000000002</v>
      </c>
      <c r="GX24">
        <v>30</v>
      </c>
      <c r="GY24">
        <v>25.655200000000001</v>
      </c>
      <c r="GZ24">
        <v>25.5715</v>
      </c>
      <c r="HA24">
        <v>6.1860900000000001</v>
      </c>
      <c r="HB24">
        <v>15</v>
      </c>
      <c r="HC24">
        <v>-30</v>
      </c>
      <c r="HD24">
        <v>25.475200000000001</v>
      </c>
      <c r="HE24">
        <v>70</v>
      </c>
      <c r="HF24">
        <v>0</v>
      </c>
      <c r="HG24">
        <v>104.16</v>
      </c>
      <c r="HH24">
        <v>102.53400000000001</v>
      </c>
    </row>
    <row r="25" spans="1:216" x14ac:dyDescent="0.2">
      <c r="A25">
        <v>7</v>
      </c>
      <c r="B25">
        <v>1690142789</v>
      </c>
      <c r="C25">
        <v>473</v>
      </c>
      <c r="D25" t="s">
        <v>371</v>
      </c>
      <c r="E25" t="s">
        <v>372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1690142789</v>
      </c>
      <c r="M25">
        <f t="shared" si="0"/>
        <v>2.211184416143245E-3</v>
      </c>
      <c r="N25">
        <f t="shared" si="1"/>
        <v>2.211184416143245</v>
      </c>
      <c r="O25">
        <f t="shared" si="2"/>
        <v>-0.27585722457106354</v>
      </c>
      <c r="P25">
        <f t="shared" si="3"/>
        <v>50.152900000000002</v>
      </c>
      <c r="Q25">
        <f t="shared" si="4"/>
        <v>51.768734920829615</v>
      </c>
      <c r="R25">
        <f t="shared" si="5"/>
        <v>5.2002868187575144</v>
      </c>
      <c r="S25">
        <f t="shared" si="6"/>
        <v>5.0379725367313295</v>
      </c>
      <c r="T25">
        <f t="shared" si="7"/>
        <v>0.16591045857360798</v>
      </c>
      <c r="U25">
        <f t="shared" si="8"/>
        <v>2.9346893447904314</v>
      </c>
      <c r="V25">
        <f t="shared" si="9"/>
        <v>0.160870243605228</v>
      </c>
      <c r="W25">
        <f t="shared" si="10"/>
        <v>0.10098399104092637</v>
      </c>
      <c r="X25">
        <f t="shared" si="11"/>
        <v>297.69300300000003</v>
      </c>
      <c r="Y25">
        <f t="shared" si="12"/>
        <v>27.994817673475158</v>
      </c>
      <c r="Z25">
        <f t="shared" si="13"/>
        <v>25.999500000000001</v>
      </c>
      <c r="AA25">
        <f t="shared" si="14"/>
        <v>3.3741586070990057</v>
      </c>
      <c r="AB25">
        <f t="shared" si="15"/>
        <v>57.349728967798988</v>
      </c>
      <c r="AC25">
        <f t="shared" si="16"/>
        <v>2.0305722749681099</v>
      </c>
      <c r="AD25">
        <f t="shared" si="17"/>
        <v>3.5406832979249927</v>
      </c>
      <c r="AE25">
        <f t="shared" si="18"/>
        <v>1.3435863321308958</v>
      </c>
      <c r="AF25">
        <f t="shared" si="19"/>
        <v>-97.513232751917101</v>
      </c>
      <c r="AG25">
        <f t="shared" si="20"/>
        <v>129.1983460995483</v>
      </c>
      <c r="AH25">
        <f t="shared" si="21"/>
        <v>9.4448739189184607</v>
      </c>
      <c r="AI25">
        <f t="shared" si="22"/>
        <v>338.82299026654971</v>
      </c>
      <c r="AJ25">
        <v>25</v>
      </c>
      <c r="AK25">
        <v>4</v>
      </c>
      <c r="AL25">
        <f t="shared" si="23"/>
        <v>1</v>
      </c>
      <c r="AM25">
        <f t="shared" si="24"/>
        <v>0</v>
      </c>
      <c r="AN25">
        <f t="shared" si="25"/>
        <v>53066.130468713862</v>
      </c>
      <c r="AO25">
        <f t="shared" si="26"/>
        <v>1799.94</v>
      </c>
      <c r="AP25">
        <f t="shared" si="27"/>
        <v>1517.3498999999999</v>
      </c>
      <c r="AQ25">
        <f t="shared" si="28"/>
        <v>0.84300026667555583</v>
      </c>
      <c r="AR25">
        <f t="shared" si="29"/>
        <v>0.16539051468382279</v>
      </c>
      <c r="AS25">
        <v>1690142789</v>
      </c>
      <c r="AT25">
        <v>50.152900000000002</v>
      </c>
      <c r="AU25">
        <v>49.988</v>
      </c>
      <c r="AV25">
        <v>20.214300000000001</v>
      </c>
      <c r="AW25">
        <v>18.0486</v>
      </c>
      <c r="AX25">
        <v>54.5246</v>
      </c>
      <c r="AY25">
        <v>21.5352</v>
      </c>
      <c r="AZ25">
        <v>600.21799999999996</v>
      </c>
      <c r="BA25">
        <v>100.35599999999999</v>
      </c>
      <c r="BB25">
        <v>9.6267699999999998E-2</v>
      </c>
      <c r="BC25">
        <v>26.816099999999999</v>
      </c>
      <c r="BD25">
        <v>25.999500000000001</v>
      </c>
      <c r="BE25">
        <v>999.9</v>
      </c>
      <c r="BF25">
        <v>0</v>
      </c>
      <c r="BG25">
        <v>0</v>
      </c>
      <c r="BH25">
        <v>9993.75</v>
      </c>
      <c r="BI25">
        <v>0</v>
      </c>
      <c r="BJ25">
        <v>493.072</v>
      </c>
      <c r="BK25">
        <v>0.16497400000000001</v>
      </c>
      <c r="BL25">
        <v>51.1877</v>
      </c>
      <c r="BM25">
        <v>50.906700000000001</v>
      </c>
      <c r="BN25">
        <v>2.1657199999999999</v>
      </c>
      <c r="BO25">
        <v>49.988</v>
      </c>
      <c r="BP25">
        <v>18.0486</v>
      </c>
      <c r="BQ25">
        <v>2.0286200000000001</v>
      </c>
      <c r="BR25">
        <v>1.81128</v>
      </c>
      <c r="BS25">
        <v>17.669499999999999</v>
      </c>
      <c r="BT25">
        <v>15.884499999999999</v>
      </c>
      <c r="BU25">
        <v>1799.94</v>
      </c>
      <c r="BV25">
        <v>0.89999200000000001</v>
      </c>
      <c r="BW25">
        <v>0.100008</v>
      </c>
      <c r="BX25">
        <v>0</v>
      </c>
      <c r="BY25">
        <v>2.6263999999999998</v>
      </c>
      <c r="BZ25">
        <v>0</v>
      </c>
      <c r="CA25">
        <v>16443.099999999999</v>
      </c>
      <c r="CB25">
        <v>14599.8</v>
      </c>
      <c r="CC25">
        <v>38.75</v>
      </c>
      <c r="CD25">
        <v>39</v>
      </c>
      <c r="CE25">
        <v>38.811999999999998</v>
      </c>
      <c r="CF25">
        <v>37.5</v>
      </c>
      <c r="CG25">
        <v>38.186999999999998</v>
      </c>
      <c r="CH25">
        <v>1619.93</v>
      </c>
      <c r="CI25">
        <v>180.01</v>
      </c>
      <c r="CJ25">
        <v>0</v>
      </c>
      <c r="CK25">
        <v>1690142806</v>
      </c>
      <c r="CL25">
        <v>0</v>
      </c>
      <c r="CM25">
        <v>1690142783.5</v>
      </c>
      <c r="CN25" t="s">
        <v>373</v>
      </c>
      <c r="CO25">
        <v>1690142774.5</v>
      </c>
      <c r="CP25">
        <v>1690142783.5</v>
      </c>
      <c r="CQ25">
        <v>10</v>
      </c>
      <c r="CR25">
        <v>1.7000000000000001E-2</v>
      </c>
      <c r="CS25">
        <v>-2E-3</v>
      </c>
      <c r="CT25">
        <v>-4.3710000000000004</v>
      </c>
      <c r="CU25">
        <v>-1.321</v>
      </c>
      <c r="CV25">
        <v>50</v>
      </c>
      <c r="CW25">
        <v>18</v>
      </c>
      <c r="CX25">
        <v>0.21</v>
      </c>
      <c r="CY25">
        <v>0.05</v>
      </c>
      <c r="CZ25">
        <v>7.8683719027778966E-3</v>
      </c>
      <c r="DA25">
        <v>-0.2412868470852105</v>
      </c>
      <c r="DB25">
        <v>4.7584813492899419E-2</v>
      </c>
      <c r="DC25">
        <v>1</v>
      </c>
      <c r="DD25">
        <v>49.98280243902439</v>
      </c>
      <c r="DE25">
        <v>-5.4591637630650322E-2</v>
      </c>
      <c r="DF25">
        <v>2.4241060588212321E-2</v>
      </c>
      <c r="DG25">
        <v>1</v>
      </c>
      <c r="DH25">
        <v>1800.0205000000001</v>
      </c>
      <c r="DI25">
        <v>0.27038284296521198</v>
      </c>
      <c r="DJ25">
        <v>0.14298513908796159</v>
      </c>
      <c r="DK25">
        <v>-1</v>
      </c>
      <c r="DL25">
        <v>2</v>
      </c>
      <c r="DM25">
        <v>2</v>
      </c>
      <c r="DN25" t="s">
        <v>351</v>
      </c>
      <c r="DO25">
        <v>3.2075999999999998</v>
      </c>
      <c r="DP25">
        <v>2.7360099999999998</v>
      </c>
      <c r="DQ25">
        <v>1.5420100000000001E-2</v>
      </c>
      <c r="DR25">
        <v>1.41025E-2</v>
      </c>
      <c r="DS25">
        <v>0.10624</v>
      </c>
      <c r="DT25">
        <v>9.2543500000000001E-2</v>
      </c>
      <c r="DU25">
        <v>29673.7</v>
      </c>
      <c r="DV25">
        <v>33448.5</v>
      </c>
      <c r="DW25">
        <v>28370.9</v>
      </c>
      <c r="DX25">
        <v>32540.9</v>
      </c>
      <c r="DY25">
        <v>35233.599999999999</v>
      </c>
      <c r="DZ25">
        <v>39451.599999999999</v>
      </c>
      <c r="EA25">
        <v>41639.199999999997</v>
      </c>
      <c r="EB25">
        <v>46287.8</v>
      </c>
      <c r="EC25">
        <v>2.12337</v>
      </c>
      <c r="ED25">
        <v>1.7560199999999999</v>
      </c>
      <c r="EE25">
        <v>9.3512200000000004E-2</v>
      </c>
      <c r="EF25">
        <v>0</v>
      </c>
      <c r="EG25">
        <v>24.465800000000002</v>
      </c>
      <c r="EH25">
        <v>999.9</v>
      </c>
      <c r="EI25">
        <v>52.4</v>
      </c>
      <c r="EJ25">
        <v>31</v>
      </c>
      <c r="EK25">
        <v>23.554500000000001</v>
      </c>
      <c r="EL25">
        <v>63.649900000000002</v>
      </c>
      <c r="EM25">
        <v>20.632999999999999</v>
      </c>
      <c r="EN25">
        <v>1</v>
      </c>
      <c r="EO25">
        <v>-0.112208</v>
      </c>
      <c r="EP25">
        <v>-0.68107600000000001</v>
      </c>
      <c r="EQ25">
        <v>20.224599999999999</v>
      </c>
      <c r="ER25">
        <v>5.2253800000000004</v>
      </c>
      <c r="ES25">
        <v>12.0099</v>
      </c>
      <c r="ET25">
        <v>4.98895</v>
      </c>
      <c r="EU25">
        <v>3.3044799999999999</v>
      </c>
      <c r="EV25">
        <v>8548.1</v>
      </c>
      <c r="EW25">
        <v>9999</v>
      </c>
      <c r="EX25">
        <v>555.9</v>
      </c>
      <c r="EY25">
        <v>91.8</v>
      </c>
      <c r="EZ25">
        <v>1.85297</v>
      </c>
      <c r="FA25">
        <v>1.8615699999999999</v>
      </c>
      <c r="FB25">
        <v>1.8608199999999999</v>
      </c>
      <c r="FC25">
        <v>1.8569599999999999</v>
      </c>
      <c r="FD25">
        <v>1.8612299999999999</v>
      </c>
      <c r="FE25">
        <v>1.85744</v>
      </c>
      <c r="FF25">
        <v>1.85958</v>
      </c>
      <c r="FG25">
        <v>1.8624799999999999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-4.3719999999999999</v>
      </c>
      <c r="FV25">
        <v>-1.3209</v>
      </c>
      <c r="FW25">
        <v>-4.1561310006308592</v>
      </c>
      <c r="FX25">
        <v>-4.0117494158234393E-3</v>
      </c>
      <c r="FY25">
        <v>1.087516141204025E-6</v>
      </c>
      <c r="FZ25">
        <v>-8.657206703991749E-11</v>
      </c>
      <c r="GA25">
        <v>-1.320924999999999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0.2</v>
      </c>
      <c r="GJ25">
        <v>0.1</v>
      </c>
      <c r="GK25">
        <v>0.26367200000000002</v>
      </c>
      <c r="GL25">
        <v>2.4511699999999998</v>
      </c>
      <c r="GM25">
        <v>1.5942400000000001</v>
      </c>
      <c r="GN25">
        <v>2.3120099999999999</v>
      </c>
      <c r="GO25">
        <v>1.39893</v>
      </c>
      <c r="GP25">
        <v>2.36816</v>
      </c>
      <c r="GQ25">
        <v>35.336500000000001</v>
      </c>
      <c r="GR25">
        <v>15.6381</v>
      </c>
      <c r="GS25">
        <v>18</v>
      </c>
      <c r="GT25">
        <v>593.89800000000002</v>
      </c>
      <c r="GU25">
        <v>386.41300000000001</v>
      </c>
      <c r="GV25">
        <v>25.970700000000001</v>
      </c>
      <c r="GW25">
        <v>25.788</v>
      </c>
      <c r="GX25">
        <v>29.9999</v>
      </c>
      <c r="GY25">
        <v>25.637499999999999</v>
      </c>
      <c r="GZ25">
        <v>25.5581</v>
      </c>
      <c r="HA25">
        <v>5.3081300000000002</v>
      </c>
      <c r="HB25">
        <v>15</v>
      </c>
      <c r="HC25">
        <v>-30</v>
      </c>
      <c r="HD25">
        <v>25.9696</v>
      </c>
      <c r="HE25">
        <v>50</v>
      </c>
      <c r="HF25">
        <v>0</v>
      </c>
      <c r="HG25">
        <v>104.16200000000001</v>
      </c>
      <c r="HH25">
        <v>102.54</v>
      </c>
    </row>
    <row r="26" spans="1:216" x14ac:dyDescent="0.2">
      <c r="A26">
        <v>8</v>
      </c>
      <c r="B26">
        <v>1690142884</v>
      </c>
      <c r="C26">
        <v>568</v>
      </c>
      <c r="D26" t="s">
        <v>374</v>
      </c>
      <c r="E26" t="s">
        <v>375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1690142884</v>
      </c>
      <c r="M26">
        <f t="shared" si="0"/>
        <v>2.4074811675621468E-3</v>
      </c>
      <c r="N26">
        <f t="shared" si="1"/>
        <v>2.407481167562147</v>
      </c>
      <c r="O26">
        <f t="shared" si="2"/>
        <v>13.886203716095954</v>
      </c>
      <c r="P26">
        <f t="shared" si="3"/>
        <v>385.16500000000002</v>
      </c>
      <c r="Q26">
        <f t="shared" si="4"/>
        <v>255.2013544980625</v>
      </c>
      <c r="R26">
        <f t="shared" si="5"/>
        <v>25.635131272794183</v>
      </c>
      <c r="S26">
        <f t="shared" si="6"/>
        <v>38.690058507353001</v>
      </c>
      <c r="T26">
        <f t="shared" si="7"/>
        <v>0.18585884550378717</v>
      </c>
      <c r="U26">
        <f t="shared" si="8"/>
        <v>2.9397532776572528</v>
      </c>
      <c r="V26">
        <f t="shared" si="9"/>
        <v>0.17956896307060294</v>
      </c>
      <c r="W26">
        <f t="shared" si="10"/>
        <v>0.11277798979003478</v>
      </c>
      <c r="X26">
        <f t="shared" si="11"/>
        <v>297.70780500000001</v>
      </c>
      <c r="Y26">
        <f t="shared" si="12"/>
        <v>27.846395246561244</v>
      </c>
      <c r="Z26">
        <f t="shared" si="13"/>
        <v>25.933599999999998</v>
      </c>
      <c r="AA26">
        <f t="shared" si="14"/>
        <v>3.3610233439291015</v>
      </c>
      <c r="AB26">
        <f t="shared" si="15"/>
        <v>58.241548165071578</v>
      </c>
      <c r="AC26">
        <f t="shared" si="16"/>
        <v>2.0505585355515201</v>
      </c>
      <c r="AD26">
        <f t="shared" si="17"/>
        <v>3.5207830151418849</v>
      </c>
      <c r="AE26">
        <f t="shared" si="18"/>
        <v>1.3104648083775814</v>
      </c>
      <c r="AF26">
        <f t="shared" si="19"/>
        <v>-106.16991948949068</v>
      </c>
      <c r="AG26">
        <f t="shared" si="20"/>
        <v>124.68249284726949</v>
      </c>
      <c r="AH26">
        <f t="shared" si="21"/>
        <v>9.0916773038961125</v>
      </c>
      <c r="AI26">
        <f t="shared" si="22"/>
        <v>325.31205566167495</v>
      </c>
      <c r="AJ26">
        <v>12</v>
      </c>
      <c r="AK26">
        <v>2</v>
      </c>
      <c r="AL26">
        <f t="shared" si="23"/>
        <v>1</v>
      </c>
      <c r="AM26">
        <f t="shared" si="24"/>
        <v>0</v>
      </c>
      <c r="AN26">
        <f t="shared" si="25"/>
        <v>53229.923711645155</v>
      </c>
      <c r="AO26">
        <f t="shared" si="26"/>
        <v>1800.04</v>
      </c>
      <c r="AP26">
        <f t="shared" si="27"/>
        <v>1517.4332999999999</v>
      </c>
      <c r="AQ26">
        <f t="shared" si="28"/>
        <v>0.84299976667185172</v>
      </c>
      <c r="AR26">
        <f t="shared" si="29"/>
        <v>0.16538954967667385</v>
      </c>
      <c r="AS26">
        <v>1690142884</v>
      </c>
      <c r="AT26">
        <v>385.16500000000002</v>
      </c>
      <c r="AU26">
        <v>399.97699999999998</v>
      </c>
      <c r="AV26">
        <v>20.413599999999999</v>
      </c>
      <c r="AW26">
        <v>18.055499999999999</v>
      </c>
      <c r="AX26">
        <v>391.57799999999997</v>
      </c>
      <c r="AY26">
        <v>21.736000000000001</v>
      </c>
      <c r="AZ26">
        <v>600.05999999999995</v>
      </c>
      <c r="BA26">
        <v>100.351</v>
      </c>
      <c r="BB26">
        <v>9.9608199999999994E-2</v>
      </c>
      <c r="BC26">
        <v>26.720300000000002</v>
      </c>
      <c r="BD26">
        <v>25.933599999999998</v>
      </c>
      <c r="BE26">
        <v>999.9</v>
      </c>
      <c r="BF26">
        <v>0</v>
      </c>
      <c r="BG26">
        <v>0</v>
      </c>
      <c r="BH26">
        <v>10023.1</v>
      </c>
      <c r="BI26">
        <v>0</v>
      </c>
      <c r="BJ26">
        <v>483.68299999999999</v>
      </c>
      <c r="BK26">
        <v>-14.8119</v>
      </c>
      <c r="BL26">
        <v>393.19200000000001</v>
      </c>
      <c r="BM26">
        <v>407.33199999999999</v>
      </c>
      <c r="BN26">
        <v>2.3581799999999999</v>
      </c>
      <c r="BO26">
        <v>399.97699999999998</v>
      </c>
      <c r="BP26">
        <v>18.055499999999999</v>
      </c>
      <c r="BQ26">
        <v>2.04853</v>
      </c>
      <c r="BR26">
        <v>1.81189</v>
      </c>
      <c r="BS26">
        <v>17.8245</v>
      </c>
      <c r="BT26">
        <v>15.889699999999999</v>
      </c>
      <c r="BU26">
        <v>1800.04</v>
      </c>
      <c r="BV26">
        <v>0.90000800000000003</v>
      </c>
      <c r="BW26">
        <v>9.9992499999999998E-2</v>
      </c>
      <c r="BX26">
        <v>0</v>
      </c>
      <c r="BY26">
        <v>2.835</v>
      </c>
      <c r="BZ26">
        <v>0</v>
      </c>
      <c r="CA26">
        <v>16248.4</v>
      </c>
      <c r="CB26">
        <v>14600.7</v>
      </c>
      <c r="CC26">
        <v>37.561999999999998</v>
      </c>
      <c r="CD26">
        <v>38.125</v>
      </c>
      <c r="CE26">
        <v>37.625</v>
      </c>
      <c r="CF26">
        <v>36.686999999999998</v>
      </c>
      <c r="CG26">
        <v>37.186999999999998</v>
      </c>
      <c r="CH26">
        <v>1620.05</v>
      </c>
      <c r="CI26">
        <v>179.99</v>
      </c>
      <c r="CJ26">
        <v>0</v>
      </c>
      <c r="CK26">
        <v>1690142901.4000001</v>
      </c>
      <c r="CL26">
        <v>0</v>
      </c>
      <c r="CM26">
        <v>1690142856.5</v>
      </c>
      <c r="CN26" t="s">
        <v>376</v>
      </c>
      <c r="CO26">
        <v>1690142847.5</v>
      </c>
      <c r="CP26">
        <v>1690142856.5</v>
      </c>
      <c r="CQ26">
        <v>11</v>
      </c>
      <c r="CR26">
        <v>-0.84799999999999998</v>
      </c>
      <c r="CS26">
        <v>-1E-3</v>
      </c>
      <c r="CT26">
        <v>-6.4619999999999997</v>
      </c>
      <c r="CU26">
        <v>-1.3220000000000001</v>
      </c>
      <c r="CV26">
        <v>400</v>
      </c>
      <c r="CW26">
        <v>18</v>
      </c>
      <c r="CX26">
        <v>0.18</v>
      </c>
      <c r="CY26">
        <v>0.04</v>
      </c>
      <c r="CZ26">
        <v>13.86971134310634</v>
      </c>
      <c r="DA26">
        <v>0.51972814397077405</v>
      </c>
      <c r="DB26">
        <v>6.2473238875976868E-2</v>
      </c>
      <c r="DC26">
        <v>1</v>
      </c>
      <c r="DD26">
        <v>400.02675609756102</v>
      </c>
      <c r="DE26">
        <v>-0.359874564459293</v>
      </c>
      <c r="DF26">
        <v>5.5554754571527358E-2</v>
      </c>
      <c r="DG26">
        <v>1</v>
      </c>
      <c r="DH26">
        <v>1800.0197499999999</v>
      </c>
      <c r="DI26">
        <v>-0.1192758857630474</v>
      </c>
      <c r="DJ26">
        <v>0.1142253802795215</v>
      </c>
      <c r="DK26">
        <v>-1</v>
      </c>
      <c r="DL26">
        <v>2</v>
      </c>
      <c r="DM26">
        <v>2</v>
      </c>
      <c r="DN26" t="s">
        <v>351</v>
      </c>
      <c r="DO26">
        <v>3.2073399999999999</v>
      </c>
      <c r="DP26">
        <v>2.7396199999999999</v>
      </c>
      <c r="DQ26">
        <v>9.1974600000000004E-2</v>
      </c>
      <c r="DR26">
        <v>9.3045000000000003E-2</v>
      </c>
      <c r="DS26">
        <v>0.10696799999999999</v>
      </c>
      <c r="DT26">
        <v>9.2583399999999996E-2</v>
      </c>
      <c r="DU26">
        <v>27368.9</v>
      </c>
      <c r="DV26">
        <v>30772.2</v>
      </c>
      <c r="DW26">
        <v>28373.5</v>
      </c>
      <c r="DX26">
        <v>32543.200000000001</v>
      </c>
      <c r="DY26">
        <v>35208.6</v>
      </c>
      <c r="DZ26">
        <v>39452.300000000003</v>
      </c>
      <c r="EA26">
        <v>41643.9</v>
      </c>
      <c r="EB26">
        <v>46290.1</v>
      </c>
      <c r="EC26">
        <v>2.1451699999999998</v>
      </c>
      <c r="ED26">
        <v>1.7642500000000001</v>
      </c>
      <c r="EE26">
        <v>9.29199E-2</v>
      </c>
      <c r="EF26">
        <v>0</v>
      </c>
      <c r="EG26">
        <v>24.409400000000002</v>
      </c>
      <c r="EH26">
        <v>999.9</v>
      </c>
      <c r="EI26">
        <v>52.1</v>
      </c>
      <c r="EJ26">
        <v>31.1</v>
      </c>
      <c r="EK26">
        <v>23.552900000000001</v>
      </c>
      <c r="EL26">
        <v>63.239899999999999</v>
      </c>
      <c r="EM26">
        <v>20.176300000000001</v>
      </c>
      <c r="EN26">
        <v>1</v>
      </c>
      <c r="EO26">
        <v>-0.1178</v>
      </c>
      <c r="EP26">
        <v>-0.83021</v>
      </c>
      <c r="EQ26">
        <v>20.224499999999999</v>
      </c>
      <c r="ER26">
        <v>5.2234299999999996</v>
      </c>
      <c r="ES26">
        <v>12.0099</v>
      </c>
      <c r="ET26">
        <v>4.9896500000000001</v>
      </c>
      <c r="EU26">
        <v>3.3050000000000002</v>
      </c>
      <c r="EV26">
        <v>8550</v>
      </c>
      <c r="EW26">
        <v>9999</v>
      </c>
      <c r="EX26">
        <v>555.9</v>
      </c>
      <c r="EY26">
        <v>91.8</v>
      </c>
      <c r="EZ26">
        <v>1.85303</v>
      </c>
      <c r="FA26">
        <v>1.8615999999999999</v>
      </c>
      <c r="FB26">
        <v>1.8609500000000001</v>
      </c>
      <c r="FC26">
        <v>1.8569899999999999</v>
      </c>
      <c r="FD26">
        <v>1.86127</v>
      </c>
      <c r="FE26">
        <v>1.8574600000000001</v>
      </c>
      <c r="FF26">
        <v>1.8595900000000001</v>
      </c>
      <c r="FG26">
        <v>1.86249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-6.4130000000000003</v>
      </c>
      <c r="FV26">
        <v>-1.3224</v>
      </c>
      <c r="FW26">
        <v>-5.0039066104798158</v>
      </c>
      <c r="FX26">
        <v>-4.0117494158234393E-3</v>
      </c>
      <c r="FY26">
        <v>1.087516141204025E-6</v>
      </c>
      <c r="FZ26">
        <v>-8.657206703991749E-11</v>
      </c>
      <c r="GA26">
        <v>-1.3223500000000039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0.6</v>
      </c>
      <c r="GJ26">
        <v>0.5</v>
      </c>
      <c r="GK26">
        <v>1.01196</v>
      </c>
      <c r="GL26">
        <v>2.4157700000000002</v>
      </c>
      <c r="GM26">
        <v>1.5942400000000001</v>
      </c>
      <c r="GN26">
        <v>2.3107899999999999</v>
      </c>
      <c r="GO26">
        <v>1.40015</v>
      </c>
      <c r="GP26">
        <v>2.2729499999999998</v>
      </c>
      <c r="GQ26">
        <v>35.336500000000001</v>
      </c>
      <c r="GR26">
        <v>15.603</v>
      </c>
      <c r="GS26">
        <v>18</v>
      </c>
      <c r="GT26">
        <v>609.05100000000004</v>
      </c>
      <c r="GU26">
        <v>390.536</v>
      </c>
      <c r="GV26">
        <v>25.834900000000001</v>
      </c>
      <c r="GW26">
        <v>25.726199999999999</v>
      </c>
      <c r="GX26">
        <v>29.9998</v>
      </c>
      <c r="GY26">
        <v>25.556899999999999</v>
      </c>
      <c r="GZ26">
        <v>25.476700000000001</v>
      </c>
      <c r="HA26">
        <v>20.3249</v>
      </c>
      <c r="HB26">
        <v>15</v>
      </c>
      <c r="HC26">
        <v>-30</v>
      </c>
      <c r="HD26">
        <v>25.868300000000001</v>
      </c>
      <c r="HE26">
        <v>400</v>
      </c>
      <c r="HF26">
        <v>0</v>
      </c>
      <c r="HG26">
        <v>104.173</v>
      </c>
      <c r="HH26">
        <v>102.54600000000001</v>
      </c>
    </row>
    <row r="27" spans="1:216" x14ac:dyDescent="0.2">
      <c r="A27">
        <v>9</v>
      </c>
      <c r="B27">
        <v>1690142967.5</v>
      </c>
      <c r="C27">
        <v>651.5</v>
      </c>
      <c r="D27" t="s">
        <v>377</v>
      </c>
      <c r="E27" t="s">
        <v>378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1690142967.5</v>
      </c>
      <c r="M27">
        <f t="shared" si="0"/>
        <v>2.421305792348612E-3</v>
      </c>
      <c r="N27">
        <f t="shared" si="1"/>
        <v>2.4213057923486119</v>
      </c>
      <c r="O27">
        <f t="shared" si="2"/>
        <v>14.082614965957118</v>
      </c>
      <c r="P27">
        <f t="shared" si="3"/>
        <v>384.952</v>
      </c>
      <c r="Q27">
        <f t="shared" si="4"/>
        <v>253.65865001089628</v>
      </c>
      <c r="R27">
        <f t="shared" si="5"/>
        <v>25.479179114197976</v>
      </c>
      <c r="S27">
        <f t="shared" si="6"/>
        <v>38.667165333992791</v>
      </c>
      <c r="T27">
        <f t="shared" si="7"/>
        <v>0.18649637802572511</v>
      </c>
      <c r="U27">
        <f t="shared" si="8"/>
        <v>2.935963355603652</v>
      </c>
      <c r="V27">
        <f t="shared" si="9"/>
        <v>0.18015618642722203</v>
      </c>
      <c r="W27">
        <f t="shared" si="10"/>
        <v>0.11314930116531777</v>
      </c>
      <c r="X27">
        <f t="shared" si="11"/>
        <v>297.69286199999999</v>
      </c>
      <c r="Y27">
        <f t="shared" si="12"/>
        <v>27.873450381148835</v>
      </c>
      <c r="Z27">
        <f t="shared" si="13"/>
        <v>25.951000000000001</v>
      </c>
      <c r="AA27">
        <f t="shared" si="14"/>
        <v>3.3644871849689819</v>
      </c>
      <c r="AB27">
        <f t="shared" si="15"/>
        <v>58.149724579357084</v>
      </c>
      <c r="AC27">
        <f t="shared" si="16"/>
        <v>2.0508708831407496</v>
      </c>
      <c r="AD27">
        <f t="shared" si="17"/>
        <v>3.5268797882987744</v>
      </c>
      <c r="AE27">
        <f t="shared" si="18"/>
        <v>1.3136163018282323</v>
      </c>
      <c r="AF27">
        <f t="shared" si="19"/>
        <v>-106.77958544257379</v>
      </c>
      <c r="AG27">
        <f t="shared" si="20"/>
        <v>126.42115638848782</v>
      </c>
      <c r="AH27">
        <f t="shared" si="21"/>
        <v>9.2325234477243807</v>
      </c>
      <c r="AI27">
        <f t="shared" si="22"/>
        <v>326.56695639363841</v>
      </c>
      <c r="AJ27">
        <v>12</v>
      </c>
      <c r="AK27">
        <v>2</v>
      </c>
      <c r="AL27">
        <f t="shared" si="23"/>
        <v>1</v>
      </c>
      <c r="AM27">
        <f t="shared" si="24"/>
        <v>0</v>
      </c>
      <c r="AN27">
        <f t="shared" si="25"/>
        <v>53114.639702813583</v>
      </c>
      <c r="AO27">
        <f t="shared" si="26"/>
        <v>1799.95</v>
      </c>
      <c r="AP27">
        <f t="shared" si="27"/>
        <v>1517.3573999999999</v>
      </c>
      <c r="AQ27">
        <f t="shared" si="28"/>
        <v>0.84299974999305527</v>
      </c>
      <c r="AR27">
        <f t="shared" si="29"/>
        <v>0.16538951748659683</v>
      </c>
      <c r="AS27">
        <v>1690142967.5</v>
      </c>
      <c r="AT27">
        <v>384.952</v>
      </c>
      <c r="AU27">
        <v>399.96499999999997</v>
      </c>
      <c r="AV27">
        <v>20.4175</v>
      </c>
      <c r="AW27">
        <v>18.0459</v>
      </c>
      <c r="AX27">
        <v>391.46899999999999</v>
      </c>
      <c r="AY27">
        <v>21.741700000000002</v>
      </c>
      <c r="AZ27">
        <v>600.06799999999998</v>
      </c>
      <c r="BA27">
        <v>100.34699999999999</v>
      </c>
      <c r="BB27">
        <v>9.9718899999999999E-2</v>
      </c>
      <c r="BC27">
        <v>26.749700000000001</v>
      </c>
      <c r="BD27">
        <v>25.951000000000001</v>
      </c>
      <c r="BE27">
        <v>999.9</v>
      </c>
      <c r="BF27">
        <v>0</v>
      </c>
      <c r="BG27">
        <v>0</v>
      </c>
      <c r="BH27">
        <v>10001.9</v>
      </c>
      <c r="BI27">
        <v>0</v>
      </c>
      <c r="BJ27">
        <v>504.93099999999998</v>
      </c>
      <c r="BK27">
        <v>-15.0131</v>
      </c>
      <c r="BL27">
        <v>392.976</v>
      </c>
      <c r="BM27">
        <v>407.31599999999997</v>
      </c>
      <c r="BN27">
        <v>2.3716499999999998</v>
      </c>
      <c r="BO27">
        <v>399.96499999999997</v>
      </c>
      <c r="BP27">
        <v>18.0459</v>
      </c>
      <c r="BQ27">
        <v>2.0488300000000002</v>
      </c>
      <c r="BR27">
        <v>1.81084</v>
      </c>
      <c r="BS27">
        <v>17.826799999999999</v>
      </c>
      <c r="BT27">
        <v>15.880699999999999</v>
      </c>
      <c r="BU27">
        <v>1799.95</v>
      </c>
      <c r="BV27">
        <v>0.90000899999999995</v>
      </c>
      <c r="BW27">
        <v>9.9991399999999994E-2</v>
      </c>
      <c r="BX27">
        <v>0</v>
      </c>
      <c r="BY27">
        <v>2.3022</v>
      </c>
      <c r="BZ27">
        <v>0</v>
      </c>
      <c r="CA27">
        <v>16538.5</v>
      </c>
      <c r="CB27">
        <v>14600</v>
      </c>
      <c r="CC27">
        <v>38.625</v>
      </c>
      <c r="CD27">
        <v>39.311999999999998</v>
      </c>
      <c r="CE27">
        <v>38.686999999999998</v>
      </c>
      <c r="CF27">
        <v>37.75</v>
      </c>
      <c r="CG27">
        <v>38.186999999999998</v>
      </c>
      <c r="CH27">
        <v>1619.97</v>
      </c>
      <c r="CI27">
        <v>179.98</v>
      </c>
      <c r="CJ27">
        <v>0</v>
      </c>
      <c r="CK27">
        <v>1690142984.8</v>
      </c>
      <c r="CL27">
        <v>0</v>
      </c>
      <c r="CM27">
        <v>1690142940.5</v>
      </c>
      <c r="CN27" t="s">
        <v>379</v>
      </c>
      <c r="CO27">
        <v>1690142933</v>
      </c>
      <c r="CP27">
        <v>1690142940.5</v>
      </c>
      <c r="CQ27">
        <v>12</v>
      </c>
      <c r="CR27">
        <v>-0.104</v>
      </c>
      <c r="CS27">
        <v>-2E-3</v>
      </c>
      <c r="CT27">
        <v>-6.5650000000000004</v>
      </c>
      <c r="CU27">
        <v>-1.3240000000000001</v>
      </c>
      <c r="CV27">
        <v>400</v>
      </c>
      <c r="CW27">
        <v>18</v>
      </c>
      <c r="CX27">
        <v>0.14000000000000001</v>
      </c>
      <c r="CY27">
        <v>0.06</v>
      </c>
      <c r="CZ27">
        <v>14.122222961519411</v>
      </c>
      <c r="DA27">
        <v>0.35921038594366572</v>
      </c>
      <c r="DB27">
        <v>0.14857242242194221</v>
      </c>
      <c r="DC27">
        <v>1</v>
      </c>
      <c r="DD27">
        <v>399.99099999999999</v>
      </c>
      <c r="DE27">
        <v>-0.1632720450289773</v>
      </c>
      <c r="DF27">
        <v>4.7285304270988433E-2</v>
      </c>
      <c r="DG27">
        <v>1</v>
      </c>
      <c r="DH27">
        <v>1799.974878048781</v>
      </c>
      <c r="DI27">
        <v>-1.3547584918725319E-2</v>
      </c>
      <c r="DJ27">
        <v>8.7209362644045121E-2</v>
      </c>
      <c r="DK27">
        <v>-1</v>
      </c>
      <c r="DL27">
        <v>2</v>
      </c>
      <c r="DM27">
        <v>2</v>
      </c>
      <c r="DN27" t="s">
        <v>351</v>
      </c>
      <c r="DO27">
        <v>3.2075</v>
      </c>
      <c r="DP27">
        <v>2.7395299999999998</v>
      </c>
      <c r="DQ27">
        <v>9.1967099999999996E-2</v>
      </c>
      <c r="DR27">
        <v>9.3054200000000004E-2</v>
      </c>
      <c r="DS27">
        <v>0.107001</v>
      </c>
      <c r="DT27">
        <v>9.2558699999999994E-2</v>
      </c>
      <c r="DU27">
        <v>27373.4</v>
      </c>
      <c r="DV27">
        <v>30776</v>
      </c>
      <c r="DW27">
        <v>28377.599999999999</v>
      </c>
      <c r="DX27">
        <v>32547.200000000001</v>
      </c>
      <c r="DY27">
        <v>35211.5</v>
      </c>
      <c r="DZ27">
        <v>39457.4</v>
      </c>
      <c r="EA27">
        <v>41649.199999999997</v>
      </c>
      <c r="EB27">
        <v>46294.7</v>
      </c>
      <c r="EC27">
        <v>2.1465200000000002</v>
      </c>
      <c r="ED27">
        <v>1.7645</v>
      </c>
      <c r="EE27">
        <v>9.8153900000000002E-2</v>
      </c>
      <c r="EF27">
        <v>0</v>
      </c>
      <c r="EG27">
        <v>24.341000000000001</v>
      </c>
      <c r="EH27">
        <v>999.9</v>
      </c>
      <c r="EI27">
        <v>51.8</v>
      </c>
      <c r="EJ27">
        <v>31.2</v>
      </c>
      <c r="EK27">
        <v>23.557500000000001</v>
      </c>
      <c r="EL27">
        <v>63.639899999999997</v>
      </c>
      <c r="EM27">
        <v>20.8293</v>
      </c>
      <c r="EN27">
        <v>1</v>
      </c>
      <c r="EO27">
        <v>-0.12564800000000001</v>
      </c>
      <c r="EP27">
        <v>-0.87643800000000005</v>
      </c>
      <c r="EQ27">
        <v>20.226500000000001</v>
      </c>
      <c r="ER27">
        <v>5.2279200000000001</v>
      </c>
      <c r="ES27">
        <v>12.0099</v>
      </c>
      <c r="ET27">
        <v>4.9897499999999999</v>
      </c>
      <c r="EU27">
        <v>3.3050000000000002</v>
      </c>
      <c r="EV27">
        <v>8551.7000000000007</v>
      </c>
      <c r="EW27">
        <v>9999</v>
      </c>
      <c r="EX27">
        <v>555.9</v>
      </c>
      <c r="EY27">
        <v>91.9</v>
      </c>
      <c r="EZ27">
        <v>1.85303</v>
      </c>
      <c r="FA27">
        <v>1.8615699999999999</v>
      </c>
      <c r="FB27">
        <v>1.86087</v>
      </c>
      <c r="FC27">
        <v>1.8569599999999999</v>
      </c>
      <c r="FD27">
        <v>1.8612299999999999</v>
      </c>
      <c r="FE27">
        <v>1.85744</v>
      </c>
      <c r="FF27">
        <v>1.8595900000000001</v>
      </c>
      <c r="FG27">
        <v>1.8624799999999999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-6.5170000000000003</v>
      </c>
      <c r="FV27">
        <v>-1.3242</v>
      </c>
      <c r="FW27">
        <v>-5.1075902325982048</v>
      </c>
      <c r="FX27">
        <v>-4.0117494158234393E-3</v>
      </c>
      <c r="FY27">
        <v>1.087516141204025E-6</v>
      </c>
      <c r="FZ27">
        <v>-8.657206703991749E-11</v>
      </c>
      <c r="GA27">
        <v>-1.3241350000000049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0.6</v>
      </c>
      <c r="GJ27">
        <v>0.5</v>
      </c>
      <c r="GK27">
        <v>1.01196</v>
      </c>
      <c r="GL27">
        <v>2.4084500000000002</v>
      </c>
      <c r="GM27">
        <v>1.5942400000000001</v>
      </c>
      <c r="GN27">
        <v>2.3120099999999999</v>
      </c>
      <c r="GO27">
        <v>1.40015</v>
      </c>
      <c r="GP27">
        <v>2.4096700000000002</v>
      </c>
      <c r="GQ27">
        <v>35.313299999999998</v>
      </c>
      <c r="GR27">
        <v>15.611800000000001</v>
      </c>
      <c r="GS27">
        <v>18</v>
      </c>
      <c r="GT27">
        <v>609.28099999999995</v>
      </c>
      <c r="GU27">
        <v>390.19099999999997</v>
      </c>
      <c r="GV27">
        <v>26.006799999999998</v>
      </c>
      <c r="GW27">
        <v>25.637</v>
      </c>
      <c r="GX27">
        <v>29.999500000000001</v>
      </c>
      <c r="GY27">
        <v>25.4876</v>
      </c>
      <c r="GZ27">
        <v>25.411100000000001</v>
      </c>
      <c r="HA27">
        <v>20.325500000000002</v>
      </c>
      <c r="HB27">
        <v>15</v>
      </c>
      <c r="HC27">
        <v>-30</v>
      </c>
      <c r="HD27">
        <v>26.037099999999999</v>
      </c>
      <c r="HE27">
        <v>400</v>
      </c>
      <c r="HF27">
        <v>0</v>
      </c>
      <c r="HG27">
        <v>104.18600000000001</v>
      </c>
      <c r="HH27">
        <v>102.557</v>
      </c>
    </row>
    <row r="28" spans="1:216" x14ac:dyDescent="0.2">
      <c r="A28">
        <v>10</v>
      </c>
      <c r="B28">
        <v>1690143054</v>
      </c>
      <c r="C28">
        <v>738</v>
      </c>
      <c r="D28" t="s">
        <v>380</v>
      </c>
      <c r="E28" t="s">
        <v>381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1690143054</v>
      </c>
      <c r="M28">
        <f t="shared" si="0"/>
        <v>2.4609548634240263E-3</v>
      </c>
      <c r="N28">
        <f t="shared" si="1"/>
        <v>2.4609548634240261</v>
      </c>
      <c r="O28">
        <f t="shared" si="2"/>
        <v>14.333313606801179</v>
      </c>
      <c r="P28">
        <f t="shared" si="3"/>
        <v>384.73899999999998</v>
      </c>
      <c r="Q28">
        <f t="shared" si="4"/>
        <v>250.83315079975966</v>
      </c>
      <c r="R28">
        <f t="shared" si="5"/>
        <v>25.194660266782385</v>
      </c>
      <c r="S28">
        <f t="shared" si="6"/>
        <v>38.644686180734595</v>
      </c>
      <c r="T28">
        <f t="shared" si="7"/>
        <v>0.18603798449969014</v>
      </c>
      <c r="U28">
        <f t="shared" si="8"/>
        <v>2.9371221434733332</v>
      </c>
      <c r="V28">
        <f t="shared" si="9"/>
        <v>0.17973075316824846</v>
      </c>
      <c r="W28">
        <f t="shared" si="10"/>
        <v>0.11288058650807478</v>
      </c>
      <c r="X28">
        <f t="shared" si="11"/>
        <v>297.67269299999998</v>
      </c>
      <c r="Y28">
        <f t="shared" si="12"/>
        <v>28.026805251863557</v>
      </c>
      <c r="Z28">
        <f t="shared" si="13"/>
        <v>26.087399999999999</v>
      </c>
      <c r="AA28">
        <f t="shared" si="14"/>
        <v>3.3917487082829387</v>
      </c>
      <c r="AB28">
        <f t="shared" si="15"/>
        <v>57.670212068718641</v>
      </c>
      <c r="AC28">
        <f t="shared" si="16"/>
        <v>2.0537061411948199</v>
      </c>
      <c r="AD28">
        <f t="shared" si="17"/>
        <v>3.5611211880886895</v>
      </c>
      <c r="AE28">
        <f t="shared" si="18"/>
        <v>1.3380425670881189</v>
      </c>
      <c r="AF28">
        <f t="shared" si="19"/>
        <v>-108.52810947699956</v>
      </c>
      <c r="AG28">
        <f t="shared" si="20"/>
        <v>130.88891023051954</v>
      </c>
      <c r="AH28">
        <f t="shared" si="21"/>
        <v>9.5694373708960221</v>
      </c>
      <c r="AI28">
        <f t="shared" si="22"/>
        <v>329.60293112441599</v>
      </c>
      <c r="AJ28">
        <v>12</v>
      </c>
      <c r="AK28">
        <v>2</v>
      </c>
      <c r="AL28">
        <f t="shared" si="23"/>
        <v>1</v>
      </c>
      <c r="AM28">
        <f t="shared" si="24"/>
        <v>0</v>
      </c>
      <c r="AN28">
        <f t="shared" si="25"/>
        <v>53119.07414527623</v>
      </c>
      <c r="AO28">
        <f t="shared" si="26"/>
        <v>1799.82</v>
      </c>
      <c r="AP28">
        <f t="shared" si="27"/>
        <v>1517.2484999999999</v>
      </c>
      <c r="AQ28">
        <f t="shared" si="28"/>
        <v>0.84300013334666801</v>
      </c>
      <c r="AR28">
        <f t="shared" si="29"/>
        <v>0.16539025735906923</v>
      </c>
      <c r="AS28">
        <v>1690143054</v>
      </c>
      <c r="AT28">
        <v>384.73899999999998</v>
      </c>
      <c r="AU28">
        <v>400.017</v>
      </c>
      <c r="AV28">
        <v>20.446300000000001</v>
      </c>
      <c r="AW28">
        <v>18.036000000000001</v>
      </c>
      <c r="AX28">
        <v>391.25799999999998</v>
      </c>
      <c r="AY28">
        <v>21.7712</v>
      </c>
      <c r="AZ28">
        <v>600.08399999999995</v>
      </c>
      <c r="BA28">
        <v>100.34399999999999</v>
      </c>
      <c r="BB28">
        <v>9.9901400000000001E-2</v>
      </c>
      <c r="BC28">
        <v>26.914000000000001</v>
      </c>
      <c r="BD28">
        <v>26.087399999999999</v>
      </c>
      <c r="BE28">
        <v>999.9</v>
      </c>
      <c r="BF28">
        <v>0</v>
      </c>
      <c r="BG28">
        <v>0</v>
      </c>
      <c r="BH28">
        <v>10008.799999999999</v>
      </c>
      <c r="BI28">
        <v>0</v>
      </c>
      <c r="BJ28">
        <v>529.67999999999995</v>
      </c>
      <c r="BK28">
        <v>-15.2784</v>
      </c>
      <c r="BL28">
        <v>392.77</v>
      </c>
      <c r="BM28">
        <v>407.36500000000001</v>
      </c>
      <c r="BN28">
        <v>2.4102999999999999</v>
      </c>
      <c r="BO28">
        <v>400.017</v>
      </c>
      <c r="BP28">
        <v>18.036000000000001</v>
      </c>
      <c r="BQ28">
        <v>2.05166</v>
      </c>
      <c r="BR28">
        <v>1.8098000000000001</v>
      </c>
      <c r="BS28">
        <v>17.848800000000001</v>
      </c>
      <c r="BT28">
        <v>15.871700000000001</v>
      </c>
      <c r="BU28">
        <v>1799.82</v>
      </c>
      <c r="BV28">
        <v>0.89999399999999996</v>
      </c>
      <c r="BW28">
        <v>0.100006</v>
      </c>
      <c r="BX28">
        <v>0</v>
      </c>
      <c r="BY28">
        <v>2.2812000000000001</v>
      </c>
      <c r="BZ28">
        <v>0</v>
      </c>
      <c r="CA28">
        <v>16834.900000000001</v>
      </c>
      <c r="CB28">
        <v>14598.9</v>
      </c>
      <c r="CC28">
        <v>40.125</v>
      </c>
      <c r="CD28">
        <v>40.561999999999998</v>
      </c>
      <c r="CE28">
        <v>40</v>
      </c>
      <c r="CF28">
        <v>39.436999999999998</v>
      </c>
      <c r="CG28">
        <v>39.561999999999998</v>
      </c>
      <c r="CH28">
        <v>1619.83</v>
      </c>
      <c r="CI28">
        <v>179.99</v>
      </c>
      <c r="CJ28">
        <v>0</v>
      </c>
      <c r="CK28">
        <v>1690143071.2</v>
      </c>
      <c r="CL28">
        <v>0</v>
      </c>
      <c r="CM28">
        <v>1690143027.5</v>
      </c>
      <c r="CN28" t="s">
        <v>382</v>
      </c>
      <c r="CO28">
        <v>1690143016</v>
      </c>
      <c r="CP28">
        <v>1690143027.5</v>
      </c>
      <c r="CQ28">
        <v>13</v>
      </c>
      <c r="CR28">
        <v>-3.0000000000000001E-3</v>
      </c>
      <c r="CS28">
        <v>-1E-3</v>
      </c>
      <c r="CT28">
        <v>-6.5679999999999996</v>
      </c>
      <c r="CU28">
        <v>-1.325</v>
      </c>
      <c r="CV28">
        <v>400</v>
      </c>
      <c r="CW28">
        <v>18</v>
      </c>
      <c r="CX28">
        <v>0.12</v>
      </c>
      <c r="CY28">
        <v>7.0000000000000007E-2</v>
      </c>
      <c r="CZ28">
        <v>14.217130043135461</v>
      </c>
      <c r="DA28">
        <v>0.47965448728007382</v>
      </c>
      <c r="DB28">
        <v>0.13667931876797351</v>
      </c>
      <c r="DC28">
        <v>1</v>
      </c>
      <c r="DD28">
        <v>399.98421951219518</v>
      </c>
      <c r="DE28">
        <v>7.3296167248184788E-2</v>
      </c>
      <c r="DF28">
        <v>2.409282070489998E-2</v>
      </c>
      <c r="DG28">
        <v>1</v>
      </c>
      <c r="DH28">
        <v>1799.9645</v>
      </c>
      <c r="DI28">
        <v>0.15592993681401551</v>
      </c>
      <c r="DJ28">
        <v>0.109223394929857</v>
      </c>
      <c r="DK28">
        <v>-1</v>
      </c>
      <c r="DL28">
        <v>2</v>
      </c>
      <c r="DM28">
        <v>2</v>
      </c>
      <c r="DN28" t="s">
        <v>351</v>
      </c>
      <c r="DO28">
        <v>3.2076799999999999</v>
      </c>
      <c r="DP28">
        <v>2.7397800000000001</v>
      </c>
      <c r="DQ28">
        <v>9.1946100000000003E-2</v>
      </c>
      <c r="DR28">
        <v>9.3078800000000003E-2</v>
      </c>
      <c r="DS28">
        <v>0.10712099999999999</v>
      </c>
      <c r="DT28">
        <v>9.25367E-2</v>
      </c>
      <c r="DU28">
        <v>27377.4</v>
      </c>
      <c r="DV28">
        <v>30778.3</v>
      </c>
      <c r="DW28">
        <v>28380.7</v>
      </c>
      <c r="DX28">
        <v>32550.1</v>
      </c>
      <c r="DY28">
        <v>35210.800000000003</v>
      </c>
      <c r="DZ28">
        <v>39461.300000000003</v>
      </c>
      <c r="EA28">
        <v>41654.400000000001</v>
      </c>
      <c r="EB28">
        <v>46298</v>
      </c>
      <c r="EC28">
        <v>2.1474299999999999</v>
      </c>
      <c r="ED28">
        <v>1.7652300000000001</v>
      </c>
      <c r="EE28">
        <v>0.103183</v>
      </c>
      <c r="EF28">
        <v>0</v>
      </c>
      <c r="EG28">
        <v>24.395099999999999</v>
      </c>
      <c r="EH28">
        <v>999.9</v>
      </c>
      <c r="EI28">
        <v>51.6</v>
      </c>
      <c r="EJ28">
        <v>31.3</v>
      </c>
      <c r="EK28">
        <v>23.5959</v>
      </c>
      <c r="EL28">
        <v>63.549900000000001</v>
      </c>
      <c r="EM28">
        <v>20.789300000000001</v>
      </c>
      <c r="EN28">
        <v>1</v>
      </c>
      <c r="EO28">
        <v>-0.13428899999999999</v>
      </c>
      <c r="EP28">
        <v>-0.111236</v>
      </c>
      <c r="EQ28">
        <v>20.2288</v>
      </c>
      <c r="ER28">
        <v>5.2273199999999997</v>
      </c>
      <c r="ES28">
        <v>12.0099</v>
      </c>
      <c r="ET28">
        <v>4.9896000000000003</v>
      </c>
      <c r="EU28">
        <v>3.3050000000000002</v>
      </c>
      <c r="EV28">
        <v>8553.4</v>
      </c>
      <c r="EW28">
        <v>9999</v>
      </c>
      <c r="EX28">
        <v>555.9</v>
      </c>
      <c r="EY28">
        <v>91.9</v>
      </c>
      <c r="EZ28">
        <v>1.85303</v>
      </c>
      <c r="FA28">
        <v>1.86158</v>
      </c>
      <c r="FB28">
        <v>1.86093</v>
      </c>
      <c r="FC28">
        <v>1.8569899999999999</v>
      </c>
      <c r="FD28">
        <v>1.86127</v>
      </c>
      <c r="FE28">
        <v>1.85745</v>
      </c>
      <c r="FF28">
        <v>1.8595900000000001</v>
      </c>
      <c r="FG28">
        <v>1.86249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-6.5190000000000001</v>
      </c>
      <c r="FV28">
        <v>-1.3249</v>
      </c>
      <c r="FW28">
        <v>-5.1108021456128574</v>
      </c>
      <c r="FX28">
        <v>-4.0117494158234393E-3</v>
      </c>
      <c r="FY28">
        <v>1.087516141204025E-6</v>
      </c>
      <c r="FZ28">
        <v>-8.657206703991749E-11</v>
      </c>
      <c r="GA28">
        <v>-1.3248428571428581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0.6</v>
      </c>
      <c r="GJ28">
        <v>0.4</v>
      </c>
      <c r="GK28">
        <v>1.01318</v>
      </c>
      <c r="GL28">
        <v>2.4096700000000002</v>
      </c>
      <c r="GM28">
        <v>1.5942400000000001</v>
      </c>
      <c r="GN28">
        <v>2.3107899999999999</v>
      </c>
      <c r="GO28">
        <v>1.40015</v>
      </c>
      <c r="GP28">
        <v>2.4121100000000002</v>
      </c>
      <c r="GQ28">
        <v>35.313299999999998</v>
      </c>
      <c r="GR28">
        <v>15.5943</v>
      </c>
      <c r="GS28">
        <v>18</v>
      </c>
      <c r="GT28">
        <v>609.03</v>
      </c>
      <c r="GU28">
        <v>390.04500000000002</v>
      </c>
      <c r="GV28">
        <v>25.647600000000001</v>
      </c>
      <c r="GW28">
        <v>25.538499999999999</v>
      </c>
      <c r="GX28">
        <v>29.999700000000001</v>
      </c>
      <c r="GY28">
        <v>25.4057</v>
      </c>
      <c r="GZ28">
        <v>25.3355</v>
      </c>
      <c r="HA28">
        <v>20.328600000000002</v>
      </c>
      <c r="HB28">
        <v>15</v>
      </c>
      <c r="HC28">
        <v>-30</v>
      </c>
      <c r="HD28">
        <v>25.605599999999999</v>
      </c>
      <c r="HE28">
        <v>400</v>
      </c>
      <c r="HF28">
        <v>0</v>
      </c>
      <c r="HG28">
        <v>104.199</v>
      </c>
      <c r="HH28">
        <v>102.565</v>
      </c>
    </row>
    <row r="29" spans="1:216" x14ac:dyDescent="0.2">
      <c r="A29">
        <v>11</v>
      </c>
      <c r="B29">
        <v>1690143142</v>
      </c>
      <c r="C29">
        <v>826</v>
      </c>
      <c r="D29" t="s">
        <v>383</v>
      </c>
      <c r="E29" t="s">
        <v>384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1690143142</v>
      </c>
      <c r="M29">
        <f t="shared" si="0"/>
        <v>2.4278540954028711E-3</v>
      </c>
      <c r="N29">
        <f t="shared" si="1"/>
        <v>2.4278540954028709</v>
      </c>
      <c r="O29">
        <f t="shared" si="2"/>
        <v>17.504853214377754</v>
      </c>
      <c r="P29">
        <f t="shared" si="3"/>
        <v>456.38299999999998</v>
      </c>
      <c r="Q29">
        <f t="shared" si="4"/>
        <v>293.2705675371763</v>
      </c>
      <c r="R29">
        <f t="shared" si="5"/>
        <v>29.456381595602053</v>
      </c>
      <c r="S29">
        <f t="shared" si="6"/>
        <v>45.839553265233498</v>
      </c>
      <c r="T29">
        <f t="shared" si="7"/>
        <v>0.186072371723392</v>
      </c>
      <c r="U29">
        <f t="shared" si="8"/>
        <v>2.9335482972382749</v>
      </c>
      <c r="V29">
        <f t="shared" si="9"/>
        <v>0.17975544519638442</v>
      </c>
      <c r="W29">
        <f t="shared" si="10"/>
        <v>0.11289683856939657</v>
      </c>
      <c r="X29">
        <f t="shared" si="11"/>
        <v>297.72071399999999</v>
      </c>
      <c r="Y29">
        <f t="shared" si="12"/>
        <v>27.984489280705617</v>
      </c>
      <c r="Z29">
        <f t="shared" si="13"/>
        <v>25.985399999999998</v>
      </c>
      <c r="AA29">
        <f t="shared" si="14"/>
        <v>3.3713444150491942</v>
      </c>
      <c r="AB29">
        <f t="shared" si="15"/>
        <v>57.782550903176478</v>
      </c>
      <c r="AC29">
        <f t="shared" si="16"/>
        <v>2.0513662867981997</v>
      </c>
      <c r="AD29">
        <f t="shared" si="17"/>
        <v>3.5501483661314612</v>
      </c>
      <c r="AE29">
        <f t="shared" si="18"/>
        <v>1.3199781282509946</v>
      </c>
      <c r="AF29">
        <f t="shared" si="19"/>
        <v>-107.06836560726661</v>
      </c>
      <c r="AG29">
        <f t="shared" si="20"/>
        <v>138.5582426270021</v>
      </c>
      <c r="AH29">
        <f t="shared" si="21"/>
        <v>10.134648512781515</v>
      </c>
      <c r="AI29">
        <f t="shared" si="22"/>
        <v>339.34523953251698</v>
      </c>
      <c r="AJ29">
        <v>12</v>
      </c>
      <c r="AK29">
        <v>2</v>
      </c>
      <c r="AL29">
        <f t="shared" si="23"/>
        <v>1</v>
      </c>
      <c r="AM29">
        <f t="shared" si="24"/>
        <v>0</v>
      </c>
      <c r="AN29">
        <f t="shared" si="25"/>
        <v>53024.702908038351</v>
      </c>
      <c r="AO29">
        <f t="shared" si="26"/>
        <v>1800.11</v>
      </c>
      <c r="AP29">
        <f t="shared" si="27"/>
        <v>1517.4929999999999</v>
      </c>
      <c r="AQ29">
        <f t="shared" si="28"/>
        <v>0.84300014999083395</v>
      </c>
      <c r="AR29">
        <f t="shared" si="29"/>
        <v>0.16539028948230941</v>
      </c>
      <c r="AS29">
        <v>1690143142</v>
      </c>
      <c r="AT29">
        <v>456.38299999999998</v>
      </c>
      <c r="AU29">
        <v>474.99299999999999</v>
      </c>
      <c r="AV29">
        <v>20.4236</v>
      </c>
      <c r="AW29">
        <v>18.0457</v>
      </c>
      <c r="AX29">
        <v>463.54599999999999</v>
      </c>
      <c r="AY29">
        <v>21.7499</v>
      </c>
      <c r="AZ29">
        <v>600.09299999999996</v>
      </c>
      <c r="BA29">
        <v>100.34099999999999</v>
      </c>
      <c r="BB29">
        <v>9.9974499999999994E-2</v>
      </c>
      <c r="BC29">
        <v>26.861499999999999</v>
      </c>
      <c r="BD29">
        <v>25.985399999999998</v>
      </c>
      <c r="BE29">
        <v>999.9</v>
      </c>
      <c r="BF29">
        <v>0</v>
      </c>
      <c r="BG29">
        <v>0</v>
      </c>
      <c r="BH29">
        <v>9988.75</v>
      </c>
      <c r="BI29">
        <v>0</v>
      </c>
      <c r="BJ29">
        <v>536.50800000000004</v>
      </c>
      <c r="BK29">
        <v>-18.610700000000001</v>
      </c>
      <c r="BL29">
        <v>465.89800000000002</v>
      </c>
      <c r="BM29">
        <v>483.72300000000001</v>
      </c>
      <c r="BN29">
        <v>2.37791</v>
      </c>
      <c r="BO29">
        <v>474.99299999999999</v>
      </c>
      <c r="BP29">
        <v>18.0457</v>
      </c>
      <c r="BQ29">
        <v>2.0493199999999998</v>
      </c>
      <c r="BR29">
        <v>1.8107200000000001</v>
      </c>
      <c r="BS29">
        <v>17.8306</v>
      </c>
      <c r="BT29">
        <v>15.8796</v>
      </c>
      <c r="BU29">
        <v>1800.11</v>
      </c>
      <c r="BV29">
        <v>0.89999499999999999</v>
      </c>
      <c r="BW29">
        <v>0.100005</v>
      </c>
      <c r="BX29">
        <v>0</v>
      </c>
      <c r="BY29">
        <v>2.8393999999999999</v>
      </c>
      <c r="BZ29">
        <v>0</v>
      </c>
      <c r="CA29">
        <v>17010.400000000001</v>
      </c>
      <c r="CB29">
        <v>14601.2</v>
      </c>
      <c r="CC29">
        <v>41.5</v>
      </c>
      <c r="CD29">
        <v>41.5</v>
      </c>
      <c r="CE29">
        <v>41.186999999999998</v>
      </c>
      <c r="CF29">
        <v>40.5</v>
      </c>
      <c r="CG29">
        <v>40.75</v>
      </c>
      <c r="CH29">
        <v>1620.09</v>
      </c>
      <c r="CI29">
        <v>180.02</v>
      </c>
      <c r="CJ29">
        <v>0</v>
      </c>
      <c r="CK29">
        <v>1690143159.4000001</v>
      </c>
      <c r="CL29">
        <v>0</v>
      </c>
      <c r="CM29">
        <v>1690143114.5</v>
      </c>
      <c r="CN29" t="s">
        <v>385</v>
      </c>
      <c r="CO29">
        <v>1690143114.5</v>
      </c>
      <c r="CP29">
        <v>1690143113</v>
      </c>
      <c r="CQ29">
        <v>14</v>
      </c>
      <c r="CR29">
        <v>-0.41799999999999998</v>
      </c>
      <c r="CS29">
        <v>-1E-3</v>
      </c>
      <c r="CT29">
        <v>-7.22</v>
      </c>
      <c r="CU29">
        <v>-1.3260000000000001</v>
      </c>
      <c r="CV29">
        <v>475</v>
      </c>
      <c r="CW29">
        <v>18</v>
      </c>
      <c r="CX29">
        <v>0.12</v>
      </c>
      <c r="CY29">
        <v>0.05</v>
      </c>
      <c r="CZ29">
        <v>17.489933986185541</v>
      </c>
      <c r="DA29">
        <v>6.7907663142752178E-2</v>
      </c>
      <c r="DB29">
        <v>1.9017978765785769E-2</v>
      </c>
      <c r="DC29">
        <v>1</v>
      </c>
      <c r="DD29">
        <v>474.99529268292679</v>
      </c>
      <c r="DE29">
        <v>3.8717770034383557E-2</v>
      </c>
      <c r="DF29">
        <v>2.173818030668281E-2</v>
      </c>
      <c r="DG29">
        <v>1</v>
      </c>
      <c r="DH29">
        <v>1799.9582926829271</v>
      </c>
      <c r="DI29">
        <v>7.5482368082438939E-2</v>
      </c>
      <c r="DJ29">
        <v>0.1110460778680487</v>
      </c>
      <c r="DK29">
        <v>-1</v>
      </c>
      <c r="DL29">
        <v>2</v>
      </c>
      <c r="DM29">
        <v>2</v>
      </c>
      <c r="DN29" t="s">
        <v>351</v>
      </c>
      <c r="DO29">
        <v>3.2077599999999999</v>
      </c>
      <c r="DP29">
        <v>2.7396799999999999</v>
      </c>
      <c r="DQ29">
        <v>0.104479</v>
      </c>
      <c r="DR29">
        <v>0.10586</v>
      </c>
      <c r="DS29">
        <v>0.107057</v>
      </c>
      <c r="DT29">
        <v>9.2579800000000004E-2</v>
      </c>
      <c r="DU29">
        <v>27000.7</v>
      </c>
      <c r="DV29">
        <v>30345.200000000001</v>
      </c>
      <c r="DW29">
        <v>28381.8</v>
      </c>
      <c r="DX29">
        <v>32550.7</v>
      </c>
      <c r="DY29">
        <v>35214.6</v>
      </c>
      <c r="DZ29">
        <v>39459.699999999997</v>
      </c>
      <c r="EA29">
        <v>41655.9</v>
      </c>
      <c r="EB29">
        <v>46298.2</v>
      </c>
      <c r="EC29">
        <v>2.1486499999999999</v>
      </c>
      <c r="ED29">
        <v>1.7650999999999999</v>
      </c>
      <c r="EE29">
        <v>9.4115699999999997E-2</v>
      </c>
      <c r="EF29">
        <v>0</v>
      </c>
      <c r="EG29">
        <v>24.441700000000001</v>
      </c>
      <c r="EH29">
        <v>999.9</v>
      </c>
      <c r="EI29">
        <v>51.4</v>
      </c>
      <c r="EJ29">
        <v>31.4</v>
      </c>
      <c r="EK29">
        <v>23.641999999999999</v>
      </c>
      <c r="EL29">
        <v>63.389899999999997</v>
      </c>
      <c r="EM29">
        <v>20.244399999999999</v>
      </c>
      <c r="EN29">
        <v>1</v>
      </c>
      <c r="EO29">
        <v>-0.13720299999999999</v>
      </c>
      <c r="EP29">
        <v>-0.62522299999999997</v>
      </c>
      <c r="EQ29">
        <v>20.227499999999999</v>
      </c>
      <c r="ER29">
        <v>5.2237299999999998</v>
      </c>
      <c r="ES29">
        <v>12.0099</v>
      </c>
      <c r="ET29">
        <v>4.9896500000000001</v>
      </c>
      <c r="EU29">
        <v>3.3050000000000002</v>
      </c>
      <c r="EV29">
        <v>8555.2999999999993</v>
      </c>
      <c r="EW29">
        <v>9999</v>
      </c>
      <c r="EX29">
        <v>555.9</v>
      </c>
      <c r="EY29">
        <v>91.9</v>
      </c>
      <c r="EZ29">
        <v>1.85303</v>
      </c>
      <c r="FA29">
        <v>1.8615699999999999</v>
      </c>
      <c r="FB29">
        <v>1.86094</v>
      </c>
      <c r="FC29">
        <v>1.8569899999999999</v>
      </c>
      <c r="FD29">
        <v>1.8612599999999999</v>
      </c>
      <c r="FE29">
        <v>1.85745</v>
      </c>
      <c r="FF29">
        <v>1.8595900000000001</v>
      </c>
      <c r="FG29">
        <v>1.86249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-7.1630000000000003</v>
      </c>
      <c r="FV29">
        <v>-1.3263</v>
      </c>
      <c r="FW29">
        <v>-5.5284860885048106</v>
      </c>
      <c r="FX29">
        <v>-4.0117494158234393E-3</v>
      </c>
      <c r="FY29">
        <v>1.087516141204025E-6</v>
      </c>
      <c r="FZ29">
        <v>-8.657206703991749E-11</v>
      </c>
      <c r="GA29">
        <v>-1.3263238095238099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1.16089</v>
      </c>
      <c r="GL29">
        <v>2.4108900000000002</v>
      </c>
      <c r="GM29">
        <v>1.5942400000000001</v>
      </c>
      <c r="GN29">
        <v>2.3107899999999999</v>
      </c>
      <c r="GO29">
        <v>1.40015</v>
      </c>
      <c r="GP29">
        <v>2.2790499999999998</v>
      </c>
      <c r="GQ29">
        <v>35.336500000000001</v>
      </c>
      <c r="GR29">
        <v>15.568</v>
      </c>
      <c r="GS29">
        <v>18</v>
      </c>
      <c r="GT29">
        <v>609.38499999999999</v>
      </c>
      <c r="GU29">
        <v>389.62799999999999</v>
      </c>
      <c r="GV29">
        <v>25.795000000000002</v>
      </c>
      <c r="GW29">
        <v>25.493400000000001</v>
      </c>
      <c r="GX29">
        <v>29.9999</v>
      </c>
      <c r="GY29">
        <v>25.356100000000001</v>
      </c>
      <c r="GZ29">
        <v>25.289300000000001</v>
      </c>
      <c r="HA29">
        <v>23.302099999999999</v>
      </c>
      <c r="HB29">
        <v>15</v>
      </c>
      <c r="HC29">
        <v>-30</v>
      </c>
      <c r="HD29">
        <v>25.806000000000001</v>
      </c>
      <c r="HE29">
        <v>475</v>
      </c>
      <c r="HF29">
        <v>0</v>
      </c>
      <c r="HG29">
        <v>104.203</v>
      </c>
      <c r="HH29">
        <v>102.566</v>
      </c>
    </row>
    <row r="30" spans="1:216" x14ac:dyDescent="0.2">
      <c r="A30">
        <v>12</v>
      </c>
      <c r="B30">
        <v>1690143230</v>
      </c>
      <c r="C30">
        <v>914</v>
      </c>
      <c r="D30" t="s">
        <v>386</v>
      </c>
      <c r="E30" t="s">
        <v>387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1690143230</v>
      </c>
      <c r="M30">
        <f t="shared" si="0"/>
        <v>2.4021522903374783E-3</v>
      </c>
      <c r="N30">
        <f t="shared" si="1"/>
        <v>2.4021522903374781</v>
      </c>
      <c r="O30">
        <f t="shared" si="2"/>
        <v>21.092817167039961</v>
      </c>
      <c r="P30">
        <f t="shared" si="3"/>
        <v>552.54300000000001</v>
      </c>
      <c r="Q30">
        <f t="shared" si="4"/>
        <v>354.93986892851404</v>
      </c>
      <c r="R30">
        <f t="shared" si="5"/>
        <v>35.651304406377506</v>
      </c>
      <c r="S30">
        <f t="shared" si="6"/>
        <v>55.499199766089006</v>
      </c>
      <c r="T30">
        <f t="shared" si="7"/>
        <v>0.18498631111633859</v>
      </c>
      <c r="U30">
        <f t="shared" si="8"/>
        <v>2.9355597027459153</v>
      </c>
      <c r="V30">
        <f t="shared" si="9"/>
        <v>0.17874570211428531</v>
      </c>
      <c r="W30">
        <f t="shared" si="10"/>
        <v>0.11225921913673689</v>
      </c>
      <c r="X30">
        <f t="shared" si="11"/>
        <v>297.69779099999994</v>
      </c>
      <c r="Y30">
        <f t="shared" si="12"/>
        <v>27.979018277064213</v>
      </c>
      <c r="Z30">
        <f t="shared" si="13"/>
        <v>25.944700000000001</v>
      </c>
      <c r="AA30">
        <f t="shared" si="14"/>
        <v>3.3632326757148094</v>
      </c>
      <c r="AB30">
        <f t="shared" si="15"/>
        <v>57.775534341993286</v>
      </c>
      <c r="AC30">
        <f t="shared" si="16"/>
        <v>2.0497548960833001</v>
      </c>
      <c r="AD30">
        <f t="shared" si="17"/>
        <v>3.5477904608377919</v>
      </c>
      <c r="AE30">
        <f t="shared" si="18"/>
        <v>1.3134777796315094</v>
      </c>
      <c r="AF30">
        <f t="shared" si="19"/>
        <v>-105.93491600388279</v>
      </c>
      <c r="AG30">
        <f t="shared" si="20"/>
        <v>143.30614564581342</v>
      </c>
      <c r="AH30">
        <f t="shared" si="21"/>
        <v>10.472018245558758</v>
      </c>
      <c r="AI30">
        <f t="shared" si="22"/>
        <v>345.54103888748932</v>
      </c>
      <c r="AJ30">
        <v>12</v>
      </c>
      <c r="AK30">
        <v>2</v>
      </c>
      <c r="AL30">
        <f t="shared" si="23"/>
        <v>1</v>
      </c>
      <c r="AM30">
        <f t="shared" si="24"/>
        <v>0</v>
      </c>
      <c r="AN30">
        <f t="shared" si="25"/>
        <v>53085.047238122541</v>
      </c>
      <c r="AO30">
        <f t="shared" si="26"/>
        <v>1799.97</v>
      </c>
      <c r="AP30">
        <f t="shared" si="27"/>
        <v>1517.3751</v>
      </c>
      <c r="AQ30">
        <f t="shared" si="28"/>
        <v>0.8430002166702778</v>
      </c>
      <c r="AR30">
        <f t="shared" si="29"/>
        <v>0.1653904181736362</v>
      </c>
      <c r="AS30">
        <v>1690143230</v>
      </c>
      <c r="AT30">
        <v>552.54300000000001</v>
      </c>
      <c r="AU30">
        <v>574.95899999999995</v>
      </c>
      <c r="AV30">
        <v>20.4071</v>
      </c>
      <c r="AW30">
        <v>18.054400000000001</v>
      </c>
      <c r="AX30">
        <v>560.07299999999998</v>
      </c>
      <c r="AY30">
        <v>21.7332</v>
      </c>
      <c r="AZ30">
        <v>600.11</v>
      </c>
      <c r="BA30">
        <v>100.343</v>
      </c>
      <c r="BB30">
        <v>0.10022300000000001</v>
      </c>
      <c r="BC30">
        <v>26.850200000000001</v>
      </c>
      <c r="BD30">
        <v>25.944700000000001</v>
      </c>
      <c r="BE30">
        <v>999.9</v>
      </c>
      <c r="BF30">
        <v>0</v>
      </c>
      <c r="BG30">
        <v>0</v>
      </c>
      <c r="BH30">
        <v>10000</v>
      </c>
      <c r="BI30">
        <v>0</v>
      </c>
      <c r="BJ30">
        <v>579.93100000000004</v>
      </c>
      <c r="BK30">
        <v>-22.4162</v>
      </c>
      <c r="BL30">
        <v>564.05399999999997</v>
      </c>
      <c r="BM30">
        <v>585.53099999999995</v>
      </c>
      <c r="BN30">
        <v>2.3526600000000002</v>
      </c>
      <c r="BO30">
        <v>574.95899999999995</v>
      </c>
      <c r="BP30">
        <v>18.054400000000001</v>
      </c>
      <c r="BQ30">
        <v>2.04772</v>
      </c>
      <c r="BR30">
        <v>1.8116399999999999</v>
      </c>
      <c r="BS30">
        <v>17.818200000000001</v>
      </c>
      <c r="BT30">
        <v>15.887600000000001</v>
      </c>
      <c r="BU30">
        <v>1799.97</v>
      </c>
      <c r="BV30">
        <v>0.89999399999999996</v>
      </c>
      <c r="BW30">
        <v>0.100006</v>
      </c>
      <c r="BX30">
        <v>0</v>
      </c>
      <c r="BY30">
        <v>2.2019000000000002</v>
      </c>
      <c r="BZ30">
        <v>0</v>
      </c>
      <c r="CA30">
        <v>17674</v>
      </c>
      <c r="CB30">
        <v>14600.1</v>
      </c>
      <c r="CC30">
        <v>40.811999999999998</v>
      </c>
      <c r="CD30">
        <v>40.561999999999998</v>
      </c>
      <c r="CE30">
        <v>40.625</v>
      </c>
      <c r="CF30">
        <v>39.25</v>
      </c>
      <c r="CG30">
        <v>40</v>
      </c>
      <c r="CH30">
        <v>1619.96</v>
      </c>
      <c r="CI30">
        <v>180.01</v>
      </c>
      <c r="CJ30">
        <v>0</v>
      </c>
      <c r="CK30">
        <v>1690143247</v>
      </c>
      <c r="CL30">
        <v>0</v>
      </c>
      <c r="CM30">
        <v>1690143203.5</v>
      </c>
      <c r="CN30" t="s">
        <v>388</v>
      </c>
      <c r="CO30">
        <v>1690143193.5</v>
      </c>
      <c r="CP30">
        <v>1690143203.5</v>
      </c>
      <c r="CQ30">
        <v>15</v>
      </c>
      <c r="CR30">
        <v>-8.1000000000000003E-2</v>
      </c>
      <c r="CS30">
        <v>0</v>
      </c>
      <c r="CT30">
        <v>-7.5949999999999998</v>
      </c>
      <c r="CU30">
        <v>-1.3260000000000001</v>
      </c>
      <c r="CV30">
        <v>575</v>
      </c>
      <c r="CW30">
        <v>18</v>
      </c>
      <c r="CX30">
        <v>0.12</v>
      </c>
      <c r="CY30">
        <v>0.04</v>
      </c>
      <c r="CZ30">
        <v>21.078584168873501</v>
      </c>
      <c r="DA30">
        <v>0.67864209312047163</v>
      </c>
      <c r="DB30">
        <v>0.18711394920776309</v>
      </c>
      <c r="DC30">
        <v>1</v>
      </c>
      <c r="DD30">
        <v>574.99951219512207</v>
      </c>
      <c r="DE30">
        <v>-6.3533101046135437E-2</v>
      </c>
      <c r="DF30">
        <v>4.5629537903952709E-2</v>
      </c>
      <c r="DG30">
        <v>1</v>
      </c>
      <c r="DH30">
        <v>1800.0409999999999</v>
      </c>
      <c r="DI30">
        <v>-3.2627884994880042E-2</v>
      </c>
      <c r="DJ30">
        <v>0.1035326035604079</v>
      </c>
      <c r="DK30">
        <v>-1</v>
      </c>
      <c r="DL30">
        <v>2</v>
      </c>
      <c r="DM30">
        <v>2</v>
      </c>
      <c r="DN30" t="s">
        <v>351</v>
      </c>
      <c r="DO30">
        <v>3.20784</v>
      </c>
      <c r="DP30">
        <v>2.7400199999999999</v>
      </c>
      <c r="DQ30">
        <v>0.119828</v>
      </c>
      <c r="DR30">
        <v>0.12146800000000001</v>
      </c>
      <c r="DS30">
        <v>0.10700800000000001</v>
      </c>
      <c r="DT30">
        <v>9.26207E-2</v>
      </c>
      <c r="DU30">
        <v>26538.799999999999</v>
      </c>
      <c r="DV30">
        <v>29815.200000000001</v>
      </c>
      <c r="DW30">
        <v>28382.6</v>
      </c>
      <c r="DX30">
        <v>32550.1</v>
      </c>
      <c r="DY30">
        <v>35217.9</v>
      </c>
      <c r="DZ30">
        <v>39456.699999999997</v>
      </c>
      <c r="EA30">
        <v>41657.300000000003</v>
      </c>
      <c r="EB30">
        <v>46296.7</v>
      </c>
      <c r="EC30">
        <v>2.1485500000000002</v>
      </c>
      <c r="ED30">
        <v>1.7646999999999999</v>
      </c>
      <c r="EE30">
        <v>9.0472399999999994E-2</v>
      </c>
      <c r="EF30">
        <v>0</v>
      </c>
      <c r="EG30">
        <v>24.460799999999999</v>
      </c>
      <c r="EH30">
        <v>999.9</v>
      </c>
      <c r="EI30">
        <v>51.2</v>
      </c>
      <c r="EJ30">
        <v>31.4</v>
      </c>
      <c r="EK30">
        <v>23.5487</v>
      </c>
      <c r="EL30">
        <v>63.4099</v>
      </c>
      <c r="EM30">
        <v>20.8934</v>
      </c>
      <c r="EN30">
        <v>1</v>
      </c>
      <c r="EO30">
        <v>-0.13880600000000001</v>
      </c>
      <c r="EP30">
        <v>-0.56249499999999997</v>
      </c>
      <c r="EQ30">
        <v>20.225999999999999</v>
      </c>
      <c r="ER30">
        <v>5.2273199999999997</v>
      </c>
      <c r="ES30">
        <v>12.0099</v>
      </c>
      <c r="ET30">
        <v>4.9895500000000004</v>
      </c>
      <c r="EU30">
        <v>3.3050000000000002</v>
      </c>
      <c r="EV30">
        <v>8557</v>
      </c>
      <c r="EW30">
        <v>9999</v>
      </c>
      <c r="EX30">
        <v>555.9</v>
      </c>
      <c r="EY30">
        <v>91.9</v>
      </c>
      <c r="EZ30">
        <v>1.85303</v>
      </c>
      <c r="FA30">
        <v>1.86161</v>
      </c>
      <c r="FB30">
        <v>1.86094</v>
      </c>
      <c r="FC30">
        <v>1.8569899999999999</v>
      </c>
      <c r="FD30">
        <v>1.86127</v>
      </c>
      <c r="FE30">
        <v>1.85745</v>
      </c>
      <c r="FF30">
        <v>1.8595900000000001</v>
      </c>
      <c r="FG30">
        <v>1.86249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-7.53</v>
      </c>
      <c r="FV30">
        <v>-1.3261000000000001</v>
      </c>
      <c r="FW30">
        <v>-5.6093529412417702</v>
      </c>
      <c r="FX30">
        <v>-4.0117494158234393E-3</v>
      </c>
      <c r="FY30">
        <v>1.087516141204025E-6</v>
      </c>
      <c r="FZ30">
        <v>-8.657206703991749E-11</v>
      </c>
      <c r="GA30">
        <v>-1.3260699999999981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0.6</v>
      </c>
      <c r="GJ30">
        <v>0.4</v>
      </c>
      <c r="GK30">
        <v>1.3537600000000001</v>
      </c>
      <c r="GL30">
        <v>2.3974600000000001</v>
      </c>
      <c r="GM30">
        <v>1.5942400000000001</v>
      </c>
      <c r="GN30">
        <v>2.3120099999999999</v>
      </c>
      <c r="GO30">
        <v>1.39893</v>
      </c>
      <c r="GP30">
        <v>2.4023400000000001</v>
      </c>
      <c r="GQ30">
        <v>35.3827</v>
      </c>
      <c r="GR30">
        <v>15.559200000000001</v>
      </c>
      <c r="GS30">
        <v>18</v>
      </c>
      <c r="GT30">
        <v>608.99699999999996</v>
      </c>
      <c r="GU30">
        <v>389.17500000000001</v>
      </c>
      <c r="GV30">
        <v>25.598400000000002</v>
      </c>
      <c r="GW30">
        <v>25.475300000000001</v>
      </c>
      <c r="GX30">
        <v>30</v>
      </c>
      <c r="GY30">
        <v>25.328399999999998</v>
      </c>
      <c r="GZ30">
        <v>25.259599999999999</v>
      </c>
      <c r="HA30">
        <v>27.166599999999999</v>
      </c>
      <c r="HB30">
        <v>15</v>
      </c>
      <c r="HC30">
        <v>-30</v>
      </c>
      <c r="HD30">
        <v>25.594899999999999</v>
      </c>
      <c r="HE30">
        <v>575</v>
      </c>
      <c r="HF30">
        <v>0</v>
      </c>
      <c r="HG30">
        <v>104.206</v>
      </c>
      <c r="HH30">
        <v>102.563</v>
      </c>
    </row>
    <row r="31" spans="1:216" x14ac:dyDescent="0.2">
      <c r="A31">
        <v>13</v>
      </c>
      <c r="B31">
        <v>1690143324</v>
      </c>
      <c r="C31">
        <v>1008</v>
      </c>
      <c r="D31" t="s">
        <v>389</v>
      </c>
      <c r="E31" t="s">
        <v>390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1690143324</v>
      </c>
      <c r="M31">
        <f t="shared" si="0"/>
        <v>2.3802355311430862E-3</v>
      </c>
      <c r="N31">
        <f t="shared" si="1"/>
        <v>2.3802355311430863</v>
      </c>
      <c r="O31">
        <f t="shared" si="2"/>
        <v>24.348464001809045</v>
      </c>
      <c r="P31">
        <f t="shared" si="3"/>
        <v>649.03599999999994</v>
      </c>
      <c r="Q31">
        <f t="shared" si="4"/>
        <v>415.80129210258394</v>
      </c>
      <c r="R31">
        <f t="shared" si="5"/>
        <v>41.764262571292839</v>
      </c>
      <c r="S31">
        <f t="shared" si="6"/>
        <v>65.191018972432801</v>
      </c>
      <c r="T31">
        <f t="shared" si="7"/>
        <v>0.18086070304984908</v>
      </c>
      <c r="U31">
        <f t="shared" si="8"/>
        <v>2.9371046373521343</v>
      </c>
      <c r="V31">
        <f t="shared" si="9"/>
        <v>0.1748935440160963</v>
      </c>
      <c r="W31">
        <f t="shared" si="10"/>
        <v>0.10982818985864677</v>
      </c>
      <c r="X31">
        <f t="shared" si="11"/>
        <v>297.68603999999999</v>
      </c>
      <c r="Y31">
        <f t="shared" si="12"/>
        <v>28.009662822466659</v>
      </c>
      <c r="Z31">
        <f t="shared" si="13"/>
        <v>26.0199</v>
      </c>
      <c r="AA31">
        <f t="shared" si="14"/>
        <v>3.3782338356523076</v>
      </c>
      <c r="AB31">
        <f t="shared" si="15"/>
        <v>57.644040270272157</v>
      </c>
      <c r="AC31">
        <f t="shared" si="16"/>
        <v>2.0481701234977199</v>
      </c>
      <c r="AD31">
        <f t="shared" si="17"/>
        <v>3.5531342249685958</v>
      </c>
      <c r="AE31">
        <f t="shared" si="18"/>
        <v>1.3300637121545877</v>
      </c>
      <c r="AF31">
        <f t="shared" si="19"/>
        <v>-104.96838692341009</v>
      </c>
      <c r="AG31">
        <f t="shared" si="20"/>
        <v>135.52764402032201</v>
      </c>
      <c r="AH31">
        <f t="shared" si="21"/>
        <v>9.9033963895925101</v>
      </c>
      <c r="AI31">
        <f t="shared" si="22"/>
        <v>338.14869348650438</v>
      </c>
      <c r="AJ31">
        <v>12</v>
      </c>
      <c r="AK31">
        <v>2</v>
      </c>
      <c r="AL31">
        <f t="shared" si="23"/>
        <v>1</v>
      </c>
      <c r="AM31">
        <f t="shared" si="24"/>
        <v>0</v>
      </c>
      <c r="AN31">
        <f t="shared" si="25"/>
        <v>53125.311338291642</v>
      </c>
      <c r="AO31">
        <f t="shared" si="26"/>
        <v>1799.9</v>
      </c>
      <c r="AP31">
        <f t="shared" si="27"/>
        <v>1517.316</v>
      </c>
      <c r="AQ31">
        <f t="shared" si="28"/>
        <v>0.84300016667592637</v>
      </c>
      <c r="AR31">
        <f t="shared" si="29"/>
        <v>0.16539032168453802</v>
      </c>
      <c r="AS31">
        <v>1690143324</v>
      </c>
      <c r="AT31">
        <v>649.03599999999994</v>
      </c>
      <c r="AU31">
        <v>674.92600000000004</v>
      </c>
      <c r="AV31">
        <v>20.391400000000001</v>
      </c>
      <c r="AW31">
        <v>18.059999999999999</v>
      </c>
      <c r="AX31">
        <v>657.35500000000002</v>
      </c>
      <c r="AY31">
        <v>21.7181</v>
      </c>
      <c r="AZ31">
        <v>600.077</v>
      </c>
      <c r="BA31">
        <v>100.343</v>
      </c>
      <c r="BB31">
        <v>9.9839800000000006E-2</v>
      </c>
      <c r="BC31">
        <v>26.875800000000002</v>
      </c>
      <c r="BD31">
        <v>26.0199</v>
      </c>
      <c r="BE31">
        <v>999.9</v>
      </c>
      <c r="BF31">
        <v>0</v>
      </c>
      <c r="BG31">
        <v>0</v>
      </c>
      <c r="BH31">
        <v>10008.799999999999</v>
      </c>
      <c r="BI31">
        <v>0</v>
      </c>
      <c r="BJ31">
        <v>537.274</v>
      </c>
      <c r="BK31">
        <v>-25.889199999999999</v>
      </c>
      <c r="BL31">
        <v>662.54700000000003</v>
      </c>
      <c r="BM31">
        <v>687.33900000000006</v>
      </c>
      <c r="BN31">
        <v>2.3313299999999999</v>
      </c>
      <c r="BO31">
        <v>674.92600000000004</v>
      </c>
      <c r="BP31">
        <v>18.059999999999999</v>
      </c>
      <c r="BQ31">
        <v>2.0461299999999998</v>
      </c>
      <c r="BR31">
        <v>1.81219</v>
      </c>
      <c r="BS31">
        <v>17.805900000000001</v>
      </c>
      <c r="BT31">
        <v>15.8924</v>
      </c>
      <c r="BU31">
        <v>1799.9</v>
      </c>
      <c r="BV31">
        <v>0.89999200000000001</v>
      </c>
      <c r="BW31">
        <v>0.100008</v>
      </c>
      <c r="BX31">
        <v>0</v>
      </c>
      <c r="BY31">
        <v>2.8679999999999999</v>
      </c>
      <c r="BZ31">
        <v>0</v>
      </c>
      <c r="CA31">
        <v>17160.7</v>
      </c>
      <c r="CB31">
        <v>14599.5</v>
      </c>
      <c r="CC31">
        <v>39.061999999999998</v>
      </c>
      <c r="CD31">
        <v>39.186999999999998</v>
      </c>
      <c r="CE31">
        <v>39</v>
      </c>
      <c r="CF31">
        <v>37.686999999999998</v>
      </c>
      <c r="CG31">
        <v>38.5</v>
      </c>
      <c r="CH31">
        <v>1619.9</v>
      </c>
      <c r="CI31">
        <v>180</v>
      </c>
      <c r="CJ31">
        <v>0</v>
      </c>
      <c r="CK31">
        <v>1690143341.2</v>
      </c>
      <c r="CL31">
        <v>0</v>
      </c>
      <c r="CM31">
        <v>1690143296.5</v>
      </c>
      <c r="CN31" t="s">
        <v>391</v>
      </c>
      <c r="CO31">
        <v>1690143286</v>
      </c>
      <c r="CP31">
        <v>1690143296.5</v>
      </c>
      <c r="CQ31">
        <v>16</v>
      </c>
      <c r="CR31">
        <v>-0.51700000000000002</v>
      </c>
      <c r="CS31">
        <v>-1E-3</v>
      </c>
      <c r="CT31">
        <v>-8.3879999999999999</v>
      </c>
      <c r="CU31">
        <v>-1.327</v>
      </c>
      <c r="CV31">
        <v>675</v>
      </c>
      <c r="CW31">
        <v>18</v>
      </c>
      <c r="CX31">
        <v>0.13</v>
      </c>
      <c r="CY31">
        <v>0.04</v>
      </c>
      <c r="CZ31">
        <v>24.4856358041059</v>
      </c>
      <c r="DA31">
        <v>0.2590661657244836</v>
      </c>
      <c r="DB31">
        <v>5.8265470234535537E-2</v>
      </c>
      <c r="DC31">
        <v>1</v>
      </c>
      <c r="DD31">
        <v>674.98024390243904</v>
      </c>
      <c r="DE31">
        <v>0.15242508710784861</v>
      </c>
      <c r="DF31">
        <v>4.0914414233716938E-2</v>
      </c>
      <c r="DG31">
        <v>1</v>
      </c>
      <c r="DH31">
        <v>1800.0262499999999</v>
      </c>
      <c r="DI31">
        <v>-2.9877371520653589E-2</v>
      </c>
      <c r="DJ31">
        <v>9.4754617301746807E-2</v>
      </c>
      <c r="DK31">
        <v>-1</v>
      </c>
      <c r="DL31">
        <v>2</v>
      </c>
      <c r="DM31">
        <v>2</v>
      </c>
      <c r="DN31" t="s">
        <v>351</v>
      </c>
      <c r="DO31">
        <v>3.2078000000000002</v>
      </c>
      <c r="DP31">
        <v>2.7397200000000002</v>
      </c>
      <c r="DQ31">
        <v>0.13401299999999999</v>
      </c>
      <c r="DR31">
        <v>0.135769</v>
      </c>
      <c r="DS31">
        <v>0.106962</v>
      </c>
      <c r="DT31">
        <v>9.2647900000000005E-2</v>
      </c>
      <c r="DU31">
        <v>26111.599999999999</v>
      </c>
      <c r="DV31">
        <v>29329.9</v>
      </c>
      <c r="DW31">
        <v>28382.9</v>
      </c>
      <c r="DX31">
        <v>32550</v>
      </c>
      <c r="DY31">
        <v>35220.300000000003</v>
      </c>
      <c r="DZ31">
        <v>39454.6</v>
      </c>
      <c r="EA31">
        <v>41658</v>
      </c>
      <c r="EB31">
        <v>46295.5</v>
      </c>
      <c r="EC31">
        <v>2.1488499999999999</v>
      </c>
      <c r="ED31">
        <v>1.7646200000000001</v>
      </c>
      <c r="EE31">
        <v>9.5579800000000006E-2</v>
      </c>
      <c r="EF31">
        <v>0</v>
      </c>
      <c r="EG31">
        <v>24.452300000000001</v>
      </c>
      <c r="EH31">
        <v>999.9</v>
      </c>
      <c r="EI31">
        <v>51</v>
      </c>
      <c r="EJ31">
        <v>31.5</v>
      </c>
      <c r="EK31">
        <v>23.591799999999999</v>
      </c>
      <c r="EL31">
        <v>63.52</v>
      </c>
      <c r="EM31">
        <v>20.7652</v>
      </c>
      <c r="EN31">
        <v>1</v>
      </c>
      <c r="EO31">
        <v>-0.140648</v>
      </c>
      <c r="EP31">
        <v>-0.39251900000000001</v>
      </c>
      <c r="EQ31">
        <v>20.226600000000001</v>
      </c>
      <c r="ER31">
        <v>5.2273199999999997</v>
      </c>
      <c r="ES31">
        <v>12.0099</v>
      </c>
      <c r="ET31">
        <v>4.9896000000000003</v>
      </c>
      <c r="EU31">
        <v>3.3050000000000002</v>
      </c>
      <c r="EV31">
        <v>8558.9</v>
      </c>
      <c r="EW31">
        <v>9999</v>
      </c>
      <c r="EX31">
        <v>555.9</v>
      </c>
      <c r="EY31">
        <v>92</v>
      </c>
      <c r="EZ31">
        <v>1.8530199999999999</v>
      </c>
      <c r="FA31">
        <v>1.8615699999999999</v>
      </c>
      <c r="FB31">
        <v>1.86093</v>
      </c>
      <c r="FC31">
        <v>1.8569800000000001</v>
      </c>
      <c r="FD31">
        <v>1.8612500000000001</v>
      </c>
      <c r="FE31">
        <v>1.85744</v>
      </c>
      <c r="FF31">
        <v>1.85958</v>
      </c>
      <c r="FG31">
        <v>1.86249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-8.3190000000000008</v>
      </c>
      <c r="FV31">
        <v>-1.3267</v>
      </c>
      <c r="FW31">
        <v>-6.1264442502637024</v>
      </c>
      <c r="FX31">
        <v>-4.0117494158234393E-3</v>
      </c>
      <c r="FY31">
        <v>1.087516141204025E-6</v>
      </c>
      <c r="FZ31">
        <v>-8.657206703991749E-11</v>
      </c>
      <c r="GA31">
        <v>-1.3267190476190509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0.6</v>
      </c>
      <c r="GJ31">
        <v>0.5</v>
      </c>
      <c r="GK31">
        <v>1.54175</v>
      </c>
      <c r="GL31">
        <v>2.3974600000000001</v>
      </c>
      <c r="GM31">
        <v>1.5942400000000001</v>
      </c>
      <c r="GN31">
        <v>2.3107899999999999</v>
      </c>
      <c r="GO31">
        <v>1.39893</v>
      </c>
      <c r="GP31">
        <v>2.36694</v>
      </c>
      <c r="GQ31">
        <v>35.452300000000001</v>
      </c>
      <c r="GR31">
        <v>15.541700000000001</v>
      </c>
      <c r="GS31">
        <v>18</v>
      </c>
      <c r="GT31">
        <v>608.87800000000004</v>
      </c>
      <c r="GU31">
        <v>388.89100000000002</v>
      </c>
      <c r="GV31">
        <v>25.6708</v>
      </c>
      <c r="GW31">
        <v>25.451599999999999</v>
      </c>
      <c r="GX31">
        <v>30.0001</v>
      </c>
      <c r="GY31">
        <v>25.298100000000002</v>
      </c>
      <c r="GZ31">
        <v>25.2273</v>
      </c>
      <c r="HA31">
        <v>30.9299</v>
      </c>
      <c r="HB31">
        <v>15</v>
      </c>
      <c r="HC31">
        <v>-30</v>
      </c>
      <c r="HD31">
        <v>25.661899999999999</v>
      </c>
      <c r="HE31">
        <v>675</v>
      </c>
      <c r="HF31">
        <v>0</v>
      </c>
      <c r="HG31">
        <v>104.20699999999999</v>
      </c>
      <c r="HH31">
        <v>102.56100000000001</v>
      </c>
    </row>
    <row r="32" spans="1:216" x14ac:dyDescent="0.2">
      <c r="A32">
        <v>14</v>
      </c>
      <c r="B32">
        <v>1690143409</v>
      </c>
      <c r="C32">
        <v>1093</v>
      </c>
      <c r="D32" t="s">
        <v>392</v>
      </c>
      <c r="E32" t="s">
        <v>393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1690143409</v>
      </c>
      <c r="M32">
        <f t="shared" si="0"/>
        <v>2.3054120247057671E-3</v>
      </c>
      <c r="N32">
        <f t="shared" si="1"/>
        <v>2.3054120247057672</v>
      </c>
      <c r="O32">
        <f t="shared" si="2"/>
        <v>27.81010775702795</v>
      </c>
      <c r="P32">
        <f t="shared" si="3"/>
        <v>770.40599999999995</v>
      </c>
      <c r="Q32">
        <f t="shared" si="4"/>
        <v>494.24157837677825</v>
      </c>
      <c r="R32">
        <f t="shared" si="5"/>
        <v>49.642832453974428</v>
      </c>
      <c r="S32">
        <f t="shared" si="6"/>
        <v>77.381462128588794</v>
      </c>
      <c r="T32">
        <f t="shared" si="7"/>
        <v>0.17434864895853389</v>
      </c>
      <c r="U32">
        <f t="shared" si="8"/>
        <v>2.9351206309671674</v>
      </c>
      <c r="V32">
        <f t="shared" si="9"/>
        <v>0.16879273669681016</v>
      </c>
      <c r="W32">
        <f t="shared" si="10"/>
        <v>0.10597988854647358</v>
      </c>
      <c r="X32">
        <f t="shared" si="11"/>
        <v>297.70098300000001</v>
      </c>
      <c r="Y32">
        <f t="shared" si="12"/>
        <v>27.950353914723589</v>
      </c>
      <c r="Z32">
        <f t="shared" si="13"/>
        <v>26.0137</v>
      </c>
      <c r="AA32">
        <f t="shared" si="14"/>
        <v>3.376994831332282</v>
      </c>
      <c r="AB32">
        <f t="shared" si="15"/>
        <v>57.743859195500903</v>
      </c>
      <c r="AC32">
        <f t="shared" si="16"/>
        <v>2.0421355222067201</v>
      </c>
      <c r="AD32">
        <f t="shared" si="17"/>
        <v>3.5365414619981488</v>
      </c>
      <c r="AE32">
        <f t="shared" si="18"/>
        <v>1.3348593091255618</v>
      </c>
      <c r="AF32">
        <f t="shared" si="19"/>
        <v>-101.66867028952433</v>
      </c>
      <c r="AG32">
        <f t="shared" si="20"/>
        <v>123.82140985486909</v>
      </c>
      <c r="AH32">
        <f t="shared" si="21"/>
        <v>9.0502102263537338</v>
      </c>
      <c r="AI32">
        <f t="shared" si="22"/>
        <v>328.90393279169848</v>
      </c>
      <c r="AJ32">
        <v>12</v>
      </c>
      <c r="AK32">
        <v>2</v>
      </c>
      <c r="AL32">
        <f t="shared" si="23"/>
        <v>1</v>
      </c>
      <c r="AM32">
        <f t="shared" si="24"/>
        <v>0</v>
      </c>
      <c r="AN32">
        <f t="shared" si="25"/>
        <v>53081.877455707312</v>
      </c>
      <c r="AO32">
        <f t="shared" si="26"/>
        <v>1799.99</v>
      </c>
      <c r="AP32">
        <f t="shared" si="27"/>
        <v>1517.3919000000001</v>
      </c>
      <c r="AQ32">
        <f t="shared" si="28"/>
        <v>0.84300018333435189</v>
      </c>
      <c r="AR32">
        <f t="shared" si="29"/>
        <v>0.1653903538352991</v>
      </c>
      <c r="AS32">
        <v>1690143409</v>
      </c>
      <c r="AT32">
        <v>770.40599999999995</v>
      </c>
      <c r="AU32">
        <v>799.99300000000005</v>
      </c>
      <c r="AV32">
        <v>20.331399999999999</v>
      </c>
      <c r="AW32">
        <v>18.072800000000001</v>
      </c>
      <c r="AX32">
        <v>779.42</v>
      </c>
      <c r="AY32">
        <v>21.659199999999998</v>
      </c>
      <c r="AZ32">
        <v>599.98400000000004</v>
      </c>
      <c r="BA32">
        <v>100.343</v>
      </c>
      <c r="BB32">
        <v>9.94448E-2</v>
      </c>
      <c r="BC32">
        <v>26.796199999999999</v>
      </c>
      <c r="BD32">
        <v>26.0137</v>
      </c>
      <c r="BE32">
        <v>999.9</v>
      </c>
      <c r="BF32">
        <v>0</v>
      </c>
      <c r="BG32">
        <v>0</v>
      </c>
      <c r="BH32">
        <v>9997.5</v>
      </c>
      <c r="BI32">
        <v>0</v>
      </c>
      <c r="BJ32">
        <v>560.23800000000006</v>
      </c>
      <c r="BK32">
        <v>-29.586500000000001</v>
      </c>
      <c r="BL32">
        <v>786.39499999999998</v>
      </c>
      <c r="BM32">
        <v>814.71699999999998</v>
      </c>
      <c r="BN32">
        <v>2.2585500000000001</v>
      </c>
      <c r="BO32">
        <v>799.99300000000005</v>
      </c>
      <c r="BP32">
        <v>18.072800000000001</v>
      </c>
      <c r="BQ32">
        <v>2.0401099999999999</v>
      </c>
      <c r="BR32">
        <v>1.81348</v>
      </c>
      <c r="BS32">
        <v>17.7591</v>
      </c>
      <c r="BT32">
        <v>15.903499999999999</v>
      </c>
      <c r="BU32">
        <v>1799.99</v>
      </c>
      <c r="BV32">
        <v>0.89999200000000001</v>
      </c>
      <c r="BW32">
        <v>0.100008</v>
      </c>
      <c r="BX32">
        <v>0</v>
      </c>
      <c r="BY32">
        <v>2.524</v>
      </c>
      <c r="BZ32">
        <v>0</v>
      </c>
      <c r="CA32">
        <v>17597.2</v>
      </c>
      <c r="CB32">
        <v>14600.2</v>
      </c>
      <c r="CC32">
        <v>37.936999999999998</v>
      </c>
      <c r="CD32">
        <v>38.436999999999998</v>
      </c>
      <c r="CE32">
        <v>38</v>
      </c>
      <c r="CF32">
        <v>36.936999999999998</v>
      </c>
      <c r="CG32">
        <v>37.5</v>
      </c>
      <c r="CH32">
        <v>1619.98</v>
      </c>
      <c r="CI32">
        <v>180.01</v>
      </c>
      <c r="CJ32">
        <v>0</v>
      </c>
      <c r="CK32">
        <v>1690143426.4000001</v>
      </c>
      <c r="CL32">
        <v>0</v>
      </c>
      <c r="CM32">
        <v>1690143381.5</v>
      </c>
      <c r="CN32" t="s">
        <v>394</v>
      </c>
      <c r="CO32">
        <v>1690143379.5</v>
      </c>
      <c r="CP32">
        <v>1690143381.5</v>
      </c>
      <c r="CQ32">
        <v>17</v>
      </c>
      <c r="CR32">
        <v>-0.38</v>
      </c>
      <c r="CS32">
        <v>-1E-3</v>
      </c>
      <c r="CT32">
        <v>-9.0869999999999997</v>
      </c>
      <c r="CU32">
        <v>-1.3280000000000001</v>
      </c>
      <c r="CV32">
        <v>800</v>
      </c>
      <c r="CW32">
        <v>18</v>
      </c>
      <c r="CX32">
        <v>0.06</v>
      </c>
      <c r="CY32">
        <v>0.08</v>
      </c>
      <c r="CZ32">
        <v>27.881123248209079</v>
      </c>
      <c r="DA32">
        <v>0.31261150548381073</v>
      </c>
      <c r="DB32">
        <v>6.2614073542870338E-2</v>
      </c>
      <c r="DC32">
        <v>1</v>
      </c>
      <c r="DD32">
        <v>799.98497560975602</v>
      </c>
      <c r="DE32">
        <v>0.12600000000149569</v>
      </c>
      <c r="DF32">
        <v>2.4392609641349532E-2</v>
      </c>
      <c r="DG32">
        <v>1</v>
      </c>
      <c r="DH32">
        <v>1799.9970000000001</v>
      </c>
      <c r="DI32">
        <v>-0.17344689678710951</v>
      </c>
      <c r="DJ32">
        <v>0.1242014492669211</v>
      </c>
      <c r="DK32">
        <v>-1</v>
      </c>
      <c r="DL32">
        <v>2</v>
      </c>
      <c r="DM32">
        <v>2</v>
      </c>
      <c r="DN32" t="s">
        <v>351</v>
      </c>
      <c r="DO32">
        <v>3.2075900000000002</v>
      </c>
      <c r="DP32">
        <v>2.73922</v>
      </c>
      <c r="DQ32">
        <v>0.150367</v>
      </c>
      <c r="DR32">
        <v>0.15220400000000001</v>
      </c>
      <c r="DS32">
        <v>0.10675999999999999</v>
      </c>
      <c r="DT32">
        <v>9.2697600000000005E-2</v>
      </c>
      <c r="DU32">
        <v>25617.9</v>
      </c>
      <c r="DV32">
        <v>28772.7</v>
      </c>
      <c r="DW32">
        <v>28382.1</v>
      </c>
      <c r="DX32">
        <v>32550.400000000001</v>
      </c>
      <c r="DY32">
        <v>35227.300000000003</v>
      </c>
      <c r="DZ32">
        <v>39452</v>
      </c>
      <c r="EA32">
        <v>41656.5</v>
      </c>
      <c r="EB32">
        <v>46294.8</v>
      </c>
      <c r="EC32">
        <v>2.14893</v>
      </c>
      <c r="ED32">
        <v>1.7647200000000001</v>
      </c>
      <c r="EE32">
        <v>9.0520799999999998E-2</v>
      </c>
      <c r="EF32">
        <v>0</v>
      </c>
      <c r="EG32">
        <v>24.5291</v>
      </c>
      <c r="EH32">
        <v>999.9</v>
      </c>
      <c r="EI32">
        <v>50.8</v>
      </c>
      <c r="EJ32">
        <v>31.6</v>
      </c>
      <c r="EK32">
        <v>23.630099999999999</v>
      </c>
      <c r="EL32">
        <v>63.57</v>
      </c>
      <c r="EM32">
        <v>20.649000000000001</v>
      </c>
      <c r="EN32">
        <v>1</v>
      </c>
      <c r="EO32">
        <v>-0.14046700000000001</v>
      </c>
      <c r="EP32">
        <v>-0.34936800000000001</v>
      </c>
      <c r="EQ32">
        <v>20.226900000000001</v>
      </c>
      <c r="ER32">
        <v>5.2273199999999997</v>
      </c>
      <c r="ES32">
        <v>12.0099</v>
      </c>
      <c r="ET32">
        <v>4.9896000000000003</v>
      </c>
      <c r="EU32">
        <v>3.3050000000000002</v>
      </c>
      <c r="EV32">
        <v>8560.6</v>
      </c>
      <c r="EW32">
        <v>9999</v>
      </c>
      <c r="EX32">
        <v>555.9</v>
      </c>
      <c r="EY32">
        <v>92</v>
      </c>
      <c r="EZ32">
        <v>1.85301</v>
      </c>
      <c r="FA32">
        <v>1.8615699999999999</v>
      </c>
      <c r="FB32">
        <v>1.86086</v>
      </c>
      <c r="FC32">
        <v>1.85697</v>
      </c>
      <c r="FD32">
        <v>1.86121</v>
      </c>
      <c r="FE32">
        <v>1.8573999999999999</v>
      </c>
      <c r="FF32">
        <v>1.85958</v>
      </c>
      <c r="FG32">
        <v>1.8624799999999999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-9.0139999999999993</v>
      </c>
      <c r="FV32">
        <v>-1.3278000000000001</v>
      </c>
      <c r="FW32">
        <v>-6.5063507043142126</v>
      </c>
      <c r="FX32">
        <v>-4.0117494158234393E-3</v>
      </c>
      <c r="FY32">
        <v>1.087516141204025E-6</v>
      </c>
      <c r="FZ32">
        <v>-8.657206703991749E-11</v>
      </c>
      <c r="GA32">
        <v>-1.327854999999996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1.7712399999999999</v>
      </c>
      <c r="GL32">
        <v>2.3986800000000001</v>
      </c>
      <c r="GM32">
        <v>1.5942400000000001</v>
      </c>
      <c r="GN32">
        <v>2.3107899999999999</v>
      </c>
      <c r="GO32">
        <v>1.40015</v>
      </c>
      <c r="GP32">
        <v>2.3901400000000002</v>
      </c>
      <c r="GQ32">
        <v>35.498600000000003</v>
      </c>
      <c r="GR32">
        <v>15.515499999999999</v>
      </c>
      <c r="GS32">
        <v>18</v>
      </c>
      <c r="GT32">
        <v>608.79</v>
      </c>
      <c r="GU32">
        <v>388.86500000000001</v>
      </c>
      <c r="GV32">
        <v>25.623799999999999</v>
      </c>
      <c r="GW32">
        <v>25.4495</v>
      </c>
      <c r="GX32">
        <v>30.000299999999999</v>
      </c>
      <c r="GY32">
        <v>25.285299999999999</v>
      </c>
      <c r="GZ32">
        <v>25.216200000000001</v>
      </c>
      <c r="HA32">
        <v>35.506399999999999</v>
      </c>
      <c r="HB32">
        <v>15</v>
      </c>
      <c r="HC32">
        <v>-30</v>
      </c>
      <c r="HD32">
        <v>25.613700000000001</v>
      </c>
      <c r="HE32">
        <v>800</v>
      </c>
      <c r="HF32">
        <v>0</v>
      </c>
      <c r="HG32">
        <v>104.20399999999999</v>
      </c>
      <c r="HH32">
        <v>102.56100000000001</v>
      </c>
    </row>
    <row r="33" spans="1:216" x14ac:dyDescent="0.2">
      <c r="A33">
        <v>15</v>
      </c>
      <c r="B33">
        <v>1690143501.5</v>
      </c>
      <c r="C33">
        <v>1185.5</v>
      </c>
      <c r="D33" t="s">
        <v>395</v>
      </c>
      <c r="E33" t="s">
        <v>396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1690143501.5</v>
      </c>
      <c r="M33">
        <f t="shared" si="0"/>
        <v>2.211624429660327E-3</v>
      </c>
      <c r="N33">
        <f t="shared" si="1"/>
        <v>2.2116244296603269</v>
      </c>
      <c r="O33">
        <f t="shared" si="2"/>
        <v>31.825323992722165</v>
      </c>
      <c r="P33">
        <f t="shared" si="3"/>
        <v>966.04200000000003</v>
      </c>
      <c r="Q33">
        <f t="shared" si="4"/>
        <v>633.99306415055605</v>
      </c>
      <c r="R33">
        <f t="shared" si="5"/>
        <v>63.679235274649187</v>
      </c>
      <c r="S33">
        <f t="shared" si="6"/>
        <v>97.030739422386006</v>
      </c>
      <c r="T33">
        <f t="shared" si="7"/>
        <v>0.16623362278089301</v>
      </c>
      <c r="U33">
        <f t="shared" si="8"/>
        <v>2.9327801641198246</v>
      </c>
      <c r="V33">
        <f t="shared" si="9"/>
        <v>0.16117089040908761</v>
      </c>
      <c r="W33">
        <f t="shared" si="10"/>
        <v>0.10117382916730303</v>
      </c>
      <c r="X33">
        <f t="shared" si="11"/>
        <v>297.70142100000004</v>
      </c>
      <c r="Y33">
        <f t="shared" si="12"/>
        <v>27.904341383469802</v>
      </c>
      <c r="Z33">
        <f t="shared" si="13"/>
        <v>26.006699999999999</v>
      </c>
      <c r="AA33">
        <f t="shared" si="14"/>
        <v>3.375596432509115</v>
      </c>
      <c r="AB33">
        <f t="shared" si="15"/>
        <v>57.767902516463778</v>
      </c>
      <c r="AC33">
        <f t="shared" si="16"/>
        <v>2.0344332067616997</v>
      </c>
      <c r="AD33">
        <f t="shared" si="17"/>
        <v>3.5217363243920596</v>
      </c>
      <c r="AE33">
        <f t="shared" si="18"/>
        <v>1.3411632257474153</v>
      </c>
      <c r="AF33">
        <f t="shared" si="19"/>
        <v>-97.532637348020415</v>
      </c>
      <c r="AG33">
        <f t="shared" si="20"/>
        <v>113.5560701502062</v>
      </c>
      <c r="AH33">
        <f t="shared" si="21"/>
        <v>8.3032713340749424</v>
      </c>
      <c r="AI33">
        <f t="shared" si="22"/>
        <v>322.02812513626077</v>
      </c>
      <c r="AJ33">
        <v>12</v>
      </c>
      <c r="AK33">
        <v>2</v>
      </c>
      <c r="AL33">
        <f t="shared" si="23"/>
        <v>1</v>
      </c>
      <c r="AM33">
        <f t="shared" si="24"/>
        <v>0</v>
      </c>
      <c r="AN33">
        <f t="shared" si="25"/>
        <v>53026.601399402512</v>
      </c>
      <c r="AO33">
        <f t="shared" si="26"/>
        <v>1800</v>
      </c>
      <c r="AP33">
        <f t="shared" si="27"/>
        <v>1517.3996999999999</v>
      </c>
      <c r="AQ33">
        <f t="shared" si="28"/>
        <v>0.84299983333333328</v>
      </c>
      <c r="AR33">
        <f t="shared" si="29"/>
        <v>0.16538967833333335</v>
      </c>
      <c r="AS33">
        <v>1690143501.5</v>
      </c>
      <c r="AT33">
        <v>966.04200000000003</v>
      </c>
      <c r="AU33">
        <v>999.99400000000003</v>
      </c>
      <c r="AV33">
        <v>20.254899999999999</v>
      </c>
      <c r="AW33">
        <v>18.088699999999999</v>
      </c>
      <c r="AX33">
        <v>975.58100000000002</v>
      </c>
      <c r="AY33">
        <v>21.5852</v>
      </c>
      <c r="AZ33">
        <v>600.17399999999998</v>
      </c>
      <c r="BA33">
        <v>100.34099999999999</v>
      </c>
      <c r="BB33">
        <v>0.100533</v>
      </c>
      <c r="BC33">
        <v>26.724900000000002</v>
      </c>
      <c r="BD33">
        <v>26.006699999999999</v>
      </c>
      <c r="BE33">
        <v>999.9</v>
      </c>
      <c r="BF33">
        <v>0</v>
      </c>
      <c r="BG33">
        <v>0</v>
      </c>
      <c r="BH33">
        <v>9984.3799999999992</v>
      </c>
      <c r="BI33">
        <v>0</v>
      </c>
      <c r="BJ33">
        <v>569.97699999999998</v>
      </c>
      <c r="BK33">
        <v>-33.952599999999997</v>
      </c>
      <c r="BL33">
        <v>986.01300000000003</v>
      </c>
      <c r="BM33">
        <v>1018.42</v>
      </c>
      <c r="BN33">
        <v>2.1661999999999999</v>
      </c>
      <c r="BO33">
        <v>999.99400000000003</v>
      </c>
      <c r="BP33">
        <v>18.088699999999999</v>
      </c>
      <c r="BQ33">
        <v>2.0324</v>
      </c>
      <c r="BR33">
        <v>1.81504</v>
      </c>
      <c r="BS33">
        <v>17.699000000000002</v>
      </c>
      <c r="BT33">
        <v>15.9169</v>
      </c>
      <c r="BU33">
        <v>1800</v>
      </c>
      <c r="BV33">
        <v>0.90000800000000003</v>
      </c>
      <c r="BW33">
        <v>9.9991999999999998E-2</v>
      </c>
      <c r="BX33">
        <v>0</v>
      </c>
      <c r="BY33">
        <v>2.5794999999999999</v>
      </c>
      <c r="BZ33">
        <v>0</v>
      </c>
      <c r="CA33">
        <v>17881.8</v>
      </c>
      <c r="CB33">
        <v>14600.4</v>
      </c>
      <c r="CC33">
        <v>37.936999999999998</v>
      </c>
      <c r="CD33">
        <v>38.686999999999998</v>
      </c>
      <c r="CE33">
        <v>38.125</v>
      </c>
      <c r="CF33">
        <v>37.186999999999998</v>
      </c>
      <c r="CG33">
        <v>37.625</v>
      </c>
      <c r="CH33">
        <v>1620.01</v>
      </c>
      <c r="CI33">
        <v>179.99</v>
      </c>
      <c r="CJ33">
        <v>0</v>
      </c>
      <c r="CK33">
        <v>1690143518.8</v>
      </c>
      <c r="CL33">
        <v>0</v>
      </c>
      <c r="CM33">
        <v>1690143473.5</v>
      </c>
      <c r="CN33" t="s">
        <v>397</v>
      </c>
      <c r="CO33">
        <v>1690143471</v>
      </c>
      <c r="CP33">
        <v>1690143473.5</v>
      </c>
      <c r="CQ33">
        <v>18</v>
      </c>
      <c r="CR33">
        <v>-7.3999999999999996E-2</v>
      </c>
      <c r="CS33">
        <v>-3.0000000000000001E-3</v>
      </c>
      <c r="CT33">
        <v>-9.6120000000000001</v>
      </c>
      <c r="CU33">
        <v>-1.33</v>
      </c>
      <c r="CV33">
        <v>1000</v>
      </c>
      <c r="CW33">
        <v>18</v>
      </c>
      <c r="CX33">
        <v>0.09</v>
      </c>
      <c r="CY33">
        <v>0.05</v>
      </c>
      <c r="CZ33">
        <v>31.917349601773399</v>
      </c>
      <c r="DA33">
        <v>0.14297863120574719</v>
      </c>
      <c r="DB33">
        <v>5.2125391021261978E-2</v>
      </c>
      <c r="DC33">
        <v>1</v>
      </c>
      <c r="DD33">
        <v>999.99200000000019</v>
      </c>
      <c r="DE33">
        <v>1.7718574106455179E-2</v>
      </c>
      <c r="DF33">
        <v>5.1577126713300628E-2</v>
      </c>
      <c r="DG33">
        <v>1</v>
      </c>
      <c r="DH33">
        <v>1799.952</v>
      </c>
      <c r="DI33">
        <v>0.3382664309830013</v>
      </c>
      <c r="DJ33">
        <v>9.8392072851418766E-2</v>
      </c>
      <c r="DK33">
        <v>-1</v>
      </c>
      <c r="DL33">
        <v>2</v>
      </c>
      <c r="DM33">
        <v>2</v>
      </c>
      <c r="DN33" t="s">
        <v>351</v>
      </c>
      <c r="DO33">
        <v>3.2080099999999998</v>
      </c>
      <c r="DP33">
        <v>2.7402000000000002</v>
      </c>
      <c r="DQ33">
        <v>0.174064</v>
      </c>
      <c r="DR33">
        <v>0.17591200000000001</v>
      </c>
      <c r="DS33">
        <v>0.106499</v>
      </c>
      <c r="DT33">
        <v>9.2755400000000002E-2</v>
      </c>
      <c r="DU33">
        <v>24903.5</v>
      </c>
      <c r="DV33">
        <v>27968</v>
      </c>
      <c r="DW33">
        <v>28382</v>
      </c>
      <c r="DX33">
        <v>32549.9</v>
      </c>
      <c r="DY33">
        <v>35237.800000000003</v>
      </c>
      <c r="DZ33">
        <v>39448.199999999997</v>
      </c>
      <c r="EA33">
        <v>41656.400000000001</v>
      </c>
      <c r="EB33">
        <v>46293.2</v>
      </c>
      <c r="EC33">
        <v>2.1493699999999998</v>
      </c>
      <c r="ED33">
        <v>1.76413</v>
      </c>
      <c r="EE33">
        <v>8.8758799999999999E-2</v>
      </c>
      <c r="EF33">
        <v>0</v>
      </c>
      <c r="EG33">
        <v>24.551100000000002</v>
      </c>
      <c r="EH33">
        <v>999.9</v>
      </c>
      <c r="EI33">
        <v>50.5</v>
      </c>
      <c r="EJ33">
        <v>31.7</v>
      </c>
      <c r="EK33">
        <v>23.625900000000001</v>
      </c>
      <c r="EL33">
        <v>63.49</v>
      </c>
      <c r="EM33">
        <v>20.308499999999999</v>
      </c>
      <c r="EN33">
        <v>1</v>
      </c>
      <c r="EO33">
        <v>-0.13988100000000001</v>
      </c>
      <c r="EP33">
        <v>-0.331816</v>
      </c>
      <c r="EQ33">
        <v>20.228400000000001</v>
      </c>
      <c r="ER33">
        <v>5.2279200000000001</v>
      </c>
      <c r="ES33">
        <v>12.0099</v>
      </c>
      <c r="ET33">
        <v>4.9896000000000003</v>
      </c>
      <c r="EU33">
        <v>3.3050000000000002</v>
      </c>
      <c r="EV33">
        <v>8562.5</v>
      </c>
      <c r="EW33">
        <v>9999</v>
      </c>
      <c r="EX33">
        <v>555.9</v>
      </c>
      <c r="EY33">
        <v>92</v>
      </c>
      <c r="EZ33">
        <v>1.85303</v>
      </c>
      <c r="FA33">
        <v>1.8615699999999999</v>
      </c>
      <c r="FB33">
        <v>1.86094</v>
      </c>
      <c r="FC33">
        <v>1.8569899999999999</v>
      </c>
      <c r="FD33">
        <v>1.86127</v>
      </c>
      <c r="FE33">
        <v>1.85745</v>
      </c>
      <c r="FF33">
        <v>1.8595900000000001</v>
      </c>
      <c r="FG33">
        <v>1.86249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-9.5389999999999997</v>
      </c>
      <c r="FV33">
        <v>-1.3303</v>
      </c>
      <c r="FW33">
        <v>-6.5806110105829374</v>
      </c>
      <c r="FX33">
        <v>-4.0117494158234393E-3</v>
      </c>
      <c r="FY33">
        <v>1.087516141204025E-6</v>
      </c>
      <c r="FZ33">
        <v>-8.657206703991749E-11</v>
      </c>
      <c r="GA33">
        <v>-1.330385000000003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2.1252399999999998</v>
      </c>
      <c r="GL33">
        <v>2.3974600000000001</v>
      </c>
      <c r="GM33">
        <v>1.5942400000000001</v>
      </c>
      <c r="GN33">
        <v>2.3107899999999999</v>
      </c>
      <c r="GO33">
        <v>1.40015</v>
      </c>
      <c r="GP33">
        <v>2.3034699999999999</v>
      </c>
      <c r="GQ33">
        <v>35.545099999999998</v>
      </c>
      <c r="GR33">
        <v>15.5067</v>
      </c>
      <c r="GS33">
        <v>18</v>
      </c>
      <c r="GT33">
        <v>609.09</v>
      </c>
      <c r="GU33">
        <v>388.471</v>
      </c>
      <c r="GV33">
        <v>25.627400000000002</v>
      </c>
      <c r="GW33">
        <v>25.4559</v>
      </c>
      <c r="GX33">
        <v>30.0002</v>
      </c>
      <c r="GY33">
        <v>25.2821</v>
      </c>
      <c r="GZ33">
        <v>25.209800000000001</v>
      </c>
      <c r="HA33">
        <v>42.592100000000002</v>
      </c>
      <c r="HB33">
        <v>15</v>
      </c>
      <c r="HC33">
        <v>-30</v>
      </c>
      <c r="HD33">
        <v>25.623999999999999</v>
      </c>
      <c r="HE33">
        <v>1000</v>
      </c>
      <c r="HF33">
        <v>0</v>
      </c>
      <c r="HG33">
        <v>104.20399999999999</v>
      </c>
      <c r="HH33">
        <v>102.55800000000001</v>
      </c>
    </row>
    <row r="34" spans="1:216" x14ac:dyDescent="0.2">
      <c r="A34">
        <v>16</v>
      </c>
      <c r="B34">
        <v>1690143589.5</v>
      </c>
      <c r="C34">
        <v>1273.5</v>
      </c>
      <c r="D34" t="s">
        <v>398</v>
      </c>
      <c r="E34" t="s">
        <v>399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1690143589.5</v>
      </c>
      <c r="M34">
        <f t="shared" si="0"/>
        <v>2.1229399482214227E-3</v>
      </c>
      <c r="N34">
        <f t="shared" si="1"/>
        <v>2.1229399482214228</v>
      </c>
      <c r="O34">
        <f t="shared" si="2"/>
        <v>37.319192570210177</v>
      </c>
      <c r="P34">
        <f t="shared" si="3"/>
        <v>1359.83</v>
      </c>
      <c r="Q34">
        <f t="shared" si="4"/>
        <v>946.89499927241377</v>
      </c>
      <c r="R34">
        <f t="shared" si="5"/>
        <v>95.10881609107517</v>
      </c>
      <c r="S34">
        <f t="shared" si="6"/>
        <v>136.585177326424</v>
      </c>
      <c r="T34">
        <f t="shared" si="7"/>
        <v>0.15802303199926537</v>
      </c>
      <c r="U34">
        <f t="shared" si="8"/>
        <v>2.9376486538144002</v>
      </c>
      <c r="V34">
        <f t="shared" si="9"/>
        <v>0.15344800114146476</v>
      </c>
      <c r="W34">
        <f t="shared" si="10"/>
        <v>9.6305016105193819E-2</v>
      </c>
      <c r="X34">
        <f t="shared" si="11"/>
        <v>297.694458</v>
      </c>
      <c r="Y34">
        <f t="shared" si="12"/>
        <v>27.966654248913304</v>
      </c>
      <c r="Z34">
        <f t="shared" si="13"/>
        <v>26.0215</v>
      </c>
      <c r="AA34">
        <f t="shared" si="14"/>
        <v>3.3785536431454561</v>
      </c>
      <c r="AB34">
        <f t="shared" si="15"/>
        <v>57.398307207998599</v>
      </c>
      <c r="AC34">
        <f t="shared" si="16"/>
        <v>2.02632366462392</v>
      </c>
      <c r="AD34">
        <f t="shared" si="17"/>
        <v>3.5302847125455763</v>
      </c>
      <c r="AE34">
        <f t="shared" si="18"/>
        <v>1.3522299785215361</v>
      </c>
      <c r="AF34">
        <f t="shared" si="19"/>
        <v>-93.621651716564742</v>
      </c>
      <c r="AG34">
        <f t="shared" si="20"/>
        <v>117.92566329151978</v>
      </c>
      <c r="AH34">
        <f t="shared" si="21"/>
        <v>8.610904291071332</v>
      </c>
      <c r="AI34">
        <f t="shared" si="22"/>
        <v>330.60937386602637</v>
      </c>
      <c r="AJ34">
        <v>12</v>
      </c>
      <c r="AK34">
        <v>2</v>
      </c>
      <c r="AL34">
        <f t="shared" si="23"/>
        <v>1</v>
      </c>
      <c r="AM34">
        <f t="shared" si="24"/>
        <v>0</v>
      </c>
      <c r="AN34">
        <f t="shared" si="25"/>
        <v>53160.53605901511</v>
      </c>
      <c r="AO34">
        <f t="shared" si="26"/>
        <v>1799.96</v>
      </c>
      <c r="AP34">
        <f t="shared" si="27"/>
        <v>1517.3657999999998</v>
      </c>
      <c r="AQ34">
        <f t="shared" si="28"/>
        <v>0.84299973332740719</v>
      </c>
      <c r="AR34">
        <f t="shared" si="29"/>
        <v>0.16538948532189604</v>
      </c>
      <c r="AS34">
        <v>1690143589.5</v>
      </c>
      <c r="AT34">
        <v>1359.83</v>
      </c>
      <c r="AU34">
        <v>1400.03</v>
      </c>
      <c r="AV34">
        <v>20.1739</v>
      </c>
      <c r="AW34">
        <v>18.094100000000001</v>
      </c>
      <c r="AX34">
        <v>1370.76</v>
      </c>
      <c r="AY34">
        <v>21.5076</v>
      </c>
      <c r="AZ34">
        <v>600.09</v>
      </c>
      <c r="BA34">
        <v>100.343</v>
      </c>
      <c r="BB34">
        <v>9.9832799999999999E-2</v>
      </c>
      <c r="BC34">
        <v>26.766100000000002</v>
      </c>
      <c r="BD34">
        <v>26.0215</v>
      </c>
      <c r="BE34">
        <v>999.9</v>
      </c>
      <c r="BF34">
        <v>0</v>
      </c>
      <c r="BG34">
        <v>0</v>
      </c>
      <c r="BH34">
        <v>10011.9</v>
      </c>
      <c r="BI34">
        <v>0</v>
      </c>
      <c r="BJ34">
        <v>574.05700000000002</v>
      </c>
      <c r="BK34">
        <v>-40.197000000000003</v>
      </c>
      <c r="BL34">
        <v>1387.83</v>
      </c>
      <c r="BM34">
        <v>1425.82</v>
      </c>
      <c r="BN34">
        <v>2.0798199999999998</v>
      </c>
      <c r="BO34">
        <v>1400.03</v>
      </c>
      <c r="BP34">
        <v>18.094100000000001</v>
      </c>
      <c r="BQ34">
        <v>2.0243199999999999</v>
      </c>
      <c r="BR34">
        <v>1.8156300000000001</v>
      </c>
      <c r="BS34">
        <v>17.635899999999999</v>
      </c>
      <c r="BT34">
        <v>15.922000000000001</v>
      </c>
      <c r="BU34">
        <v>1799.96</v>
      </c>
      <c r="BV34">
        <v>0.90000899999999995</v>
      </c>
      <c r="BW34">
        <v>9.9990899999999994E-2</v>
      </c>
      <c r="BX34">
        <v>0</v>
      </c>
      <c r="BY34">
        <v>2.7183000000000002</v>
      </c>
      <c r="BZ34">
        <v>0</v>
      </c>
      <c r="CA34">
        <v>18068.7</v>
      </c>
      <c r="CB34">
        <v>14600.1</v>
      </c>
      <c r="CC34">
        <v>39.625</v>
      </c>
      <c r="CD34">
        <v>40.311999999999998</v>
      </c>
      <c r="CE34">
        <v>39.561999999999998</v>
      </c>
      <c r="CF34">
        <v>38.875</v>
      </c>
      <c r="CG34">
        <v>39.125</v>
      </c>
      <c r="CH34">
        <v>1619.98</v>
      </c>
      <c r="CI34">
        <v>179.98</v>
      </c>
      <c r="CJ34">
        <v>0</v>
      </c>
      <c r="CK34">
        <v>1690143607</v>
      </c>
      <c r="CL34">
        <v>0</v>
      </c>
      <c r="CM34">
        <v>1690143562.5</v>
      </c>
      <c r="CN34" t="s">
        <v>400</v>
      </c>
      <c r="CO34">
        <v>1690143562.5</v>
      </c>
      <c r="CP34">
        <v>1690143562</v>
      </c>
      <c r="CQ34">
        <v>19</v>
      </c>
      <c r="CR34">
        <v>-0.66800000000000004</v>
      </c>
      <c r="CS34">
        <v>-3.0000000000000001E-3</v>
      </c>
      <c r="CT34">
        <v>-10.988</v>
      </c>
      <c r="CU34">
        <v>-1.3340000000000001</v>
      </c>
      <c r="CV34">
        <v>1401</v>
      </c>
      <c r="CW34">
        <v>18</v>
      </c>
      <c r="CX34">
        <v>0.13</v>
      </c>
      <c r="CY34">
        <v>0.04</v>
      </c>
      <c r="CZ34">
        <v>37.084892411319018</v>
      </c>
      <c r="DA34">
        <v>1.056846059869315</v>
      </c>
      <c r="DB34">
        <v>0.17609968262210771</v>
      </c>
      <c r="DC34">
        <v>1</v>
      </c>
      <c r="DD34">
        <v>1400.00325</v>
      </c>
      <c r="DE34">
        <v>-0.4857410881854563</v>
      </c>
      <c r="DF34">
        <v>8.6815537203861856E-2</v>
      </c>
      <c r="DG34">
        <v>1</v>
      </c>
      <c r="DH34">
        <v>1799.9872499999999</v>
      </c>
      <c r="DI34">
        <v>0.1245883264323786</v>
      </c>
      <c r="DJ34">
        <v>0.1018819782886244</v>
      </c>
      <c r="DK34">
        <v>-1</v>
      </c>
      <c r="DL34">
        <v>2</v>
      </c>
      <c r="DM34">
        <v>2</v>
      </c>
      <c r="DN34" t="s">
        <v>351</v>
      </c>
      <c r="DO34">
        <v>3.2077900000000001</v>
      </c>
      <c r="DP34">
        <v>2.7397399999999998</v>
      </c>
      <c r="DQ34">
        <v>0.21502599999999999</v>
      </c>
      <c r="DR34">
        <v>0.216636</v>
      </c>
      <c r="DS34">
        <v>0.106227</v>
      </c>
      <c r="DT34">
        <v>9.2775099999999999E-2</v>
      </c>
      <c r="DU34">
        <v>23666.9</v>
      </c>
      <c r="DV34">
        <v>26585.599999999999</v>
      </c>
      <c r="DW34">
        <v>28379.200000000001</v>
      </c>
      <c r="DX34">
        <v>32548.3</v>
      </c>
      <c r="DY34">
        <v>35246.1</v>
      </c>
      <c r="DZ34">
        <v>39444.800000000003</v>
      </c>
      <c r="EA34">
        <v>41652.9</v>
      </c>
      <c r="EB34">
        <v>46290</v>
      </c>
      <c r="EC34">
        <v>2.1488</v>
      </c>
      <c r="ED34">
        <v>1.76478</v>
      </c>
      <c r="EE34">
        <v>8.7127099999999999E-2</v>
      </c>
      <c r="EF34">
        <v>0</v>
      </c>
      <c r="EG34">
        <v>24.592700000000001</v>
      </c>
      <c r="EH34">
        <v>999.9</v>
      </c>
      <c r="EI34">
        <v>50.3</v>
      </c>
      <c r="EJ34">
        <v>31.8</v>
      </c>
      <c r="EK34">
        <v>23.665099999999999</v>
      </c>
      <c r="EL34">
        <v>63.42</v>
      </c>
      <c r="EM34">
        <v>20.232399999999998</v>
      </c>
      <c r="EN34">
        <v>1</v>
      </c>
      <c r="EO34">
        <v>-0.138298</v>
      </c>
      <c r="EP34">
        <v>-0.27493200000000001</v>
      </c>
      <c r="EQ34">
        <v>20.2285</v>
      </c>
      <c r="ER34">
        <v>5.2279200000000001</v>
      </c>
      <c r="ES34">
        <v>12.0099</v>
      </c>
      <c r="ET34">
        <v>4.9895500000000004</v>
      </c>
      <c r="EU34">
        <v>3.3050000000000002</v>
      </c>
      <c r="EV34">
        <v>8564.2000000000007</v>
      </c>
      <c r="EW34">
        <v>9999</v>
      </c>
      <c r="EX34">
        <v>555.9</v>
      </c>
      <c r="EY34">
        <v>92</v>
      </c>
      <c r="EZ34">
        <v>1.85303</v>
      </c>
      <c r="FA34">
        <v>1.8615699999999999</v>
      </c>
      <c r="FB34">
        <v>1.8608499999999999</v>
      </c>
      <c r="FC34">
        <v>1.8569800000000001</v>
      </c>
      <c r="FD34">
        <v>1.86124</v>
      </c>
      <c r="FE34">
        <v>1.85745</v>
      </c>
      <c r="FF34">
        <v>1.8595900000000001</v>
      </c>
      <c r="FG34">
        <v>1.8624799999999999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-10.93</v>
      </c>
      <c r="FV34">
        <v>-1.3337000000000001</v>
      </c>
      <c r="FW34">
        <v>-7.2485921175969521</v>
      </c>
      <c r="FX34">
        <v>-4.0117494158234393E-3</v>
      </c>
      <c r="FY34">
        <v>1.087516141204025E-6</v>
      </c>
      <c r="FZ34">
        <v>-8.657206703991749E-11</v>
      </c>
      <c r="GA34">
        <v>-1.3336249999999981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0.5</v>
      </c>
      <c r="GK34">
        <v>2.7990699999999999</v>
      </c>
      <c r="GL34">
        <v>2.4060100000000002</v>
      </c>
      <c r="GM34">
        <v>1.5942400000000001</v>
      </c>
      <c r="GN34">
        <v>2.3107899999999999</v>
      </c>
      <c r="GO34">
        <v>1.40015</v>
      </c>
      <c r="GP34">
        <v>2.2790499999999998</v>
      </c>
      <c r="GQ34">
        <v>35.614800000000002</v>
      </c>
      <c r="GR34">
        <v>15.4892</v>
      </c>
      <c r="GS34">
        <v>18</v>
      </c>
      <c r="GT34">
        <v>608.78</v>
      </c>
      <c r="GU34">
        <v>388.92200000000003</v>
      </c>
      <c r="GV34">
        <v>25.589600000000001</v>
      </c>
      <c r="GW34">
        <v>25.475000000000001</v>
      </c>
      <c r="GX34">
        <v>30</v>
      </c>
      <c r="GY34">
        <v>25.2928</v>
      </c>
      <c r="GZ34">
        <v>25.220099999999999</v>
      </c>
      <c r="HA34">
        <v>56.061</v>
      </c>
      <c r="HB34">
        <v>15</v>
      </c>
      <c r="HC34">
        <v>-30</v>
      </c>
      <c r="HD34">
        <v>25.573699999999999</v>
      </c>
      <c r="HE34">
        <v>1400</v>
      </c>
      <c r="HF34">
        <v>0</v>
      </c>
      <c r="HG34">
        <v>104.194</v>
      </c>
      <c r="HH34">
        <v>102.55200000000001</v>
      </c>
    </row>
    <row r="35" spans="1:216" x14ac:dyDescent="0.2">
      <c r="A35">
        <v>17</v>
      </c>
      <c r="B35">
        <v>1690143677</v>
      </c>
      <c r="C35">
        <v>1361</v>
      </c>
      <c r="D35" t="s">
        <v>401</v>
      </c>
      <c r="E35" t="s">
        <v>402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1690143677</v>
      </c>
      <c r="M35">
        <f t="shared" si="0"/>
        <v>2.0328472613840871E-3</v>
      </c>
      <c r="N35">
        <f t="shared" si="1"/>
        <v>2.0328472613840871</v>
      </c>
      <c r="O35">
        <f t="shared" si="2"/>
        <v>40.49684001456238</v>
      </c>
      <c r="P35">
        <f t="shared" si="3"/>
        <v>1756.08</v>
      </c>
      <c r="Q35">
        <f t="shared" si="4"/>
        <v>1280.0316733431712</v>
      </c>
      <c r="R35">
        <f t="shared" si="5"/>
        <v>128.57306431595464</v>
      </c>
      <c r="S35">
        <f t="shared" si="6"/>
        <v>176.38984369368001</v>
      </c>
      <c r="T35">
        <f t="shared" si="7"/>
        <v>0.15003911660634575</v>
      </c>
      <c r="U35">
        <f t="shared" si="8"/>
        <v>2.9335075527638113</v>
      </c>
      <c r="V35">
        <f t="shared" si="9"/>
        <v>0.14590253814365597</v>
      </c>
      <c r="W35">
        <f t="shared" si="10"/>
        <v>9.1551242225426641E-2</v>
      </c>
      <c r="X35">
        <f t="shared" si="11"/>
        <v>297.66950099999997</v>
      </c>
      <c r="Y35">
        <f t="shared" si="12"/>
        <v>28.059733131495285</v>
      </c>
      <c r="Z35">
        <f t="shared" si="13"/>
        <v>26.029199999999999</v>
      </c>
      <c r="AA35">
        <f t="shared" si="14"/>
        <v>3.3800930865612884</v>
      </c>
      <c r="AB35">
        <f t="shared" si="15"/>
        <v>56.939145304732939</v>
      </c>
      <c r="AC35">
        <f t="shared" si="16"/>
        <v>2.0182056474646002</v>
      </c>
      <c r="AD35">
        <f t="shared" si="17"/>
        <v>3.5444958589795363</v>
      </c>
      <c r="AE35">
        <f t="shared" si="18"/>
        <v>1.3618874390966882</v>
      </c>
      <c r="AF35">
        <f t="shared" si="19"/>
        <v>-89.648564227038236</v>
      </c>
      <c r="AG35">
        <f t="shared" si="20"/>
        <v>127.34339389544189</v>
      </c>
      <c r="AH35">
        <f t="shared" si="21"/>
        <v>9.315259667852148</v>
      </c>
      <c r="AI35">
        <f t="shared" si="22"/>
        <v>344.67959033625579</v>
      </c>
      <c r="AJ35">
        <v>13</v>
      </c>
      <c r="AK35">
        <v>2</v>
      </c>
      <c r="AL35">
        <f t="shared" si="23"/>
        <v>1</v>
      </c>
      <c r="AM35">
        <f t="shared" si="24"/>
        <v>0</v>
      </c>
      <c r="AN35">
        <f t="shared" si="25"/>
        <v>53028.400441670827</v>
      </c>
      <c r="AO35">
        <f t="shared" si="26"/>
        <v>1799.8</v>
      </c>
      <c r="AP35">
        <f t="shared" si="27"/>
        <v>1517.2316999999998</v>
      </c>
      <c r="AQ35">
        <f t="shared" si="28"/>
        <v>0.84300016668518718</v>
      </c>
      <c r="AR35">
        <f t="shared" si="29"/>
        <v>0.16539032170241136</v>
      </c>
      <c r="AS35">
        <v>1690143677</v>
      </c>
      <c r="AT35">
        <v>1756.08</v>
      </c>
      <c r="AU35">
        <v>1800.14</v>
      </c>
      <c r="AV35">
        <v>20.092600000000001</v>
      </c>
      <c r="AW35">
        <v>18.100899999999999</v>
      </c>
      <c r="AX35">
        <v>1768.1</v>
      </c>
      <c r="AY35">
        <v>21.427299999999999</v>
      </c>
      <c r="AZ35">
        <v>600.09100000000001</v>
      </c>
      <c r="BA35">
        <v>100.345</v>
      </c>
      <c r="BB35">
        <v>0.100221</v>
      </c>
      <c r="BC35">
        <v>26.834399999999999</v>
      </c>
      <c r="BD35">
        <v>26.029199999999999</v>
      </c>
      <c r="BE35">
        <v>999.9</v>
      </c>
      <c r="BF35">
        <v>0</v>
      </c>
      <c r="BG35">
        <v>0</v>
      </c>
      <c r="BH35">
        <v>9988.1200000000008</v>
      </c>
      <c r="BI35">
        <v>0</v>
      </c>
      <c r="BJ35">
        <v>548.16600000000005</v>
      </c>
      <c r="BK35">
        <v>-44.061199999999999</v>
      </c>
      <c r="BL35">
        <v>1792.08</v>
      </c>
      <c r="BM35">
        <v>1833.32</v>
      </c>
      <c r="BN35">
        <v>1.99176</v>
      </c>
      <c r="BO35">
        <v>1800.14</v>
      </c>
      <c r="BP35">
        <v>18.100899999999999</v>
      </c>
      <c r="BQ35">
        <v>2.0161899999999999</v>
      </c>
      <c r="BR35">
        <v>1.8163199999999999</v>
      </c>
      <c r="BS35">
        <v>17.571999999999999</v>
      </c>
      <c r="BT35">
        <v>15.928000000000001</v>
      </c>
      <c r="BU35">
        <v>1799.8</v>
      </c>
      <c r="BV35">
        <v>0.89999399999999996</v>
      </c>
      <c r="BW35">
        <v>0.100006</v>
      </c>
      <c r="BX35">
        <v>0</v>
      </c>
      <c r="BY35">
        <v>2.5541999999999998</v>
      </c>
      <c r="BZ35">
        <v>0</v>
      </c>
      <c r="CA35">
        <v>17670.3</v>
      </c>
      <c r="CB35">
        <v>14598.7</v>
      </c>
      <c r="CC35">
        <v>41.061999999999998</v>
      </c>
      <c r="CD35">
        <v>41.311999999999998</v>
      </c>
      <c r="CE35">
        <v>40.811999999999998</v>
      </c>
      <c r="CF35">
        <v>40.186999999999998</v>
      </c>
      <c r="CG35">
        <v>40.375</v>
      </c>
      <c r="CH35">
        <v>1619.81</v>
      </c>
      <c r="CI35">
        <v>179.99</v>
      </c>
      <c r="CJ35">
        <v>0</v>
      </c>
      <c r="CK35">
        <v>1690143694</v>
      </c>
      <c r="CL35">
        <v>0</v>
      </c>
      <c r="CM35">
        <v>1690143650</v>
      </c>
      <c r="CN35" t="s">
        <v>403</v>
      </c>
      <c r="CO35">
        <v>1690143650</v>
      </c>
      <c r="CP35">
        <v>1690143649</v>
      </c>
      <c r="CQ35">
        <v>20</v>
      </c>
      <c r="CR35">
        <v>-0.60599999999999998</v>
      </c>
      <c r="CS35">
        <v>-1E-3</v>
      </c>
      <c r="CT35">
        <v>-12.07</v>
      </c>
      <c r="CU35">
        <v>-1.335</v>
      </c>
      <c r="CV35">
        <v>1800</v>
      </c>
      <c r="CW35">
        <v>18</v>
      </c>
      <c r="CX35">
        <v>0.08</v>
      </c>
      <c r="CY35">
        <v>0.05</v>
      </c>
      <c r="CZ35">
        <v>40.281853901607157</v>
      </c>
      <c r="DA35">
        <v>1.167628650589327</v>
      </c>
      <c r="DB35">
        <v>0.1466722778638358</v>
      </c>
      <c r="DC35">
        <v>1</v>
      </c>
      <c r="DD35">
        <v>1799.979512195122</v>
      </c>
      <c r="DE35">
        <v>3.3449477348374633E-2</v>
      </c>
      <c r="DF35">
        <v>0.13127798135203761</v>
      </c>
      <c r="DG35">
        <v>1</v>
      </c>
      <c r="DH35">
        <v>1799.9837500000001</v>
      </c>
      <c r="DI35">
        <v>0.2186161853327068</v>
      </c>
      <c r="DJ35">
        <v>0.1087816046029787</v>
      </c>
      <c r="DK35">
        <v>-1</v>
      </c>
      <c r="DL35">
        <v>2</v>
      </c>
      <c r="DM35">
        <v>2</v>
      </c>
      <c r="DN35" t="s">
        <v>351</v>
      </c>
      <c r="DO35">
        <v>3.20777</v>
      </c>
      <c r="DP35">
        <v>2.7399200000000001</v>
      </c>
      <c r="DQ35">
        <v>0.24981900000000001</v>
      </c>
      <c r="DR35">
        <v>0.25107099999999999</v>
      </c>
      <c r="DS35">
        <v>0.105944</v>
      </c>
      <c r="DT35">
        <v>9.2799900000000005E-2</v>
      </c>
      <c r="DU35">
        <v>22618.9</v>
      </c>
      <c r="DV35">
        <v>25417</v>
      </c>
      <c r="DW35">
        <v>28379.3</v>
      </c>
      <c r="DX35">
        <v>32547</v>
      </c>
      <c r="DY35">
        <v>35258.1</v>
      </c>
      <c r="DZ35">
        <v>39441.4</v>
      </c>
      <c r="EA35">
        <v>41653.5</v>
      </c>
      <c r="EB35">
        <v>46287</v>
      </c>
      <c r="EC35">
        <v>2.1484999999999999</v>
      </c>
      <c r="ED35">
        <v>1.7658499999999999</v>
      </c>
      <c r="EE35">
        <v>9.0397900000000003E-2</v>
      </c>
      <c r="EF35">
        <v>0</v>
      </c>
      <c r="EG35">
        <v>24.546700000000001</v>
      </c>
      <c r="EH35">
        <v>999.9</v>
      </c>
      <c r="EI35">
        <v>50.2</v>
      </c>
      <c r="EJ35">
        <v>31.8</v>
      </c>
      <c r="EK35">
        <v>23.617899999999999</v>
      </c>
      <c r="EL35">
        <v>63.44</v>
      </c>
      <c r="EM35">
        <v>20.3766</v>
      </c>
      <c r="EN35">
        <v>1</v>
      </c>
      <c r="EO35">
        <v>-0.13753799999999999</v>
      </c>
      <c r="EP35">
        <v>-0.28758400000000001</v>
      </c>
      <c r="EQ35">
        <v>20.2285</v>
      </c>
      <c r="ER35">
        <v>5.2270200000000004</v>
      </c>
      <c r="ES35">
        <v>12.0099</v>
      </c>
      <c r="ET35">
        <v>4.9896000000000003</v>
      </c>
      <c r="EU35">
        <v>3.3050000000000002</v>
      </c>
      <c r="EV35">
        <v>8566.1</v>
      </c>
      <c r="EW35">
        <v>9999</v>
      </c>
      <c r="EX35">
        <v>555.9</v>
      </c>
      <c r="EY35">
        <v>92</v>
      </c>
      <c r="EZ35">
        <v>1.8530199999999999</v>
      </c>
      <c r="FA35">
        <v>1.8615699999999999</v>
      </c>
      <c r="FB35">
        <v>1.86084</v>
      </c>
      <c r="FC35">
        <v>1.8569800000000001</v>
      </c>
      <c r="FD35">
        <v>1.8612299999999999</v>
      </c>
      <c r="FE35">
        <v>1.85745</v>
      </c>
      <c r="FF35">
        <v>1.8595699999999999</v>
      </c>
      <c r="FG35">
        <v>1.86246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-12.02</v>
      </c>
      <c r="FV35">
        <v>-1.3347</v>
      </c>
      <c r="FW35">
        <v>-7.8564016870599707</v>
      </c>
      <c r="FX35">
        <v>-4.0117494158234393E-3</v>
      </c>
      <c r="FY35">
        <v>1.087516141204025E-6</v>
      </c>
      <c r="FZ35">
        <v>-8.657206703991749E-11</v>
      </c>
      <c r="GA35">
        <v>-1.3346900000000019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0.5</v>
      </c>
      <c r="GK35">
        <v>3.4277299999999999</v>
      </c>
      <c r="GL35">
        <v>2.3791500000000001</v>
      </c>
      <c r="GM35">
        <v>1.5942400000000001</v>
      </c>
      <c r="GN35">
        <v>2.3107899999999999</v>
      </c>
      <c r="GO35">
        <v>1.40015</v>
      </c>
      <c r="GP35">
        <v>2.3767100000000001</v>
      </c>
      <c r="GQ35">
        <v>35.6845</v>
      </c>
      <c r="GR35">
        <v>15.480399999999999</v>
      </c>
      <c r="GS35">
        <v>18</v>
      </c>
      <c r="GT35">
        <v>608.62900000000002</v>
      </c>
      <c r="GU35">
        <v>389.57299999999998</v>
      </c>
      <c r="GV35">
        <v>25.584900000000001</v>
      </c>
      <c r="GW35">
        <v>25.486000000000001</v>
      </c>
      <c r="GX35">
        <v>30.0001</v>
      </c>
      <c r="GY35">
        <v>25.299199999999999</v>
      </c>
      <c r="GZ35">
        <v>25.2241</v>
      </c>
      <c r="HA35">
        <v>68.648700000000005</v>
      </c>
      <c r="HB35">
        <v>15</v>
      </c>
      <c r="HC35">
        <v>-30</v>
      </c>
      <c r="HD35">
        <v>25.569199999999999</v>
      </c>
      <c r="HE35">
        <v>1800</v>
      </c>
      <c r="HF35">
        <v>0</v>
      </c>
      <c r="HG35">
        <v>104.19499999999999</v>
      </c>
      <c r="HH35">
        <v>102.54600000000001</v>
      </c>
    </row>
    <row r="36" spans="1:216" x14ac:dyDescent="0.2">
      <c r="A36">
        <v>18</v>
      </c>
      <c r="B36">
        <v>1690143771</v>
      </c>
      <c r="C36">
        <v>1455</v>
      </c>
      <c r="D36" t="s">
        <v>404</v>
      </c>
      <c r="E36" t="s">
        <v>405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1690143771</v>
      </c>
      <c r="M36">
        <f t="shared" si="0"/>
        <v>1.9496926388178543E-3</v>
      </c>
      <c r="N36">
        <f t="shared" si="1"/>
        <v>1.9496926388178544</v>
      </c>
      <c r="O36">
        <f t="shared" si="2"/>
        <v>12.365332496716567</v>
      </c>
      <c r="P36">
        <f t="shared" si="3"/>
        <v>386.87400000000002</v>
      </c>
      <c r="Q36">
        <f t="shared" si="4"/>
        <v>238.85614004253202</v>
      </c>
      <c r="R36">
        <f t="shared" si="5"/>
        <v>23.991855949406578</v>
      </c>
      <c r="S36">
        <f t="shared" si="6"/>
        <v>38.859479504767805</v>
      </c>
      <c r="T36">
        <f t="shared" si="7"/>
        <v>0.14351359206817763</v>
      </c>
      <c r="U36">
        <f t="shared" si="8"/>
        <v>2.9347164809278801</v>
      </c>
      <c r="V36">
        <f t="shared" si="9"/>
        <v>0.1397256298087525</v>
      </c>
      <c r="W36">
        <f t="shared" si="10"/>
        <v>8.7660524374616994E-2</v>
      </c>
      <c r="X36">
        <f t="shared" si="11"/>
        <v>297.68603999999999</v>
      </c>
      <c r="Y36">
        <f t="shared" si="12"/>
        <v>28.128911947187394</v>
      </c>
      <c r="Z36">
        <f t="shared" si="13"/>
        <v>26.009399999999999</v>
      </c>
      <c r="AA36">
        <f t="shared" si="14"/>
        <v>3.3761357549839848</v>
      </c>
      <c r="AB36">
        <f t="shared" si="15"/>
        <v>56.608325117833679</v>
      </c>
      <c r="AC36">
        <f t="shared" si="16"/>
        <v>2.0121503053482801</v>
      </c>
      <c r="AD36">
        <f t="shared" si="17"/>
        <v>3.5545130529120348</v>
      </c>
      <c r="AE36">
        <f t="shared" si="18"/>
        <v>1.3639854496357047</v>
      </c>
      <c r="AF36">
        <f t="shared" si="19"/>
        <v>-85.98144537186738</v>
      </c>
      <c r="AG36">
        <f t="shared" si="20"/>
        <v>138.12294768497151</v>
      </c>
      <c r="AH36">
        <f t="shared" si="21"/>
        <v>10.10105954052219</v>
      </c>
      <c r="AI36">
        <f t="shared" si="22"/>
        <v>359.92860185362633</v>
      </c>
      <c r="AJ36">
        <v>13</v>
      </c>
      <c r="AK36">
        <v>2</v>
      </c>
      <c r="AL36">
        <f t="shared" si="23"/>
        <v>1</v>
      </c>
      <c r="AM36">
        <f t="shared" si="24"/>
        <v>0</v>
      </c>
      <c r="AN36">
        <f t="shared" si="25"/>
        <v>53054.947876612881</v>
      </c>
      <c r="AO36">
        <f t="shared" si="26"/>
        <v>1799.9</v>
      </c>
      <c r="AP36">
        <f t="shared" si="27"/>
        <v>1517.316</v>
      </c>
      <c r="AQ36">
        <f t="shared" si="28"/>
        <v>0.84300016667592637</v>
      </c>
      <c r="AR36">
        <f t="shared" si="29"/>
        <v>0.16539032168453802</v>
      </c>
      <c r="AS36">
        <v>1690143771</v>
      </c>
      <c r="AT36">
        <v>386.87400000000002</v>
      </c>
      <c r="AU36">
        <v>399.99200000000002</v>
      </c>
      <c r="AV36">
        <v>20.032399999999999</v>
      </c>
      <c r="AW36">
        <v>18.122</v>
      </c>
      <c r="AX36">
        <v>393.76299999999998</v>
      </c>
      <c r="AY36">
        <v>21.3736</v>
      </c>
      <c r="AZ36">
        <v>600.07399999999996</v>
      </c>
      <c r="BA36">
        <v>100.345</v>
      </c>
      <c r="BB36">
        <v>9.97947E-2</v>
      </c>
      <c r="BC36">
        <v>26.882400000000001</v>
      </c>
      <c r="BD36">
        <v>26.009399999999999</v>
      </c>
      <c r="BE36">
        <v>999.9</v>
      </c>
      <c r="BF36">
        <v>0</v>
      </c>
      <c r="BG36">
        <v>0</v>
      </c>
      <c r="BH36">
        <v>9995</v>
      </c>
      <c r="BI36">
        <v>0</v>
      </c>
      <c r="BJ36">
        <v>537.26199999999994</v>
      </c>
      <c r="BK36">
        <v>-13.117800000000001</v>
      </c>
      <c r="BL36">
        <v>394.78300000000002</v>
      </c>
      <c r="BM36">
        <v>407.37400000000002</v>
      </c>
      <c r="BN36">
        <v>1.91032</v>
      </c>
      <c r="BO36">
        <v>399.99200000000002</v>
      </c>
      <c r="BP36">
        <v>18.122</v>
      </c>
      <c r="BQ36">
        <v>2.0101499999999999</v>
      </c>
      <c r="BR36">
        <v>1.81846</v>
      </c>
      <c r="BS36">
        <v>17.5245</v>
      </c>
      <c r="BT36">
        <v>15.946400000000001</v>
      </c>
      <c r="BU36">
        <v>1799.9</v>
      </c>
      <c r="BV36">
        <v>0.89999399999999996</v>
      </c>
      <c r="BW36">
        <v>0.100006</v>
      </c>
      <c r="BX36">
        <v>0</v>
      </c>
      <c r="BY36">
        <v>2.6705000000000001</v>
      </c>
      <c r="BZ36">
        <v>0</v>
      </c>
      <c r="CA36">
        <v>16052.8</v>
      </c>
      <c r="CB36">
        <v>14599.5</v>
      </c>
      <c r="CC36">
        <v>41.375</v>
      </c>
      <c r="CD36">
        <v>41.25</v>
      </c>
      <c r="CE36">
        <v>41.125</v>
      </c>
      <c r="CF36">
        <v>40.125</v>
      </c>
      <c r="CG36">
        <v>40.561999999999998</v>
      </c>
      <c r="CH36">
        <v>1619.9</v>
      </c>
      <c r="CI36">
        <v>180</v>
      </c>
      <c r="CJ36">
        <v>0</v>
      </c>
      <c r="CK36">
        <v>1690143788.2</v>
      </c>
      <c r="CL36">
        <v>0</v>
      </c>
      <c r="CM36">
        <v>1690143744.5</v>
      </c>
      <c r="CN36" t="s">
        <v>406</v>
      </c>
      <c r="CO36">
        <v>1690143744.5</v>
      </c>
      <c r="CP36">
        <v>1690143732.5</v>
      </c>
      <c r="CQ36">
        <v>21</v>
      </c>
      <c r="CR36">
        <v>2.3839999999999999</v>
      </c>
      <c r="CS36">
        <v>-7.0000000000000001E-3</v>
      </c>
      <c r="CT36">
        <v>-6.9269999999999996</v>
      </c>
      <c r="CU36">
        <v>-1.341</v>
      </c>
      <c r="CV36">
        <v>399</v>
      </c>
      <c r="CW36">
        <v>18</v>
      </c>
      <c r="CX36">
        <v>0.2</v>
      </c>
      <c r="CY36">
        <v>0.06</v>
      </c>
      <c r="CZ36">
        <v>12.586704290457069</v>
      </c>
      <c r="DA36">
        <v>-1.1079886327072459</v>
      </c>
      <c r="DB36">
        <v>0.1657859288329486</v>
      </c>
      <c r="DC36">
        <v>1</v>
      </c>
      <c r="DD36">
        <v>399.79802439024382</v>
      </c>
      <c r="DE36">
        <v>1.964195121951384</v>
      </c>
      <c r="DF36">
        <v>0.24130372398699651</v>
      </c>
      <c r="DG36">
        <v>1</v>
      </c>
      <c r="DH36">
        <v>1800.085853658537</v>
      </c>
      <c r="DI36">
        <v>-0.22369898339036329</v>
      </c>
      <c r="DJ36">
        <v>9.0768416387246947E-2</v>
      </c>
      <c r="DK36">
        <v>-1</v>
      </c>
      <c r="DL36">
        <v>2</v>
      </c>
      <c r="DM36">
        <v>2</v>
      </c>
      <c r="DN36" t="s">
        <v>351</v>
      </c>
      <c r="DO36">
        <v>3.2077399999999998</v>
      </c>
      <c r="DP36">
        <v>2.7395499999999999</v>
      </c>
      <c r="DQ36">
        <v>9.24204E-2</v>
      </c>
      <c r="DR36">
        <v>9.3103400000000003E-2</v>
      </c>
      <c r="DS36">
        <v>0.105756</v>
      </c>
      <c r="DT36">
        <v>9.28784E-2</v>
      </c>
      <c r="DU36">
        <v>27361.200000000001</v>
      </c>
      <c r="DV36">
        <v>30774.3</v>
      </c>
      <c r="DW36">
        <v>28378.6</v>
      </c>
      <c r="DX36">
        <v>32546.6</v>
      </c>
      <c r="DY36">
        <v>35263.5</v>
      </c>
      <c r="DZ36">
        <v>39435.1</v>
      </c>
      <c r="EA36">
        <v>41651.9</v>
      </c>
      <c r="EB36">
        <v>46284.6</v>
      </c>
      <c r="EC36">
        <v>2.14805</v>
      </c>
      <c r="ED36">
        <v>1.75987</v>
      </c>
      <c r="EE36">
        <v>9.3270099999999995E-2</v>
      </c>
      <c r="EF36">
        <v>0</v>
      </c>
      <c r="EG36">
        <v>24.479700000000001</v>
      </c>
      <c r="EH36">
        <v>999.9</v>
      </c>
      <c r="EI36">
        <v>50</v>
      </c>
      <c r="EJ36">
        <v>31.9</v>
      </c>
      <c r="EK36">
        <v>23.660599999999999</v>
      </c>
      <c r="EL36">
        <v>63.28</v>
      </c>
      <c r="EM36">
        <v>20.4407</v>
      </c>
      <c r="EN36">
        <v>1</v>
      </c>
      <c r="EO36">
        <v>-0.13770299999999999</v>
      </c>
      <c r="EP36">
        <v>-0.24499499999999999</v>
      </c>
      <c r="EQ36">
        <v>20.226400000000002</v>
      </c>
      <c r="ER36">
        <v>5.22837</v>
      </c>
      <c r="ES36">
        <v>12.0099</v>
      </c>
      <c r="ET36">
        <v>4.9897499999999999</v>
      </c>
      <c r="EU36">
        <v>3.3050000000000002</v>
      </c>
      <c r="EV36">
        <v>8568</v>
      </c>
      <c r="EW36">
        <v>9999</v>
      </c>
      <c r="EX36">
        <v>555.9</v>
      </c>
      <c r="EY36">
        <v>92.1</v>
      </c>
      <c r="EZ36">
        <v>1.85303</v>
      </c>
      <c r="FA36">
        <v>1.8615699999999999</v>
      </c>
      <c r="FB36">
        <v>1.8609100000000001</v>
      </c>
      <c r="FC36">
        <v>1.8569800000000001</v>
      </c>
      <c r="FD36">
        <v>1.8612599999999999</v>
      </c>
      <c r="FE36">
        <v>1.85745</v>
      </c>
      <c r="FF36">
        <v>1.85958</v>
      </c>
      <c r="FG36">
        <v>1.86249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-6.8890000000000002</v>
      </c>
      <c r="FV36">
        <v>-1.3411999999999999</v>
      </c>
      <c r="FW36">
        <v>-5.4724310686958306</v>
      </c>
      <c r="FX36">
        <v>-4.0117494158234393E-3</v>
      </c>
      <c r="FY36">
        <v>1.087516141204025E-6</v>
      </c>
      <c r="FZ36">
        <v>-8.657206703991749E-11</v>
      </c>
      <c r="GA36">
        <v>-1.341274999999996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0.4</v>
      </c>
      <c r="GJ36">
        <v>0.6</v>
      </c>
      <c r="GK36">
        <v>1.01318</v>
      </c>
      <c r="GL36">
        <v>2.3938000000000001</v>
      </c>
      <c r="GM36">
        <v>1.5942400000000001</v>
      </c>
      <c r="GN36">
        <v>2.3107899999999999</v>
      </c>
      <c r="GO36">
        <v>1.40015</v>
      </c>
      <c r="GP36">
        <v>2.2802699999999998</v>
      </c>
      <c r="GQ36">
        <v>35.707799999999999</v>
      </c>
      <c r="GR36">
        <v>15.445399999999999</v>
      </c>
      <c r="GS36">
        <v>18</v>
      </c>
      <c r="GT36">
        <v>608.29300000000001</v>
      </c>
      <c r="GU36">
        <v>386.12099999999998</v>
      </c>
      <c r="GV36">
        <v>25.462900000000001</v>
      </c>
      <c r="GW36">
        <v>25.482199999999999</v>
      </c>
      <c r="GX36">
        <v>30</v>
      </c>
      <c r="GY36">
        <v>25.299199999999999</v>
      </c>
      <c r="GZ36">
        <v>25.2225</v>
      </c>
      <c r="HA36">
        <v>20.3367</v>
      </c>
      <c r="HB36">
        <v>15</v>
      </c>
      <c r="HC36">
        <v>-30</v>
      </c>
      <c r="HD36">
        <v>25.458500000000001</v>
      </c>
      <c r="HE36">
        <v>400</v>
      </c>
      <c r="HF36">
        <v>0</v>
      </c>
      <c r="HG36">
        <v>104.19199999999999</v>
      </c>
      <c r="HH36">
        <v>102.54300000000001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407</v>
      </c>
      <c r="B17" t="s">
        <v>408</v>
      </c>
    </row>
    <row r="18" spans="1:2" x14ac:dyDescent="0.2">
      <c r="A18" t="s">
        <v>409</v>
      </c>
      <c r="B18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2023-07-23T20:23:34Z</dcterms:created>
  <dcterms:modified xsi:type="dcterms:W3CDTF">2023-07-25T17:20:05Z</dcterms:modified>
</cp:coreProperties>
</file>