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3D53529A-F606-8345-B59A-4E285848DB38}" xr6:coauthVersionLast="47" xr6:coauthVersionMax="47" xr10:uidLastSave="{00000000-0000-0000-0000-000000000000}"/>
  <bookViews>
    <workbookView xWindow="240" yWindow="760" windowWidth="18080" windowHeight="132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P36" i="1" s="1"/>
  <c r="AD36" i="1"/>
  <c r="AC36" i="1"/>
  <c r="AB36" i="1"/>
  <c r="U36" i="1"/>
  <c r="S36" i="1"/>
  <c r="AR35" i="1"/>
  <c r="AQ35" i="1"/>
  <c r="AO35" i="1"/>
  <c r="AP35" i="1" s="1"/>
  <c r="AN35" i="1"/>
  <c r="AL35" i="1"/>
  <c r="P35" i="1" s="1"/>
  <c r="AD35" i="1"/>
  <c r="AC35" i="1"/>
  <c r="AB35" i="1"/>
  <c r="U35" i="1"/>
  <c r="S35" i="1"/>
  <c r="AR34" i="1"/>
  <c r="AQ34" i="1"/>
  <c r="AO34" i="1"/>
  <c r="AP34" i="1" s="1"/>
  <c r="AN34" i="1"/>
  <c r="AL34" i="1"/>
  <c r="N34" i="1" s="1"/>
  <c r="M34" i="1" s="1"/>
  <c r="AD34" i="1"/>
  <c r="AC34" i="1"/>
  <c r="AB34" i="1"/>
  <c r="X34" i="1"/>
  <c r="U34" i="1"/>
  <c r="S34" i="1"/>
  <c r="P34" i="1"/>
  <c r="O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O32" i="1"/>
  <c r="AP32" i="1" s="1"/>
  <c r="AN32" i="1"/>
  <c r="AL32" i="1"/>
  <c r="P32" i="1" s="1"/>
  <c r="AD32" i="1"/>
  <c r="AC32" i="1"/>
  <c r="AB32" i="1"/>
  <c r="U32" i="1"/>
  <c r="S32" i="1"/>
  <c r="AR31" i="1"/>
  <c r="AQ31" i="1"/>
  <c r="AO31" i="1"/>
  <c r="AP31" i="1" s="1"/>
  <c r="AN31" i="1"/>
  <c r="AM31" i="1"/>
  <c r="AL31" i="1"/>
  <c r="P31" i="1" s="1"/>
  <c r="AD31" i="1"/>
  <c r="AC31" i="1"/>
  <c r="AB31" i="1" s="1"/>
  <c r="U31" i="1"/>
  <c r="S31" i="1"/>
  <c r="AR30" i="1"/>
  <c r="AQ30" i="1"/>
  <c r="AO30" i="1"/>
  <c r="AP30" i="1" s="1"/>
  <c r="AN30" i="1"/>
  <c r="AL30" i="1"/>
  <c r="N30" i="1" s="1"/>
  <c r="M30" i="1" s="1"/>
  <c r="AD30" i="1"/>
  <c r="AC30" i="1"/>
  <c r="AB30" i="1"/>
  <c r="U30" i="1"/>
  <c r="S30" i="1"/>
  <c r="P30" i="1"/>
  <c r="O30" i="1"/>
  <c r="AR29" i="1"/>
  <c r="AQ29" i="1"/>
  <c r="AO29" i="1"/>
  <c r="AP29" i="1" s="1"/>
  <c r="AN29" i="1"/>
  <c r="AL29" i="1" s="1"/>
  <c r="AD29" i="1"/>
  <c r="AC29" i="1"/>
  <c r="AB29" i="1" s="1"/>
  <c r="X29" i="1"/>
  <c r="U29" i="1"/>
  <c r="AR28" i="1"/>
  <c r="AQ28" i="1"/>
  <c r="AO28" i="1"/>
  <c r="AP28" i="1" s="1"/>
  <c r="AN28" i="1"/>
  <c r="AL28" i="1"/>
  <c r="P28" i="1" s="1"/>
  <c r="AD28" i="1"/>
  <c r="AC28" i="1"/>
  <c r="AB28" i="1"/>
  <c r="U28" i="1"/>
  <c r="S28" i="1"/>
  <c r="AR27" i="1"/>
  <c r="AQ27" i="1"/>
  <c r="AO27" i="1"/>
  <c r="AP27" i="1" s="1"/>
  <c r="AN27" i="1"/>
  <c r="AM27" i="1"/>
  <c r="AL27" i="1"/>
  <c r="P27" i="1" s="1"/>
  <c r="AD27" i="1"/>
  <c r="AC27" i="1"/>
  <c r="AB27" i="1" s="1"/>
  <c r="U27" i="1"/>
  <c r="AR26" i="1"/>
  <c r="AQ26" i="1"/>
  <c r="AO26" i="1"/>
  <c r="AP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P25" i="1" s="1"/>
  <c r="AO25" i="1"/>
  <c r="AN25" i="1"/>
  <c r="AL25" i="1" s="1"/>
  <c r="AD25" i="1"/>
  <c r="AC25" i="1"/>
  <c r="AB25" i="1" s="1"/>
  <c r="X25" i="1"/>
  <c r="U25" i="1"/>
  <c r="AR24" i="1"/>
  <c r="AQ24" i="1"/>
  <c r="AO24" i="1"/>
  <c r="AP24" i="1" s="1"/>
  <c r="AN24" i="1"/>
  <c r="AL24" i="1"/>
  <c r="P24" i="1" s="1"/>
  <c r="AD24" i="1"/>
  <c r="AC24" i="1"/>
  <c r="AB24" i="1"/>
  <c r="U24" i="1"/>
  <c r="S24" i="1"/>
  <c r="AR23" i="1"/>
  <c r="AQ23" i="1"/>
  <c r="AO23" i="1"/>
  <c r="AP23" i="1" s="1"/>
  <c r="AN23" i="1"/>
  <c r="AM23" i="1"/>
  <c r="AL23" i="1"/>
  <c r="P23" i="1" s="1"/>
  <c r="AD23" i="1"/>
  <c r="AC23" i="1"/>
  <c r="AB23" i="1" s="1"/>
  <c r="U23" i="1"/>
  <c r="AR22" i="1"/>
  <c r="AQ22" i="1"/>
  <c r="AO22" i="1"/>
  <c r="AP22" i="1" s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P21" i="1" s="1"/>
  <c r="AO21" i="1"/>
  <c r="AN21" i="1"/>
  <c r="AL21" i="1" s="1"/>
  <c r="AD21" i="1"/>
  <c r="AC21" i="1"/>
  <c r="AB21" i="1" s="1"/>
  <c r="X21" i="1"/>
  <c r="U21" i="1"/>
  <c r="AR20" i="1"/>
  <c r="AQ20" i="1"/>
  <c r="AO20" i="1"/>
  <c r="AP20" i="1" s="1"/>
  <c r="AN20" i="1"/>
  <c r="AL20" i="1"/>
  <c r="P20" i="1" s="1"/>
  <c r="AD20" i="1"/>
  <c r="AC20" i="1"/>
  <c r="AB20" i="1"/>
  <c r="U20" i="1"/>
  <c r="S20" i="1"/>
  <c r="AR19" i="1"/>
  <c r="AQ19" i="1"/>
  <c r="AO19" i="1"/>
  <c r="AP19" i="1" s="1"/>
  <c r="AN19" i="1"/>
  <c r="AM19" i="1"/>
  <c r="AL19" i="1"/>
  <c r="P19" i="1" s="1"/>
  <c r="AD19" i="1"/>
  <c r="AC19" i="1"/>
  <c r="AB19" i="1" s="1"/>
  <c r="U19" i="1"/>
  <c r="AF22" i="1" l="1"/>
  <c r="AF26" i="1"/>
  <c r="S29" i="1"/>
  <c r="P29" i="1"/>
  <c r="O29" i="1"/>
  <c r="N29" i="1"/>
  <c r="M29" i="1" s="1"/>
  <c r="AM29" i="1"/>
  <c r="S25" i="1"/>
  <c r="P25" i="1"/>
  <c r="O25" i="1"/>
  <c r="N25" i="1"/>
  <c r="M25" i="1" s="1"/>
  <c r="AM25" i="1"/>
  <c r="S21" i="1"/>
  <c r="AM21" i="1"/>
  <c r="P21" i="1"/>
  <c r="O21" i="1"/>
  <c r="N21" i="1"/>
  <c r="M21" i="1" s="1"/>
  <c r="S33" i="1"/>
  <c r="P33" i="1"/>
  <c r="O33" i="1"/>
  <c r="N33" i="1"/>
  <c r="M33" i="1" s="1"/>
  <c r="AM33" i="1"/>
  <c r="AF30" i="1"/>
  <c r="AF34" i="1"/>
  <c r="X22" i="1"/>
  <c r="X30" i="1"/>
  <c r="X26" i="1"/>
  <c r="S19" i="1"/>
  <c r="AM20" i="1"/>
  <c r="S23" i="1"/>
  <c r="AM24" i="1"/>
  <c r="S27" i="1"/>
  <c r="AM28" i="1"/>
  <c r="AM32" i="1"/>
  <c r="Y34" i="1"/>
  <c r="Z34" i="1" s="1"/>
  <c r="V34" i="1" s="1"/>
  <c r="T34" i="1" s="1"/>
  <c r="W34" i="1" s="1"/>
  <c r="Q34" i="1" s="1"/>
  <c r="R34" i="1" s="1"/>
  <c r="AM36" i="1"/>
  <c r="N20" i="1"/>
  <c r="M20" i="1" s="1"/>
  <c r="N24" i="1"/>
  <c r="M24" i="1" s="1"/>
  <c r="N28" i="1"/>
  <c r="M28" i="1" s="1"/>
  <c r="N32" i="1"/>
  <c r="M32" i="1" s="1"/>
  <c r="X33" i="1"/>
  <c r="N36" i="1"/>
  <c r="M36" i="1" s="1"/>
  <c r="O28" i="1"/>
  <c r="O32" i="1"/>
  <c r="AM35" i="1"/>
  <c r="O36" i="1"/>
  <c r="N27" i="1"/>
  <c r="M27" i="1" s="1"/>
  <c r="X28" i="1"/>
  <c r="N31" i="1"/>
  <c r="M31" i="1" s="1"/>
  <c r="X32" i="1"/>
  <c r="N35" i="1"/>
  <c r="M35" i="1" s="1"/>
  <c r="X36" i="1"/>
  <c r="O20" i="1"/>
  <c r="AM22" i="1"/>
  <c r="O23" i="1"/>
  <c r="AM26" i="1"/>
  <c r="O27" i="1"/>
  <c r="AM30" i="1"/>
  <c r="O31" i="1"/>
  <c r="AM34" i="1"/>
  <c r="O35" i="1"/>
  <c r="O24" i="1"/>
  <c r="N19" i="1"/>
  <c r="M19" i="1" s="1"/>
  <c r="X20" i="1"/>
  <c r="N23" i="1"/>
  <c r="M23" i="1" s="1"/>
  <c r="X24" i="1"/>
  <c r="O19" i="1"/>
  <c r="X19" i="1"/>
  <c r="X23" i="1"/>
  <c r="X27" i="1"/>
  <c r="X31" i="1"/>
  <c r="X35" i="1"/>
  <c r="Y27" i="1" l="1"/>
  <c r="Z27" i="1" s="1"/>
  <c r="Y31" i="1"/>
  <c r="Z31" i="1" s="1"/>
  <c r="AF19" i="1"/>
  <c r="AF27" i="1"/>
  <c r="V27" i="1"/>
  <c r="T27" i="1" s="1"/>
  <c r="W27" i="1" s="1"/>
  <c r="Q27" i="1" s="1"/>
  <c r="R27" i="1" s="1"/>
  <c r="AF28" i="1"/>
  <c r="Y23" i="1"/>
  <c r="Z23" i="1" s="1"/>
  <c r="Y25" i="1"/>
  <c r="Z25" i="1" s="1"/>
  <c r="AF25" i="1"/>
  <c r="V25" i="1"/>
  <c r="T25" i="1" s="1"/>
  <c r="W25" i="1" s="1"/>
  <c r="Q25" i="1" s="1"/>
  <c r="R25" i="1" s="1"/>
  <c r="AF24" i="1"/>
  <c r="AA34" i="1"/>
  <c r="AE34" i="1" s="1"/>
  <c r="AH34" i="1"/>
  <c r="AG34" i="1"/>
  <c r="Y24" i="1"/>
  <c r="Z24" i="1" s="1"/>
  <c r="Y32" i="1"/>
  <c r="Z32" i="1" s="1"/>
  <c r="AF36" i="1"/>
  <c r="Y30" i="1"/>
  <c r="Z30" i="1" s="1"/>
  <c r="AF20" i="1"/>
  <c r="V20" i="1"/>
  <c r="T20" i="1" s="1"/>
  <c r="W20" i="1" s="1"/>
  <c r="Q20" i="1" s="1"/>
  <c r="R20" i="1" s="1"/>
  <c r="Y19" i="1"/>
  <c r="Z19" i="1" s="1"/>
  <c r="V19" i="1" s="1"/>
  <c r="T19" i="1" s="1"/>
  <c r="W19" i="1" s="1"/>
  <c r="Q19" i="1" s="1"/>
  <c r="R19" i="1" s="1"/>
  <c r="Y36" i="1"/>
  <c r="Z36" i="1" s="1"/>
  <c r="V36" i="1" s="1"/>
  <c r="T36" i="1" s="1"/>
  <c r="W36" i="1" s="1"/>
  <c r="Q36" i="1" s="1"/>
  <c r="R36" i="1" s="1"/>
  <c r="AF35" i="1"/>
  <c r="Y26" i="1"/>
  <c r="Z26" i="1" s="1"/>
  <c r="Y21" i="1"/>
  <c r="Z21" i="1" s="1"/>
  <c r="AF21" i="1"/>
  <c r="AF23" i="1"/>
  <c r="AF31" i="1"/>
  <c r="V31" i="1"/>
  <c r="T31" i="1" s="1"/>
  <c r="W31" i="1" s="1"/>
  <c r="Q31" i="1" s="1"/>
  <c r="R31" i="1" s="1"/>
  <c r="Y33" i="1"/>
  <c r="Z33" i="1" s="1"/>
  <c r="V33" i="1" s="1"/>
  <c r="T33" i="1" s="1"/>
  <c r="W33" i="1" s="1"/>
  <c r="Q33" i="1" s="1"/>
  <c r="R33" i="1" s="1"/>
  <c r="Y22" i="1"/>
  <c r="Z22" i="1" s="1"/>
  <c r="Y35" i="1"/>
  <c r="Z35" i="1" s="1"/>
  <c r="V35" i="1" s="1"/>
  <c r="T35" i="1" s="1"/>
  <c r="W35" i="1" s="1"/>
  <c r="Q35" i="1" s="1"/>
  <c r="R35" i="1" s="1"/>
  <c r="Y20" i="1"/>
  <c r="Z20" i="1" s="1"/>
  <c r="Y28" i="1"/>
  <c r="Z28" i="1" s="1"/>
  <c r="AF32" i="1"/>
  <c r="AF33" i="1"/>
  <c r="Y29" i="1"/>
  <c r="Z29" i="1" s="1"/>
  <c r="V29" i="1" s="1"/>
  <c r="T29" i="1" s="1"/>
  <c r="W29" i="1" s="1"/>
  <c r="Q29" i="1" s="1"/>
  <c r="R29" i="1" s="1"/>
  <c r="AF29" i="1"/>
  <c r="AH21" i="1" l="1"/>
  <c r="AA21" i="1"/>
  <c r="AE21" i="1" s="1"/>
  <c r="AG21" i="1"/>
  <c r="AH24" i="1"/>
  <c r="AA24" i="1"/>
  <c r="AE24" i="1" s="1"/>
  <c r="AG24" i="1"/>
  <c r="AG19" i="1"/>
  <c r="AH19" i="1"/>
  <c r="AA19" i="1"/>
  <c r="AE19" i="1" s="1"/>
  <c r="AA29" i="1"/>
  <c r="AE29" i="1" s="1"/>
  <c r="AH29" i="1"/>
  <c r="AG29" i="1"/>
  <c r="AH25" i="1"/>
  <c r="AA25" i="1"/>
  <c r="AE25" i="1" s="1"/>
  <c r="AG25" i="1"/>
  <c r="AH20" i="1"/>
  <c r="AI20" i="1" s="1"/>
  <c r="AA20" i="1"/>
  <c r="AE20" i="1" s="1"/>
  <c r="AG20" i="1"/>
  <c r="AA30" i="1"/>
  <c r="AE30" i="1" s="1"/>
  <c r="AH30" i="1"/>
  <c r="AG30" i="1"/>
  <c r="V30" i="1"/>
  <c r="T30" i="1" s="1"/>
  <c r="W30" i="1" s="1"/>
  <c r="Q30" i="1" s="1"/>
  <c r="R30" i="1" s="1"/>
  <c r="AG23" i="1"/>
  <c r="AA23" i="1"/>
  <c r="AE23" i="1" s="1"/>
  <c r="AH23" i="1"/>
  <c r="AA31" i="1"/>
  <c r="AE31" i="1" s="1"/>
  <c r="AH31" i="1"/>
  <c r="AG31" i="1"/>
  <c r="AA35" i="1"/>
  <c r="AE35" i="1" s="1"/>
  <c r="AH35" i="1"/>
  <c r="AG35" i="1"/>
  <c r="V23" i="1"/>
  <c r="T23" i="1" s="1"/>
  <c r="W23" i="1" s="1"/>
  <c r="Q23" i="1" s="1"/>
  <c r="R23" i="1" s="1"/>
  <c r="AI34" i="1"/>
  <c r="AA33" i="1"/>
  <c r="AE33" i="1" s="1"/>
  <c r="AH33" i="1"/>
  <c r="AG33" i="1"/>
  <c r="AH32" i="1"/>
  <c r="AA32" i="1"/>
  <c r="AE32" i="1" s="1"/>
  <c r="AG32" i="1"/>
  <c r="AH28" i="1"/>
  <c r="AI28" i="1" s="1"/>
  <c r="AA28" i="1"/>
  <c r="AE28" i="1" s="1"/>
  <c r="AG28" i="1"/>
  <c r="V28" i="1"/>
  <c r="T28" i="1" s="1"/>
  <c r="W28" i="1" s="1"/>
  <c r="Q28" i="1" s="1"/>
  <c r="R28" i="1" s="1"/>
  <c r="AA26" i="1"/>
  <c r="AE26" i="1" s="1"/>
  <c r="AH26" i="1"/>
  <c r="AG26" i="1"/>
  <c r="V26" i="1"/>
  <c r="T26" i="1" s="1"/>
  <c r="W26" i="1" s="1"/>
  <c r="Q26" i="1" s="1"/>
  <c r="R26" i="1" s="1"/>
  <c r="V32" i="1"/>
  <c r="T32" i="1" s="1"/>
  <c r="W32" i="1" s="1"/>
  <c r="Q32" i="1" s="1"/>
  <c r="R32" i="1" s="1"/>
  <c r="AA22" i="1"/>
  <c r="AE22" i="1" s="1"/>
  <c r="AH22" i="1"/>
  <c r="AG22" i="1"/>
  <c r="V22" i="1"/>
  <c r="T22" i="1" s="1"/>
  <c r="W22" i="1" s="1"/>
  <c r="Q22" i="1" s="1"/>
  <c r="R22" i="1" s="1"/>
  <c r="V21" i="1"/>
  <c r="T21" i="1" s="1"/>
  <c r="W21" i="1" s="1"/>
  <c r="Q21" i="1" s="1"/>
  <c r="R21" i="1" s="1"/>
  <c r="AH36" i="1"/>
  <c r="AA36" i="1"/>
  <c r="AE36" i="1" s="1"/>
  <c r="AG36" i="1"/>
  <c r="V24" i="1"/>
  <c r="T24" i="1" s="1"/>
  <c r="W24" i="1" s="1"/>
  <c r="Q24" i="1" s="1"/>
  <c r="R24" i="1" s="1"/>
  <c r="AG27" i="1"/>
  <c r="AA27" i="1"/>
  <c r="AE27" i="1" s="1"/>
  <c r="AH27" i="1"/>
  <c r="AI19" i="1" l="1"/>
  <c r="AI35" i="1"/>
  <c r="AI25" i="1"/>
  <c r="AI32" i="1"/>
  <c r="AI27" i="1"/>
  <c r="AI36" i="1"/>
  <c r="AI26" i="1"/>
  <c r="AI30" i="1"/>
  <c r="AI24" i="1"/>
  <c r="AI33" i="1"/>
  <c r="AI31" i="1"/>
  <c r="AI29" i="1"/>
  <c r="AI22" i="1"/>
  <c r="AI23" i="1"/>
  <c r="AI21" i="1"/>
</calcChain>
</file>

<file path=xl/sharedStrings.xml><?xml version="1.0" encoding="utf-8"?>
<sst xmlns="http://schemas.openxmlformats.org/spreadsheetml/2006/main" count="988" uniqueCount="412">
  <si>
    <t>File opened</t>
  </si>
  <si>
    <t>2023-07-23 15:08:02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</si>
  <si>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</si>
  <si>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</si>
  <si>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</si>
  <si>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</si>
  <si>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</si>
  <si>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</si>
  <si>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</si>
  <si>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</si>
  <si>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</si>
  <si>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</si>
  <si>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</si>
  <si>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"1.00218", "flowazero": "0.321", "flowbzero": "0.30235", "chamberpressurezero": "2.59034",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</si>
  <si>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</si>
  <si>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</si>
  <si>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</si>
  <si>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</si>
  <si>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</si>
  <si>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</si>
  <si>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</si>
  <si>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</si>
  <si>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</si>
  <si>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</si>
  <si>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</si>
  <si>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</si>
  <si>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</si>
  <si>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15:08:02</t>
  </si>
  <si>
    <t>Stability Definition:	CO2_r (Meas): Per=20	A (GasEx): Std&lt;0.2 Per=20	Qin (LeafQ): Std&lt;1 Per=20</t>
  </si>
  <si>
    <t>15:09:46</t>
  </si>
  <si>
    <t>Stability Definition:	CO2_r (Meas): Std&lt;0.75 Per=20	A (GasEx): Std&lt;0.2 Per=20	Qin (LeafQ): Std&lt;1 Per=20</t>
  </si>
  <si>
    <t>15:09:47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</si>
  <si>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</si>
  <si>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</si>
  <si>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</si>
  <si>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</si>
  <si>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</si>
  <si>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</si>
  <si>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</si>
  <si>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</si>
  <si>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</si>
  <si>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</si>
  <si>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</si>
  <si>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</si>
  <si>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</si>
  <si>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</si>
  <si>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</si>
  <si>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</si>
  <si>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</si>
  <si>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</si>
  <si>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</si>
  <si>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</si>
  <si>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</si>
  <si>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</si>
  <si>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</si>
  <si>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</si>
  <si>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</si>
  <si>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</si>
  <si>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</si>
  <si>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</si>
  <si>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</si>
  <si>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</si>
  <si>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</si>
  <si>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</si>
  <si>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</si>
  <si>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</si>
  <si>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</si>
  <si>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</si>
  <si>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</si>
  <si>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</si>
  <si>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</si>
  <si>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</si>
  <si>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</si>
  <si>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</si>
  <si>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</si>
  <si>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</si>
  <si>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</si>
  <si>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</si>
  <si>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</si>
  <si>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</si>
  <si>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</si>
  <si>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</si>
  <si>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</si>
  <si>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</si>
  <si>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</si>
  <si>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</si>
  <si>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</si>
  <si>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</si>
  <si>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</si>
  <si>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</si>
  <si>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</si>
  <si>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3.32364 79.2943 377.969 625.744 880.647 1080.31 1276.01 1414.55</t>
  </si>
  <si>
    <t>Fs_true</t>
  </si>
  <si>
    <t>0.201825 100.334 401.833 601.318 802.968 1000.47 1201.21 1401.62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</si>
  <si>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</si>
  <si>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</si>
  <si>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</si>
  <si>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</si>
  <si>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</si>
  <si>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</si>
  <si>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</si>
  <si>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</si>
  <si>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</si>
  <si>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</si>
  <si>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</si>
  <si>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</si>
  <si>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</si>
  <si>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</si>
  <si>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</si>
  <si>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</si>
  <si>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</si>
  <si>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</si>
  <si>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</si>
  <si>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</si>
  <si>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</si>
  <si>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</si>
  <si>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</si>
  <si>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</si>
  <si>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</si>
  <si>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</si>
  <si>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</si>
  <si>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</si>
  <si>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</si>
  <si>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</si>
  <si>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</si>
  <si>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</si>
  <si>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</si>
  <si>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</si>
  <si>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</si>
  <si>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</si>
  <si>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</si>
  <si>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</si>
  <si>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</si>
  <si>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</si>
  <si>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</si>
  <si>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</si>
  <si>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</si>
  <si>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</si>
  <si>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</si>
  <si>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</si>
  <si>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</si>
  <si>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</si>
  <si>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</si>
  <si>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</si>
  <si>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</si>
  <si>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</si>
  <si>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</si>
  <si>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</si>
  <si>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</si>
  <si>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</si>
  <si>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</si>
  <si>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</si>
  <si>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</si>
  <si>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</si>
  <si>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</si>
  <si>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</si>
  <si>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</si>
  <si>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</si>
  <si>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</si>
  <si>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</si>
  <si>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</si>
  <si>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</si>
  <si>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</si>
  <si>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</si>
  <si>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</si>
  <si>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</si>
  <si>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</si>
  <si>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</si>
  <si>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</si>
  <si>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</si>
  <si>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</si>
  <si>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</si>
  <si>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</si>
  <si>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</si>
  <si>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</si>
  <si>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</si>
  <si>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</si>
  <si>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</si>
  <si>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</si>
  <si>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</si>
  <si>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</si>
  <si>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</si>
  <si>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</si>
  <si>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</si>
  <si>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</si>
  <si>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</si>
  <si>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</si>
  <si>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</si>
  <si>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</si>
  <si>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</si>
  <si>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</si>
  <si>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</si>
  <si>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</si>
  <si>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</si>
  <si>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</si>
  <si>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</si>
  <si>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</si>
  <si>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</si>
  <si>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</si>
  <si>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</si>
  <si>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</si>
  <si>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</si>
  <si>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</si>
  <si>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</si>
  <si>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</si>
  <si>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</si>
  <si>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</si>
  <si>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</si>
  <si>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</si>
  <si>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</si>
  <si>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</si>
  <si>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</si>
  <si>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</si>
  <si>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</si>
  <si>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</si>
  <si>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</si>
  <si>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</si>
  <si>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</si>
  <si>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</si>
  <si>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</si>
  <si>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</si>
  <si>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</si>
  <si>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</si>
  <si>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</si>
  <si>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</si>
  <si>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</si>
  <si>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</si>
  <si>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</si>
  <si>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</si>
  <si>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</si>
  <si>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</si>
  <si>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</si>
  <si>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</si>
  <si>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</si>
  <si>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</si>
  <si>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</si>
  <si>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</si>
  <si>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</si>
  <si>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</si>
  <si>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</si>
  <si>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</si>
  <si>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</si>
  <si>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</si>
  <si>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</si>
  <si>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</si>
  <si>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</si>
  <si>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</si>
  <si>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</si>
  <si>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</si>
  <si>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</si>
  <si>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</si>
  <si>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</si>
  <si>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</si>
  <si>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</si>
  <si>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</si>
  <si>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</si>
  <si>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</si>
  <si>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</si>
  <si>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</si>
  <si>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</si>
  <si>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</si>
  <si>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</si>
  <si>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</si>
  <si>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</si>
  <si>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</si>
  <si>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</si>
  <si>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</si>
  <si>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</si>
  <si>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</si>
  <si>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</si>
  <si>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</si>
  <si>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</si>
  <si>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</si>
  <si>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</si>
  <si>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</si>
  <si>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</si>
  <si>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</si>
  <si>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</si>
  <si>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</si>
  <si>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</si>
  <si>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</si>
  <si>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</si>
  <si>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</si>
  <si>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</si>
  <si>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</si>
  <si>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</si>
  <si>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</si>
  <si>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</si>
  <si>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</si>
  <si>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</si>
  <si>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</si>
  <si>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</si>
  <si>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</si>
  <si>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</si>
  <si>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</si>
  <si>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</si>
  <si>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</si>
  <si>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</si>
  <si>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</si>
  <si>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</si>
  <si>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</si>
  <si>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</si>
  <si>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</si>
  <si>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</si>
  <si>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</si>
  <si>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</si>
  <si>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</si>
  <si>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</si>
  <si>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</si>
  <si>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</si>
  <si>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</si>
  <si>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</si>
  <si>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</si>
  <si>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</si>
  <si>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</si>
  <si>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</si>
  <si>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</si>
  <si>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</si>
  <si>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</si>
  <si>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</si>
  <si>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</si>
  <si>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</si>
  <si>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</si>
  <si>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</si>
  <si>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</si>
  <si>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</si>
  <si>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</si>
  <si>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</si>
  <si>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</si>
  <si>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</si>
  <si>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</si>
  <si>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</si>
  <si>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</si>
  <si>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</si>
  <si>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</si>
  <si>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</si>
  <si>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</si>
  <si>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</si>
  <si>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</si>
  <si>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</si>
  <si>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</si>
  <si>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</si>
  <si>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</si>
  <si>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</si>
  <si>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</si>
  <si>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</si>
  <si>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20230723 15:37:02</t>
  </si>
  <si>
    <t>15:37:02</t>
  </si>
  <si>
    <t>none</t>
  </si>
  <si>
    <t>Picabo</t>
  </si>
  <si>
    <t>20230723</t>
  </si>
  <si>
    <t>AR</t>
  </si>
  <si>
    <t>unconfirmed</t>
  </si>
  <si>
    <t>BNL19099</t>
  </si>
  <si>
    <t>15:36:36</t>
  </si>
  <si>
    <t>2/2</t>
  </si>
  <si>
    <t>00000000</t>
  </si>
  <si>
    <t>iiiiiiii</t>
  </si>
  <si>
    <t>off</t>
  </si>
  <si>
    <t>20230723 15:38:28</t>
  </si>
  <si>
    <t>15:38:28</t>
  </si>
  <si>
    <t>15:38:00</t>
  </si>
  <si>
    <t>20230723 15:39:53</t>
  </si>
  <si>
    <t>15:39:53</t>
  </si>
  <si>
    <t>15:39:26</t>
  </si>
  <si>
    <t>20230723 15:41:27</t>
  </si>
  <si>
    <t>15:41:27</t>
  </si>
  <si>
    <t>15:41:00</t>
  </si>
  <si>
    <t>20230723 15:42:52</t>
  </si>
  <si>
    <t>15:42:52</t>
  </si>
  <si>
    <t>15:42:25</t>
  </si>
  <si>
    <t>20230723 15:44:24</t>
  </si>
  <si>
    <t>15:44:24</t>
  </si>
  <si>
    <t>15:43:59</t>
  </si>
  <si>
    <t>20230723 15:45:51</t>
  </si>
  <si>
    <t>15:45:51</t>
  </si>
  <si>
    <t>15:45:24</t>
  </si>
  <si>
    <t>20230723 15:47:31</t>
  </si>
  <si>
    <t>15:47:31</t>
  </si>
  <si>
    <t>15:47:05</t>
  </si>
  <si>
    <t>20230723 15:48:46</t>
  </si>
  <si>
    <t>15:48:46</t>
  </si>
  <si>
    <t>15:48:19</t>
  </si>
  <si>
    <t>20230723 15:50:14</t>
  </si>
  <si>
    <t>15:50:14</t>
  </si>
  <si>
    <t>15:49:47</t>
  </si>
  <si>
    <t>20230723 15:51:36</t>
  </si>
  <si>
    <t>15:51:36</t>
  </si>
  <si>
    <t>15:51:09</t>
  </si>
  <si>
    <t>20230723 15:52:58</t>
  </si>
  <si>
    <t>15:52:58</t>
  </si>
  <si>
    <t>15:52:31</t>
  </si>
  <si>
    <t>20230723 15:54:19</t>
  </si>
  <si>
    <t>15:54:19</t>
  </si>
  <si>
    <t>15:53:52</t>
  </si>
  <si>
    <t>20230723 15:55:48</t>
  </si>
  <si>
    <t>15:55:48</t>
  </si>
  <si>
    <t>15:55:20</t>
  </si>
  <si>
    <t>20230723 15:57:31</t>
  </si>
  <si>
    <t>15:57:31</t>
  </si>
  <si>
    <t>15:57:04</t>
  </si>
  <si>
    <t>20230723 15:59:13</t>
  </si>
  <si>
    <t>15:59:13</t>
  </si>
  <si>
    <t>15:58:28</t>
  </si>
  <si>
    <t>20230723 16:01:13</t>
  </si>
  <si>
    <t>16:01:13</t>
  </si>
  <si>
    <t>16:00:11</t>
  </si>
  <si>
    <t>20230723 16:02:58</t>
  </si>
  <si>
    <t>16:02:58</t>
  </si>
  <si>
    <t>16:02:14</t>
  </si>
  <si>
    <t>16:03:19</t>
  </si>
  <si>
    <t>16:03:21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</si>
</sst>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1.1499999999999999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343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1690155422.5999999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1690155422.5999999</v>
      </c>
      <c r="M19">
        <f t="shared" ref="M19:M36" si="0">(N19)/1000</f>
        <v>1.199302420410106E-3</v>
      </c>
      <c r="N19">
        <f t="shared" ref="N19:N36" si="1">1000*AZ19*AL19*(AV19-AW19)/(100*$B$7*(1000-AL19*AV19))</f>
        <v>1.1993024204101059</v>
      </c>
      <c r="O19">
        <f t="shared" ref="O19:O36" si="2">AZ19*AL19*(AU19-AT19*(1000-AL19*AW19)/(1000-AL19*AV19))/(100*$B$7)</f>
        <v>11.841521363426549</v>
      </c>
      <c r="P19">
        <f t="shared" ref="P19:P36" si="3">AT19 - IF(AL19&gt;1, O19*$B$7*100/(AN19*BH19), 0)</f>
        <v>396.44900000000001</v>
      </c>
      <c r="Q19">
        <f t="shared" ref="Q19:Q36" si="4">((W19-M19/2)*P19-O19)/(W19+M19/2)</f>
        <v>196.50159322153729</v>
      </c>
      <c r="R19">
        <f t="shared" ref="R19:R36" si="5">Q19*(BA19+BB19)/1000</f>
        <v>19.747040699161339</v>
      </c>
      <c r="S19">
        <f t="shared" ref="S19:S36" si="6">(AT19 - IF(AL19&gt;1, O19*$B$7*100/(AN19*BH19), 0))*(BA19+BB19)/1000</f>
        <v>39.840361646919</v>
      </c>
      <c r="T19">
        <f t="shared" ref="T19:T36" si="7">2/((1/V19-1/U19)+SIGN(V19)*SQRT((1/V19-1/U19)*(1/V19-1/U19) + 4*$C$7/(($C$7+1)*($C$7+1))*(2*1/V19*1/U19-1/U19*1/U19)))</f>
        <v>9.8574068049847446E-2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4.7061426253151986</v>
      </c>
      <c r="V19">
        <f t="shared" ref="V19:V36" si="9">M19*(1000-(1000*0.61365*EXP(17.502*Z19/(240.97+Z19))/(BA19+BB19)+AV19)/2)/(1000*0.61365*EXP(17.502*Z19/(240.97+Z19))/(BA19+BB19)-AV19)</f>
        <v>9.7441231888079807E-2</v>
      </c>
      <c r="W19">
        <f t="shared" ref="W19:W36" si="10">1/(($C$7+1)/(T19/1.6)+1/(U19/1.37)) + $C$7/(($C$7+1)/(T19/1.6) + $C$7/(U19/1.37))</f>
        <v>6.1001465839253151E-2</v>
      </c>
      <c r="X19">
        <f t="shared" ref="X19:X36" si="11">(AO19*AR19)</f>
        <v>297.70940099999996</v>
      </c>
      <c r="Y19">
        <f t="shared" ref="Y19:Y36" si="12">(BC19+(X19+2*0.95*0.0000000567*(((BC19+$B$9)+273)^4-(BC19+273)^4)-44100*M19)/(1.84*29.3*U19+8*0.95*0.0000000567*(BC19+273)^3))</f>
        <v>23.925521693009934</v>
      </c>
      <c r="Z19">
        <f t="shared" ref="Z19:Z36" si="13">($C$9*BD19+$D$9*BE19+$E$9*Y19)</f>
        <v>23.925521693009934</v>
      </c>
      <c r="AA19">
        <f t="shared" ref="AA19:AA36" si="14">0.61365*EXP(17.502*Z19/(240.97+Z19))</f>
        <v>2.9816014181249089</v>
      </c>
      <c r="AB19">
        <f t="shared" ref="AB19:AB36" si="15">(AC19/AD19*100)</f>
        <v>62.909182930450612</v>
      </c>
      <c r="AC19">
        <f t="shared" ref="AC19:AC36" si="16">AV19*(BA19+BB19)/1000</f>
        <v>1.7740034762429997</v>
      </c>
      <c r="AD19">
        <f t="shared" ref="AD19:AD36" si="17">0.61365*EXP(17.502*BC19/(240.97+BC19))</f>
        <v>2.8199435974303677</v>
      </c>
      <c r="AE19">
        <f t="shared" ref="AE19:AE36" si="18">(AA19-AV19*(BA19+BB19)/1000)</f>
        <v>1.2075979418819092</v>
      </c>
      <c r="AF19">
        <f t="shared" ref="AF19:AF36" si="19">(-M19*44100)</f>
        <v>-52.889236740085671</v>
      </c>
      <c r="AG19">
        <f t="shared" ref="AG19:AG36" si="20">2*29.3*U19*0.92*(BC19-Z19)</f>
        <v>-234.4912739733964</v>
      </c>
      <c r="AH19">
        <f t="shared" ref="AH19:AH36" si="21">2*0.95*0.0000000567*(((BC19+$B$9)+273)^4-(Z19+273)^4)</f>
        <v>-10.377366784974507</v>
      </c>
      <c r="AI19">
        <f t="shared" ref="AI19:AI36" si="22">X19+AH19+AF19+AG19</f>
        <v>-4.8476498456636818E-2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53789.205736193217</v>
      </c>
      <c r="AO19">
        <f t="shared" ref="AO19:AO36" si="26">$B$13*BI19+$C$13*BJ19+$F$13*BU19*(1-BX19)</f>
        <v>1800.05</v>
      </c>
      <c r="AP19">
        <f t="shared" ref="AP19:AP36" si="27">AO19*AQ19</f>
        <v>1517.4416999999999</v>
      </c>
      <c r="AQ19">
        <f t="shared" ref="AQ19:AQ36" si="28">($B$13*$D$11+$C$13*$D$11+$F$13*((CH19+BZ19)/MAX(CH19+BZ19+CI19, 0.1)*$I$11+CI19/MAX(CH19+BZ19+CI19, 0.1)*$J$11))/($B$13+$C$13+$F$13)</f>
        <v>0.84299975000694416</v>
      </c>
      <c r="AR19">
        <f t="shared" ref="AR19:AR36" si="29">($B$13*$K$11+$C$13*$K$11+$F$13*((CH19+BZ19)/MAX(CH19+BZ19+CI19, 0.1)*$P$11+CI19/MAX(CH19+BZ19+CI19, 0.1)*$Q$11))/($B$13+$C$13+$F$13)</f>
        <v>0.16538951751340239</v>
      </c>
      <c r="AS19">
        <v>1690155422.5999999</v>
      </c>
      <c r="AT19">
        <v>396.44900000000001</v>
      </c>
      <c r="AU19">
        <v>399.99</v>
      </c>
      <c r="AV19">
        <v>17.652999999999999</v>
      </c>
      <c r="AW19">
        <v>17.314299999999999</v>
      </c>
      <c r="AX19">
        <v>403.95299999999997</v>
      </c>
      <c r="AY19">
        <v>19.218900000000001</v>
      </c>
      <c r="AZ19">
        <v>400.01499999999999</v>
      </c>
      <c r="BA19">
        <v>100.393</v>
      </c>
      <c r="BB19">
        <v>0.10003099999999999</v>
      </c>
      <c r="BC19">
        <v>23.001300000000001</v>
      </c>
      <c r="BD19">
        <v>23.1645</v>
      </c>
      <c r="BE19">
        <v>999.9</v>
      </c>
      <c r="BF19">
        <v>0</v>
      </c>
      <c r="BG19">
        <v>0</v>
      </c>
      <c r="BH19">
        <v>9997.5</v>
      </c>
      <c r="BI19">
        <v>0</v>
      </c>
      <c r="BJ19">
        <v>583.65599999999995</v>
      </c>
      <c r="BK19">
        <v>-3.5404100000000001</v>
      </c>
      <c r="BL19">
        <v>403.57299999999998</v>
      </c>
      <c r="BM19">
        <v>407.03699999999998</v>
      </c>
      <c r="BN19">
        <v>0.33872999999999998</v>
      </c>
      <c r="BO19">
        <v>399.99</v>
      </c>
      <c r="BP19">
        <v>17.314299999999999</v>
      </c>
      <c r="BQ19">
        <v>1.77223</v>
      </c>
      <c r="BR19">
        <v>1.7382299999999999</v>
      </c>
      <c r="BS19">
        <v>15.544</v>
      </c>
      <c r="BT19">
        <v>15.242100000000001</v>
      </c>
      <c r="BU19">
        <v>1800.05</v>
      </c>
      <c r="BV19">
        <v>0.90000599999999997</v>
      </c>
      <c r="BW19">
        <v>9.9993600000000002E-2</v>
      </c>
      <c r="BX19">
        <v>0</v>
      </c>
      <c r="BY19">
        <v>2.5329000000000002</v>
      </c>
      <c r="BZ19">
        <v>0</v>
      </c>
      <c r="CA19">
        <v>2893.3</v>
      </c>
      <c r="CB19">
        <v>14600.8</v>
      </c>
      <c r="CC19">
        <v>37.875</v>
      </c>
      <c r="CD19">
        <v>38.875</v>
      </c>
      <c r="CE19">
        <v>38.125</v>
      </c>
      <c r="CF19">
        <v>36.936999999999998</v>
      </c>
      <c r="CG19">
        <v>37.125</v>
      </c>
      <c r="CH19">
        <v>1620.06</v>
      </c>
      <c r="CI19">
        <v>179.99</v>
      </c>
      <c r="CJ19">
        <v>0</v>
      </c>
      <c r="CK19">
        <v>1690155440.4000001</v>
      </c>
      <c r="CL19">
        <v>0</v>
      </c>
      <c r="CM19">
        <v>1690155396.5999999</v>
      </c>
      <c r="CN19" t="s">
        <v>354</v>
      </c>
      <c r="CO19">
        <v>1690155396.5999999</v>
      </c>
      <c r="CP19">
        <v>1690155389.5999999</v>
      </c>
      <c r="CQ19">
        <v>30</v>
      </c>
      <c r="CR19">
        <v>1.2999999999999999E-2</v>
      </c>
      <c r="CS19">
        <v>-3.0000000000000001E-3</v>
      </c>
      <c r="CT19">
        <v>-7.5149999999999997</v>
      </c>
      <c r="CU19">
        <v>-1.5660000000000001</v>
      </c>
      <c r="CV19">
        <v>400</v>
      </c>
      <c r="CW19">
        <v>17</v>
      </c>
      <c r="CX19">
        <v>0.48</v>
      </c>
      <c r="CY19">
        <v>0.21</v>
      </c>
      <c r="CZ19">
        <v>7.0722524757888037</v>
      </c>
      <c r="DA19">
        <v>3.3775817672715082E-3</v>
      </c>
      <c r="DB19">
        <v>0.16300127549748719</v>
      </c>
      <c r="DC19">
        <v>1</v>
      </c>
      <c r="DD19">
        <v>400.00960975609757</v>
      </c>
      <c r="DE19">
        <v>-7.7811846690270373E-2</v>
      </c>
      <c r="DF19">
        <v>1.9508444761528229E-2</v>
      </c>
      <c r="DG19">
        <v>1</v>
      </c>
      <c r="DH19">
        <v>1800.0090243902439</v>
      </c>
      <c r="DI19">
        <v>9.6331178029933573E-2</v>
      </c>
      <c r="DJ19">
        <v>0.1133912905428594</v>
      </c>
      <c r="DK19">
        <v>-1</v>
      </c>
      <c r="DL19">
        <v>2</v>
      </c>
      <c r="DM19">
        <v>2</v>
      </c>
      <c r="DN19" t="s">
        <v>355</v>
      </c>
      <c r="DO19">
        <v>2.69251</v>
      </c>
      <c r="DP19">
        <v>2.7377699999999998</v>
      </c>
      <c r="DQ19">
        <v>9.4515299999999997E-2</v>
      </c>
      <c r="DR19">
        <v>9.3378699999999995E-2</v>
      </c>
      <c r="DS19">
        <v>9.8304900000000001E-2</v>
      </c>
      <c r="DT19">
        <v>9.01536E-2</v>
      </c>
      <c r="DU19">
        <v>27320.5</v>
      </c>
      <c r="DV19">
        <v>30755.599999999999</v>
      </c>
      <c r="DW19">
        <v>28397.7</v>
      </c>
      <c r="DX19">
        <v>32531.8</v>
      </c>
      <c r="DY19">
        <v>35590</v>
      </c>
      <c r="DZ19">
        <v>39409.9</v>
      </c>
      <c r="EA19">
        <v>41684.9</v>
      </c>
      <c r="EB19">
        <v>46114.9</v>
      </c>
      <c r="EC19">
        <v>1.8073999999999999</v>
      </c>
      <c r="ED19">
        <v>2.1603500000000002</v>
      </c>
      <c r="EE19">
        <v>0.13533999999999999</v>
      </c>
      <c r="EF19">
        <v>0</v>
      </c>
      <c r="EG19">
        <v>20.9331</v>
      </c>
      <c r="EH19">
        <v>999.9</v>
      </c>
      <c r="EI19">
        <v>49.4</v>
      </c>
      <c r="EJ19">
        <v>29.6</v>
      </c>
      <c r="EK19">
        <v>20.486499999999999</v>
      </c>
      <c r="EL19">
        <v>62.8812</v>
      </c>
      <c r="EM19">
        <v>10.1723</v>
      </c>
      <c r="EN19">
        <v>1</v>
      </c>
      <c r="EO19">
        <v>-0.22672300000000001</v>
      </c>
      <c r="EP19">
        <v>1.0258</v>
      </c>
      <c r="EQ19">
        <v>20.226600000000001</v>
      </c>
      <c r="ER19">
        <v>5.2277699999999996</v>
      </c>
      <c r="ES19">
        <v>12.0099</v>
      </c>
      <c r="ET19">
        <v>4.9895500000000004</v>
      </c>
      <c r="EU19">
        <v>3.3050000000000002</v>
      </c>
      <c r="EV19">
        <v>8821.4</v>
      </c>
      <c r="EW19">
        <v>9999</v>
      </c>
      <c r="EX19">
        <v>555.9</v>
      </c>
      <c r="EY19">
        <v>95.3</v>
      </c>
      <c r="EZ19">
        <v>1.85273</v>
      </c>
      <c r="FA19">
        <v>1.8615699999999999</v>
      </c>
      <c r="FB19">
        <v>1.86066</v>
      </c>
      <c r="FC19">
        <v>1.8567800000000001</v>
      </c>
      <c r="FD19">
        <v>1.8610599999999999</v>
      </c>
      <c r="FE19">
        <v>1.8573</v>
      </c>
      <c r="FF19">
        <v>1.85944</v>
      </c>
      <c r="FG19">
        <v>1.8623400000000001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-7.5039999999999996</v>
      </c>
      <c r="FV19">
        <v>-1.5659000000000001</v>
      </c>
      <c r="FW19">
        <v>-6.0546836579799503</v>
      </c>
      <c r="FX19">
        <v>-4.0117494158234393E-3</v>
      </c>
      <c r="FY19">
        <v>1.087516141204025E-6</v>
      </c>
      <c r="FZ19">
        <v>-8.657206703991749E-11</v>
      </c>
      <c r="GA19">
        <v>-1.5658199999999991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0.4</v>
      </c>
      <c r="GJ19">
        <v>0.6</v>
      </c>
      <c r="GK19">
        <v>1.01685</v>
      </c>
      <c r="GL19">
        <v>2.3986800000000001</v>
      </c>
      <c r="GM19">
        <v>1.5942400000000001</v>
      </c>
      <c r="GN19">
        <v>2.3095699999999999</v>
      </c>
      <c r="GO19">
        <v>1.40015</v>
      </c>
      <c r="GP19">
        <v>2.36938</v>
      </c>
      <c r="GQ19">
        <v>31.063600000000001</v>
      </c>
      <c r="GR19">
        <v>16.0321</v>
      </c>
      <c r="GS19">
        <v>18</v>
      </c>
      <c r="GT19">
        <v>385.55099999999999</v>
      </c>
      <c r="GU19">
        <v>663.81</v>
      </c>
      <c r="GV19">
        <v>21.104500000000002</v>
      </c>
      <c r="GW19">
        <v>24.298100000000002</v>
      </c>
      <c r="GX19">
        <v>30</v>
      </c>
      <c r="GY19">
        <v>24.2639</v>
      </c>
      <c r="GZ19">
        <v>24.215800000000002</v>
      </c>
      <c r="HA19">
        <v>20.410799999999998</v>
      </c>
      <c r="HB19">
        <v>0</v>
      </c>
      <c r="HC19">
        <v>-30</v>
      </c>
      <c r="HD19">
        <v>21.102</v>
      </c>
      <c r="HE19">
        <v>400</v>
      </c>
      <c r="HF19">
        <v>0</v>
      </c>
      <c r="HG19">
        <v>104.26900000000001</v>
      </c>
      <c r="HH19">
        <v>102.303</v>
      </c>
    </row>
    <row r="20" spans="1:216" x14ac:dyDescent="0.2">
      <c r="A20">
        <v>2</v>
      </c>
      <c r="B20">
        <v>1690155508.5999999</v>
      </c>
      <c r="C20">
        <v>86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1690155508.5999999</v>
      </c>
      <c r="M20">
        <f t="shared" si="0"/>
        <v>1.2284307469376328E-3</v>
      </c>
      <c r="N20">
        <f t="shared" si="1"/>
        <v>1.2284307469376328</v>
      </c>
      <c r="O20">
        <f t="shared" si="2"/>
        <v>8.2515947259851519</v>
      </c>
      <c r="P20">
        <f t="shared" si="3"/>
        <v>297.517</v>
      </c>
      <c r="Q20">
        <f t="shared" si="4"/>
        <v>161.13751235680277</v>
      </c>
      <c r="R20">
        <f t="shared" si="5"/>
        <v>16.19302902256468</v>
      </c>
      <c r="S20">
        <f t="shared" si="6"/>
        <v>29.898074912802802</v>
      </c>
      <c r="T20">
        <f t="shared" si="7"/>
        <v>0.10113475812619521</v>
      </c>
      <c r="U20">
        <f t="shared" si="8"/>
        <v>4.7076593856615006</v>
      </c>
      <c r="V20">
        <f t="shared" si="9"/>
        <v>9.9943064472173548E-2</v>
      </c>
      <c r="W20">
        <f t="shared" si="10"/>
        <v>6.2570314099659949E-2</v>
      </c>
      <c r="X20">
        <f t="shared" si="11"/>
        <v>297.69779099999994</v>
      </c>
      <c r="Y20">
        <f t="shared" si="12"/>
        <v>23.888057501319516</v>
      </c>
      <c r="Z20">
        <f t="shared" si="13"/>
        <v>23.888057501319516</v>
      </c>
      <c r="AA20">
        <f t="shared" si="14"/>
        <v>2.974894239561507</v>
      </c>
      <c r="AB20">
        <f t="shared" si="15"/>
        <v>62.849906721777515</v>
      </c>
      <c r="AC20">
        <f t="shared" si="16"/>
        <v>1.7688700290156401</v>
      </c>
      <c r="AD20">
        <f t="shared" si="17"/>
        <v>2.8144354085456835</v>
      </c>
      <c r="AE20">
        <f t="shared" si="18"/>
        <v>1.2060242105458669</v>
      </c>
      <c r="AF20">
        <f t="shared" si="19"/>
        <v>-54.173795939949606</v>
      </c>
      <c r="AG20">
        <f t="shared" si="20"/>
        <v>-233.25618063952831</v>
      </c>
      <c r="AH20">
        <f t="shared" si="21"/>
        <v>-10.315739689346207</v>
      </c>
      <c r="AI20">
        <f t="shared" si="22"/>
        <v>-4.7925268824201339E-2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53817.247872223372</v>
      </c>
      <c r="AO20">
        <f t="shared" si="26"/>
        <v>1799.97</v>
      </c>
      <c r="AP20">
        <f t="shared" si="27"/>
        <v>1517.3751</v>
      </c>
      <c r="AQ20">
        <f t="shared" si="28"/>
        <v>0.8430002166702778</v>
      </c>
      <c r="AR20">
        <f t="shared" si="29"/>
        <v>0.1653904181736362</v>
      </c>
      <c r="AS20">
        <v>1690155508.5999999</v>
      </c>
      <c r="AT20">
        <v>297.517</v>
      </c>
      <c r="AU20">
        <v>299.99400000000003</v>
      </c>
      <c r="AV20">
        <v>17.6021</v>
      </c>
      <c r="AW20">
        <v>17.255199999999999</v>
      </c>
      <c r="AX20">
        <v>304.39800000000002</v>
      </c>
      <c r="AY20">
        <v>19.165900000000001</v>
      </c>
      <c r="AZ20">
        <v>400.06599999999997</v>
      </c>
      <c r="BA20">
        <v>100.392</v>
      </c>
      <c r="BB20">
        <v>9.9988400000000005E-2</v>
      </c>
      <c r="BC20">
        <v>22.969000000000001</v>
      </c>
      <c r="BD20">
        <v>23.153700000000001</v>
      </c>
      <c r="BE20">
        <v>999.9</v>
      </c>
      <c r="BF20">
        <v>0</v>
      </c>
      <c r="BG20">
        <v>0</v>
      </c>
      <c r="BH20">
        <v>10001.9</v>
      </c>
      <c r="BI20">
        <v>0</v>
      </c>
      <c r="BJ20">
        <v>571.72900000000004</v>
      </c>
      <c r="BK20">
        <v>-2.4765600000000001</v>
      </c>
      <c r="BL20">
        <v>302.84800000000001</v>
      </c>
      <c r="BM20">
        <v>305.26100000000002</v>
      </c>
      <c r="BN20">
        <v>0.346914</v>
      </c>
      <c r="BO20">
        <v>299.99400000000003</v>
      </c>
      <c r="BP20">
        <v>17.255199999999999</v>
      </c>
      <c r="BQ20">
        <v>1.76711</v>
      </c>
      <c r="BR20">
        <v>1.73228</v>
      </c>
      <c r="BS20">
        <v>15.498900000000001</v>
      </c>
      <c r="BT20">
        <v>15.188800000000001</v>
      </c>
      <c r="BU20">
        <v>1799.97</v>
      </c>
      <c r="BV20">
        <v>0.89998999999999996</v>
      </c>
      <c r="BW20">
        <v>0.10001</v>
      </c>
      <c r="BX20">
        <v>0</v>
      </c>
      <c r="BY20">
        <v>2.5992999999999999</v>
      </c>
      <c r="BZ20">
        <v>0</v>
      </c>
      <c r="CA20">
        <v>2876.97</v>
      </c>
      <c r="CB20">
        <v>14600</v>
      </c>
      <c r="CC20">
        <v>37</v>
      </c>
      <c r="CD20">
        <v>38.125</v>
      </c>
      <c r="CE20">
        <v>37.25</v>
      </c>
      <c r="CF20">
        <v>36.25</v>
      </c>
      <c r="CG20">
        <v>36.311999999999998</v>
      </c>
      <c r="CH20">
        <v>1619.96</v>
      </c>
      <c r="CI20">
        <v>180.01</v>
      </c>
      <c r="CJ20">
        <v>0</v>
      </c>
      <c r="CK20">
        <v>1690155526.2</v>
      </c>
      <c r="CL20">
        <v>0</v>
      </c>
      <c r="CM20">
        <v>1690155480.0999999</v>
      </c>
      <c r="CN20" t="s">
        <v>361</v>
      </c>
      <c r="CO20">
        <v>1690155478.0999999</v>
      </c>
      <c r="CP20">
        <v>1690155480.0999999</v>
      </c>
      <c r="CQ20">
        <v>31</v>
      </c>
      <c r="CR20">
        <v>0.29599999999999999</v>
      </c>
      <c r="CS20">
        <v>2E-3</v>
      </c>
      <c r="CT20">
        <v>-6.89</v>
      </c>
      <c r="CU20">
        <v>-1.5640000000000001</v>
      </c>
      <c r="CV20">
        <v>300</v>
      </c>
      <c r="CW20">
        <v>17</v>
      </c>
      <c r="CX20">
        <v>0.43</v>
      </c>
      <c r="CY20">
        <v>0.19</v>
      </c>
      <c r="CZ20">
        <v>4.8654767683185627</v>
      </c>
      <c r="DA20">
        <v>1.3734590787319001</v>
      </c>
      <c r="DB20">
        <v>0.15901664376438079</v>
      </c>
      <c r="DC20">
        <v>1</v>
      </c>
      <c r="DD20">
        <v>300.00078048780478</v>
      </c>
      <c r="DE20">
        <v>0.16547038327558511</v>
      </c>
      <c r="DF20">
        <v>3.4744020152353623E-2</v>
      </c>
      <c r="DG20">
        <v>1</v>
      </c>
      <c r="DH20">
        <v>1800.0246341463419</v>
      </c>
      <c r="DI20">
        <v>-4.7614785245971819E-2</v>
      </c>
      <c r="DJ20">
        <v>0.1362583192533196</v>
      </c>
      <c r="DK20">
        <v>-1</v>
      </c>
      <c r="DL20">
        <v>2</v>
      </c>
      <c r="DM20">
        <v>2</v>
      </c>
      <c r="DN20" t="s">
        <v>355</v>
      </c>
      <c r="DO20">
        <v>2.69272</v>
      </c>
      <c r="DP20">
        <v>2.7377600000000002</v>
      </c>
      <c r="DQ20">
        <v>7.5685000000000002E-2</v>
      </c>
      <c r="DR20">
        <v>7.4468000000000006E-2</v>
      </c>
      <c r="DS20">
        <v>9.8117599999999999E-2</v>
      </c>
      <c r="DT20">
        <v>8.9939900000000003E-2</v>
      </c>
      <c r="DU20">
        <v>27891</v>
      </c>
      <c r="DV20">
        <v>31398.400000000001</v>
      </c>
      <c r="DW20">
        <v>28399.9</v>
      </c>
      <c r="DX20">
        <v>32532.9</v>
      </c>
      <c r="DY20">
        <v>35599.699999999997</v>
      </c>
      <c r="DZ20">
        <v>39419.699999999997</v>
      </c>
      <c r="EA20">
        <v>41687.699999999997</v>
      </c>
      <c r="EB20">
        <v>46115.5</v>
      </c>
      <c r="EC20">
        <v>1.80768</v>
      </c>
      <c r="ED20">
        <v>2.1609500000000001</v>
      </c>
      <c r="EE20">
        <v>0.13652800000000001</v>
      </c>
      <c r="EF20">
        <v>0</v>
      </c>
      <c r="EG20">
        <v>20.9026</v>
      </c>
      <c r="EH20">
        <v>999.9</v>
      </c>
      <c r="EI20">
        <v>49.5</v>
      </c>
      <c r="EJ20">
        <v>29.5</v>
      </c>
      <c r="EK20">
        <v>20.411000000000001</v>
      </c>
      <c r="EL20">
        <v>62.711199999999998</v>
      </c>
      <c r="EM20">
        <v>9.5432699999999997</v>
      </c>
      <c r="EN20">
        <v>1</v>
      </c>
      <c r="EO20">
        <v>-0.22878000000000001</v>
      </c>
      <c r="EP20">
        <v>0.83984499999999995</v>
      </c>
      <c r="EQ20">
        <v>20.227799999999998</v>
      </c>
      <c r="ER20">
        <v>5.2276199999999999</v>
      </c>
      <c r="ES20">
        <v>12.0099</v>
      </c>
      <c r="ET20">
        <v>4.9897499999999999</v>
      </c>
      <c r="EU20">
        <v>3.3050000000000002</v>
      </c>
      <c r="EV20">
        <v>8823.5</v>
      </c>
      <c r="EW20">
        <v>9999</v>
      </c>
      <c r="EX20">
        <v>555.9</v>
      </c>
      <c r="EY20">
        <v>95.3</v>
      </c>
      <c r="EZ20">
        <v>1.8528199999999999</v>
      </c>
      <c r="FA20">
        <v>1.8615699999999999</v>
      </c>
      <c r="FB20">
        <v>1.8607400000000001</v>
      </c>
      <c r="FC20">
        <v>1.8568100000000001</v>
      </c>
      <c r="FD20">
        <v>1.86111</v>
      </c>
      <c r="FE20">
        <v>1.8573</v>
      </c>
      <c r="FF20">
        <v>1.85945</v>
      </c>
      <c r="FG20">
        <v>1.8623400000000001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-6.8810000000000002</v>
      </c>
      <c r="FV20">
        <v>-1.5638000000000001</v>
      </c>
      <c r="FW20">
        <v>-5.7583270181202941</v>
      </c>
      <c r="FX20">
        <v>-4.0117494158234393E-3</v>
      </c>
      <c r="FY20">
        <v>1.087516141204025E-6</v>
      </c>
      <c r="FZ20">
        <v>-8.657206703991749E-11</v>
      </c>
      <c r="GA20">
        <v>-1.5637699999999981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0.5</v>
      </c>
      <c r="GJ20">
        <v>0.5</v>
      </c>
      <c r="GK20">
        <v>0.81176800000000005</v>
      </c>
      <c r="GL20">
        <v>2.3938000000000001</v>
      </c>
      <c r="GM20">
        <v>1.5942400000000001</v>
      </c>
      <c r="GN20">
        <v>2.3095699999999999</v>
      </c>
      <c r="GO20">
        <v>1.40015</v>
      </c>
      <c r="GP20">
        <v>2.3571800000000001</v>
      </c>
      <c r="GQ20">
        <v>31.020199999999999</v>
      </c>
      <c r="GR20">
        <v>16.023299999999999</v>
      </c>
      <c r="GS20">
        <v>18</v>
      </c>
      <c r="GT20">
        <v>385.447</v>
      </c>
      <c r="GU20">
        <v>663.86</v>
      </c>
      <c r="GV20">
        <v>21.173500000000001</v>
      </c>
      <c r="GW20">
        <v>24.263500000000001</v>
      </c>
      <c r="GX20">
        <v>29.9999</v>
      </c>
      <c r="GY20">
        <v>24.228899999999999</v>
      </c>
      <c r="GZ20">
        <v>24.179500000000001</v>
      </c>
      <c r="HA20">
        <v>16.3032</v>
      </c>
      <c r="HB20">
        <v>0</v>
      </c>
      <c r="HC20">
        <v>-30</v>
      </c>
      <c r="HD20">
        <v>21.181000000000001</v>
      </c>
      <c r="HE20">
        <v>300</v>
      </c>
      <c r="HF20">
        <v>0</v>
      </c>
      <c r="HG20">
        <v>104.277</v>
      </c>
      <c r="HH20">
        <v>102.30500000000001</v>
      </c>
    </row>
    <row r="21" spans="1:216" x14ac:dyDescent="0.2">
      <c r="A21">
        <v>3</v>
      </c>
      <c r="B21">
        <v>1690155593.0999999</v>
      </c>
      <c r="C21">
        <v>170.5</v>
      </c>
      <c r="D21" t="s">
        <v>362</v>
      </c>
      <c r="E21" t="s">
        <v>363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1690155593.0999999</v>
      </c>
      <c r="M21">
        <f t="shared" si="0"/>
        <v>1.1290975788152012E-3</v>
      </c>
      <c r="N21">
        <f t="shared" si="1"/>
        <v>1.1290975788152011</v>
      </c>
      <c r="O21">
        <f t="shared" si="2"/>
        <v>6.5796349495942028</v>
      </c>
      <c r="P21">
        <f t="shared" si="3"/>
        <v>248.04</v>
      </c>
      <c r="Q21">
        <f t="shared" si="4"/>
        <v>128.29374060969619</v>
      </c>
      <c r="R21">
        <f t="shared" si="5"/>
        <v>12.892473117806784</v>
      </c>
      <c r="S21">
        <f t="shared" si="6"/>
        <v>24.925994182907999</v>
      </c>
      <c r="T21">
        <f t="shared" si="7"/>
        <v>9.1592190213374919E-2</v>
      </c>
      <c r="U21">
        <f t="shared" si="8"/>
        <v>4.7091757768715947</v>
      </c>
      <c r="V21">
        <f t="shared" si="9"/>
        <v>9.0613909379486809E-2</v>
      </c>
      <c r="W21">
        <f t="shared" si="10"/>
        <v>5.6720717138481376E-2</v>
      </c>
      <c r="X21">
        <f t="shared" si="11"/>
        <v>297.68966999999998</v>
      </c>
      <c r="Y21">
        <f t="shared" si="12"/>
        <v>23.938057105970756</v>
      </c>
      <c r="Z21">
        <f t="shared" si="13"/>
        <v>23.938057105970756</v>
      </c>
      <c r="AA21">
        <f t="shared" si="14"/>
        <v>2.9838485714839211</v>
      </c>
      <c r="AB21">
        <f t="shared" si="15"/>
        <v>62.450540510721176</v>
      </c>
      <c r="AC21">
        <f t="shared" si="16"/>
        <v>1.7612299090834698</v>
      </c>
      <c r="AD21">
        <f t="shared" si="17"/>
        <v>2.8201996246631542</v>
      </c>
      <c r="AE21">
        <f t="shared" si="18"/>
        <v>1.2226186624004514</v>
      </c>
      <c r="AF21">
        <f t="shared" si="19"/>
        <v>-49.793203225750375</v>
      </c>
      <c r="AG21">
        <f t="shared" si="20"/>
        <v>-237.44408833400826</v>
      </c>
      <c r="AH21">
        <f t="shared" si="21"/>
        <v>-10.50202122609682</v>
      </c>
      <c r="AI21">
        <f t="shared" si="22"/>
        <v>-4.9642785855468219E-2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53833.288945457847</v>
      </c>
      <c r="AO21">
        <f t="shared" si="26"/>
        <v>1799.93</v>
      </c>
      <c r="AP21">
        <f t="shared" si="27"/>
        <v>1517.3406</v>
      </c>
      <c r="AQ21">
        <f t="shared" si="28"/>
        <v>0.84299978332490699</v>
      </c>
      <c r="AR21">
        <f t="shared" si="29"/>
        <v>0.16538958181707064</v>
      </c>
      <c r="AS21">
        <v>1690155593.0999999</v>
      </c>
      <c r="AT21">
        <v>248.04</v>
      </c>
      <c r="AU21">
        <v>250.012</v>
      </c>
      <c r="AV21">
        <v>17.5261</v>
      </c>
      <c r="AW21">
        <v>17.2072</v>
      </c>
      <c r="AX21">
        <v>254.58199999999999</v>
      </c>
      <c r="AY21">
        <v>19.093</v>
      </c>
      <c r="AZ21">
        <v>400.03300000000002</v>
      </c>
      <c r="BA21">
        <v>100.392</v>
      </c>
      <c r="BB21">
        <v>9.9832699999999996E-2</v>
      </c>
      <c r="BC21">
        <v>23.002800000000001</v>
      </c>
      <c r="BD21">
        <v>23.1919</v>
      </c>
      <c r="BE21">
        <v>999.9</v>
      </c>
      <c r="BF21">
        <v>0</v>
      </c>
      <c r="BG21">
        <v>0</v>
      </c>
      <c r="BH21">
        <v>10006.200000000001</v>
      </c>
      <c r="BI21">
        <v>0</v>
      </c>
      <c r="BJ21">
        <v>566.88699999999994</v>
      </c>
      <c r="BK21">
        <v>-1.97136</v>
      </c>
      <c r="BL21">
        <v>252.465</v>
      </c>
      <c r="BM21">
        <v>254.38900000000001</v>
      </c>
      <c r="BN21">
        <v>0.318884</v>
      </c>
      <c r="BO21">
        <v>250.012</v>
      </c>
      <c r="BP21">
        <v>17.2072</v>
      </c>
      <c r="BQ21">
        <v>1.75949</v>
      </c>
      <c r="BR21">
        <v>1.7274799999999999</v>
      </c>
      <c r="BS21">
        <v>15.4315</v>
      </c>
      <c r="BT21">
        <v>15.1456</v>
      </c>
      <c r="BU21">
        <v>1799.93</v>
      </c>
      <c r="BV21">
        <v>0.900007</v>
      </c>
      <c r="BW21">
        <v>9.9993100000000001E-2</v>
      </c>
      <c r="BX21">
        <v>0</v>
      </c>
      <c r="BY21">
        <v>2.6755</v>
      </c>
      <c r="BZ21">
        <v>0</v>
      </c>
      <c r="CA21">
        <v>2879.21</v>
      </c>
      <c r="CB21">
        <v>14599.8</v>
      </c>
      <c r="CC21">
        <v>37.936999999999998</v>
      </c>
      <c r="CD21">
        <v>39.436999999999998</v>
      </c>
      <c r="CE21">
        <v>38.311999999999998</v>
      </c>
      <c r="CF21">
        <v>37.625</v>
      </c>
      <c r="CG21">
        <v>37.375</v>
      </c>
      <c r="CH21">
        <v>1619.95</v>
      </c>
      <c r="CI21">
        <v>179.98</v>
      </c>
      <c r="CJ21">
        <v>0</v>
      </c>
      <c r="CK21">
        <v>1690155610.8</v>
      </c>
      <c r="CL21">
        <v>0</v>
      </c>
      <c r="CM21">
        <v>1690155566.0999999</v>
      </c>
      <c r="CN21" t="s">
        <v>364</v>
      </c>
      <c r="CO21">
        <v>1690155566.0999999</v>
      </c>
      <c r="CP21">
        <v>1690155564.0999999</v>
      </c>
      <c r="CQ21">
        <v>32</v>
      </c>
      <c r="CR21">
        <v>0.16900000000000001</v>
      </c>
      <c r="CS21">
        <v>-3.0000000000000001E-3</v>
      </c>
      <c r="CT21">
        <v>-6.548</v>
      </c>
      <c r="CU21">
        <v>-1.5669999999999999</v>
      </c>
      <c r="CV21">
        <v>250</v>
      </c>
      <c r="CW21">
        <v>17</v>
      </c>
      <c r="CX21">
        <v>0.36</v>
      </c>
      <c r="CY21">
        <v>0.19</v>
      </c>
      <c r="CZ21">
        <v>3.8273723990769981</v>
      </c>
      <c r="DA21">
        <v>0.71472729160086113</v>
      </c>
      <c r="DB21">
        <v>0.1165840499382253</v>
      </c>
      <c r="DC21">
        <v>1</v>
      </c>
      <c r="DD21">
        <v>249.99995000000001</v>
      </c>
      <c r="DE21">
        <v>0.1136510318943065</v>
      </c>
      <c r="DF21">
        <v>2.3711758686355579E-2</v>
      </c>
      <c r="DG21">
        <v>1</v>
      </c>
      <c r="DH21">
        <v>1799.97225</v>
      </c>
      <c r="DI21">
        <v>2.225731176996645E-2</v>
      </c>
      <c r="DJ21">
        <v>9.574673623678856E-2</v>
      </c>
      <c r="DK21">
        <v>-1</v>
      </c>
      <c r="DL21">
        <v>2</v>
      </c>
      <c r="DM21">
        <v>2</v>
      </c>
      <c r="DN21" t="s">
        <v>355</v>
      </c>
      <c r="DO21">
        <v>2.6926899999999998</v>
      </c>
      <c r="DP21">
        <v>2.7376399999999999</v>
      </c>
      <c r="DQ21">
        <v>6.5310800000000002E-2</v>
      </c>
      <c r="DR21">
        <v>6.4048499999999994E-2</v>
      </c>
      <c r="DS21">
        <v>9.7859399999999999E-2</v>
      </c>
      <c r="DT21">
        <v>8.9769500000000002E-2</v>
      </c>
      <c r="DU21">
        <v>28205.599999999999</v>
      </c>
      <c r="DV21">
        <v>31754.5</v>
      </c>
      <c r="DW21">
        <v>28401.1</v>
      </c>
      <c r="DX21">
        <v>32535.3</v>
      </c>
      <c r="DY21">
        <v>35612.199999999997</v>
      </c>
      <c r="DZ21">
        <v>39428.9</v>
      </c>
      <c r="EA21">
        <v>41690.300000000003</v>
      </c>
      <c r="EB21">
        <v>46117.599999999999</v>
      </c>
      <c r="EC21">
        <v>1.8080499999999999</v>
      </c>
      <c r="ED21">
        <v>2.1619199999999998</v>
      </c>
      <c r="EE21">
        <v>0.13758999999999999</v>
      </c>
      <c r="EF21">
        <v>0</v>
      </c>
      <c r="EG21">
        <v>20.923400000000001</v>
      </c>
      <c r="EH21">
        <v>999.9</v>
      </c>
      <c r="EI21">
        <v>49.5</v>
      </c>
      <c r="EJ21">
        <v>29.4</v>
      </c>
      <c r="EK21">
        <v>20.2926</v>
      </c>
      <c r="EL21">
        <v>62.821199999999997</v>
      </c>
      <c r="EM21">
        <v>9.6474399999999996</v>
      </c>
      <c r="EN21">
        <v>1</v>
      </c>
      <c r="EO21">
        <v>-0.23235800000000001</v>
      </c>
      <c r="EP21">
        <v>1.03867</v>
      </c>
      <c r="EQ21">
        <v>20.228200000000001</v>
      </c>
      <c r="ER21">
        <v>5.2277699999999996</v>
      </c>
      <c r="ES21">
        <v>12.0099</v>
      </c>
      <c r="ET21">
        <v>4.9897499999999999</v>
      </c>
      <c r="EU21">
        <v>3.3050000000000002</v>
      </c>
      <c r="EV21">
        <v>8825.2999999999993</v>
      </c>
      <c r="EW21">
        <v>9999</v>
      </c>
      <c r="EX21">
        <v>555.9</v>
      </c>
      <c r="EY21">
        <v>95.4</v>
      </c>
      <c r="EZ21">
        <v>1.8528</v>
      </c>
      <c r="FA21">
        <v>1.8615699999999999</v>
      </c>
      <c r="FB21">
        <v>1.8607199999999999</v>
      </c>
      <c r="FC21">
        <v>1.85684</v>
      </c>
      <c r="FD21">
        <v>1.86111</v>
      </c>
      <c r="FE21">
        <v>1.85731</v>
      </c>
      <c r="FF21">
        <v>1.85944</v>
      </c>
      <c r="FG21">
        <v>1.8623400000000001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-6.5419999999999998</v>
      </c>
      <c r="FV21">
        <v>-1.5669</v>
      </c>
      <c r="FW21">
        <v>-5.5895502426524679</v>
      </c>
      <c r="FX21">
        <v>-4.0117494158234393E-3</v>
      </c>
      <c r="FY21">
        <v>1.087516141204025E-6</v>
      </c>
      <c r="FZ21">
        <v>-8.657206703991749E-11</v>
      </c>
      <c r="GA21">
        <v>-1.56691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0.5</v>
      </c>
      <c r="GJ21">
        <v>0.5</v>
      </c>
      <c r="GK21">
        <v>0.70556600000000003</v>
      </c>
      <c r="GL21">
        <v>2.4023400000000001</v>
      </c>
      <c r="GM21">
        <v>1.5942400000000001</v>
      </c>
      <c r="GN21">
        <v>2.3095699999999999</v>
      </c>
      <c r="GO21">
        <v>1.40015</v>
      </c>
      <c r="GP21">
        <v>2.36694</v>
      </c>
      <c r="GQ21">
        <v>30.9985</v>
      </c>
      <c r="GR21">
        <v>16.023299999999999</v>
      </c>
      <c r="GS21">
        <v>18</v>
      </c>
      <c r="GT21">
        <v>385.35</v>
      </c>
      <c r="GU21">
        <v>664.18200000000002</v>
      </c>
      <c r="GV21">
        <v>21.059899999999999</v>
      </c>
      <c r="GW21">
        <v>24.220500000000001</v>
      </c>
      <c r="GX21">
        <v>29.9999</v>
      </c>
      <c r="GY21">
        <v>24.1874</v>
      </c>
      <c r="GZ21">
        <v>24.1387</v>
      </c>
      <c r="HA21">
        <v>14.185499999999999</v>
      </c>
      <c r="HB21">
        <v>0</v>
      </c>
      <c r="HC21">
        <v>-30</v>
      </c>
      <c r="HD21">
        <v>21.060199999999998</v>
      </c>
      <c r="HE21">
        <v>250</v>
      </c>
      <c r="HF21">
        <v>0</v>
      </c>
      <c r="HG21">
        <v>104.283</v>
      </c>
      <c r="HH21">
        <v>102.31100000000001</v>
      </c>
    </row>
    <row r="22" spans="1:216" x14ac:dyDescent="0.2">
      <c r="A22">
        <v>4</v>
      </c>
      <c r="B22">
        <v>1690155687.0999999</v>
      </c>
      <c r="C22">
        <v>264.5</v>
      </c>
      <c r="D22" t="s">
        <v>365</v>
      </c>
      <c r="E22" t="s">
        <v>366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1690155687.0999999</v>
      </c>
      <c r="M22">
        <f t="shared" si="0"/>
        <v>1.1375279544575776E-3</v>
      </c>
      <c r="N22">
        <f t="shared" si="1"/>
        <v>1.1375279544575776</v>
      </c>
      <c r="O22">
        <f t="shared" si="2"/>
        <v>4.0913485877143243</v>
      </c>
      <c r="P22">
        <f t="shared" si="3"/>
        <v>173.761</v>
      </c>
      <c r="Q22">
        <f t="shared" si="4"/>
        <v>99.1233818006408</v>
      </c>
      <c r="R22">
        <f t="shared" si="5"/>
        <v>9.9614960026575918</v>
      </c>
      <c r="S22">
        <f t="shared" si="6"/>
        <v>17.4622725281816</v>
      </c>
      <c r="T22">
        <f t="shared" si="7"/>
        <v>9.1876890775830819E-2</v>
      </c>
      <c r="U22">
        <f t="shared" si="8"/>
        <v>4.7113261710986469</v>
      </c>
      <c r="V22">
        <f t="shared" si="9"/>
        <v>9.0892998157138416E-2</v>
      </c>
      <c r="W22">
        <f t="shared" si="10"/>
        <v>5.689564453528255E-2</v>
      </c>
      <c r="X22">
        <f t="shared" si="11"/>
        <v>297.68981100000002</v>
      </c>
      <c r="Y22">
        <f t="shared" si="12"/>
        <v>23.941744529106273</v>
      </c>
      <c r="Z22">
        <f t="shared" si="13"/>
        <v>23.941744529106273</v>
      </c>
      <c r="AA22">
        <f t="shared" si="14"/>
        <v>2.9845098770133336</v>
      </c>
      <c r="AB22">
        <f t="shared" si="15"/>
        <v>62.260954116945044</v>
      </c>
      <c r="AC22">
        <f t="shared" si="16"/>
        <v>1.7564677876368002</v>
      </c>
      <c r="AD22">
        <f t="shared" si="17"/>
        <v>2.8211385651713887</v>
      </c>
      <c r="AE22">
        <f t="shared" si="18"/>
        <v>1.2280420893765334</v>
      </c>
      <c r="AF22">
        <f t="shared" si="19"/>
        <v>-50.16498279157917</v>
      </c>
      <c r="AG22">
        <f t="shared" si="20"/>
        <v>-237.09212549509752</v>
      </c>
      <c r="AH22">
        <f t="shared" si="21"/>
        <v>-10.482154899025723</v>
      </c>
      <c r="AI22">
        <f t="shared" si="22"/>
        <v>-4.9452185702392626E-2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53863.839739865856</v>
      </c>
      <c r="AO22">
        <f t="shared" si="26"/>
        <v>1799.92</v>
      </c>
      <c r="AP22">
        <f t="shared" si="27"/>
        <v>1517.3331000000001</v>
      </c>
      <c r="AQ22">
        <f t="shared" si="28"/>
        <v>0.84300030001333393</v>
      </c>
      <c r="AR22">
        <f t="shared" si="29"/>
        <v>0.16539057902573448</v>
      </c>
      <c r="AS22">
        <v>1690155687.0999999</v>
      </c>
      <c r="AT22">
        <v>173.761</v>
      </c>
      <c r="AU22">
        <v>174.994</v>
      </c>
      <c r="AV22">
        <v>17.478000000000002</v>
      </c>
      <c r="AW22">
        <v>17.156700000000001</v>
      </c>
      <c r="AX22">
        <v>179.661</v>
      </c>
      <c r="AY22">
        <v>19.045500000000001</v>
      </c>
      <c r="AZ22">
        <v>400.029</v>
      </c>
      <c r="BA22">
        <v>100.396</v>
      </c>
      <c r="BB22">
        <v>9.9925600000000003E-2</v>
      </c>
      <c r="BC22">
        <v>23.008299999999998</v>
      </c>
      <c r="BD22">
        <v>23.154</v>
      </c>
      <c r="BE22">
        <v>999.9</v>
      </c>
      <c r="BF22">
        <v>0</v>
      </c>
      <c r="BG22">
        <v>0</v>
      </c>
      <c r="BH22">
        <v>10011.9</v>
      </c>
      <c r="BI22">
        <v>0</v>
      </c>
      <c r="BJ22">
        <v>562.91200000000003</v>
      </c>
      <c r="BK22">
        <v>-1.2327999999999999</v>
      </c>
      <c r="BL22">
        <v>176.852</v>
      </c>
      <c r="BM22">
        <v>178.048</v>
      </c>
      <c r="BN22">
        <v>0.32130399999999998</v>
      </c>
      <c r="BO22">
        <v>174.994</v>
      </c>
      <c r="BP22">
        <v>17.156700000000001</v>
      </c>
      <c r="BQ22">
        <v>1.7547299999999999</v>
      </c>
      <c r="BR22">
        <v>1.7224699999999999</v>
      </c>
      <c r="BS22">
        <v>15.3893</v>
      </c>
      <c r="BT22">
        <v>15.1005</v>
      </c>
      <c r="BU22">
        <v>1799.92</v>
      </c>
      <c r="BV22">
        <v>0.89999200000000001</v>
      </c>
      <c r="BW22">
        <v>0.100008</v>
      </c>
      <c r="BX22">
        <v>0</v>
      </c>
      <c r="BY22">
        <v>2.1720999999999999</v>
      </c>
      <c r="BZ22">
        <v>0</v>
      </c>
      <c r="CA22">
        <v>2888.7</v>
      </c>
      <c r="CB22">
        <v>14599.7</v>
      </c>
      <c r="CC22">
        <v>39.561999999999998</v>
      </c>
      <c r="CD22">
        <v>40.875</v>
      </c>
      <c r="CE22">
        <v>39.75</v>
      </c>
      <c r="CF22">
        <v>39.311999999999998</v>
      </c>
      <c r="CG22">
        <v>38.811999999999998</v>
      </c>
      <c r="CH22">
        <v>1619.91</v>
      </c>
      <c r="CI22">
        <v>180.01</v>
      </c>
      <c r="CJ22">
        <v>0</v>
      </c>
      <c r="CK22">
        <v>1690155705</v>
      </c>
      <c r="CL22">
        <v>0</v>
      </c>
      <c r="CM22">
        <v>1690155660.5999999</v>
      </c>
      <c r="CN22" t="s">
        <v>367</v>
      </c>
      <c r="CO22">
        <v>1690155660.5999999</v>
      </c>
      <c r="CP22">
        <v>1690155651.0999999</v>
      </c>
      <c r="CQ22">
        <v>33</v>
      </c>
      <c r="CR22">
        <v>0.375</v>
      </c>
      <c r="CS22">
        <v>-1E-3</v>
      </c>
      <c r="CT22">
        <v>-5.9050000000000002</v>
      </c>
      <c r="CU22">
        <v>-1.5669999999999999</v>
      </c>
      <c r="CV22">
        <v>175</v>
      </c>
      <c r="CW22">
        <v>17</v>
      </c>
      <c r="CX22">
        <v>0.18</v>
      </c>
      <c r="CY22">
        <v>0.21</v>
      </c>
      <c r="CZ22">
        <v>2.2202588800130298</v>
      </c>
      <c r="DA22">
        <v>0.9697997643404126</v>
      </c>
      <c r="DB22">
        <v>0.16654392720520189</v>
      </c>
      <c r="DC22">
        <v>1</v>
      </c>
      <c r="DD22">
        <v>174.9906</v>
      </c>
      <c r="DE22">
        <v>-1.8078799249516171E-2</v>
      </c>
      <c r="DF22">
        <v>1.8432037326348769E-2</v>
      </c>
      <c r="DG22">
        <v>1</v>
      </c>
      <c r="DH22">
        <v>1799.9712195121949</v>
      </c>
      <c r="DI22">
        <v>0.114203960305081</v>
      </c>
      <c r="DJ22">
        <v>9.3761376466196991E-2</v>
      </c>
      <c r="DK22">
        <v>-1</v>
      </c>
      <c r="DL22">
        <v>2</v>
      </c>
      <c r="DM22">
        <v>2</v>
      </c>
      <c r="DN22" t="s">
        <v>355</v>
      </c>
      <c r="DO22">
        <v>2.6927599999999998</v>
      </c>
      <c r="DP22">
        <v>2.7377899999999999</v>
      </c>
      <c r="DQ22">
        <v>4.8254499999999999E-2</v>
      </c>
      <c r="DR22">
        <v>4.6938899999999999E-2</v>
      </c>
      <c r="DS22">
        <v>9.7698699999999999E-2</v>
      </c>
      <c r="DT22">
        <v>8.9593699999999998E-2</v>
      </c>
      <c r="DU22">
        <v>28722.1</v>
      </c>
      <c r="DV22">
        <v>32336.5</v>
      </c>
      <c r="DW22">
        <v>28402.6</v>
      </c>
      <c r="DX22">
        <v>32536.400000000001</v>
      </c>
      <c r="DY22">
        <v>35620.6</v>
      </c>
      <c r="DZ22">
        <v>39437.1</v>
      </c>
      <c r="EA22">
        <v>41692.699999999997</v>
      </c>
      <c r="EB22">
        <v>46118.3</v>
      </c>
      <c r="EC22">
        <v>1.80833</v>
      </c>
      <c r="ED22">
        <v>2.1627000000000001</v>
      </c>
      <c r="EE22">
        <v>0.13788</v>
      </c>
      <c r="EF22">
        <v>0</v>
      </c>
      <c r="EG22">
        <v>20.880500000000001</v>
      </c>
      <c r="EH22">
        <v>999.9</v>
      </c>
      <c r="EI22">
        <v>49.6</v>
      </c>
      <c r="EJ22">
        <v>29.3</v>
      </c>
      <c r="EK22">
        <v>20.2164</v>
      </c>
      <c r="EL22">
        <v>62.601199999999999</v>
      </c>
      <c r="EM22">
        <v>9.84375</v>
      </c>
      <c r="EN22">
        <v>1</v>
      </c>
      <c r="EO22">
        <v>-0.235902</v>
      </c>
      <c r="EP22">
        <v>1.0639099999999999</v>
      </c>
      <c r="EQ22">
        <v>20.227</v>
      </c>
      <c r="ER22">
        <v>5.2241799999999996</v>
      </c>
      <c r="ES22">
        <v>12.0099</v>
      </c>
      <c r="ET22">
        <v>4.9887499999999996</v>
      </c>
      <c r="EU22">
        <v>3.3043300000000002</v>
      </c>
      <c r="EV22">
        <v>8827.2999999999993</v>
      </c>
      <c r="EW22">
        <v>9999</v>
      </c>
      <c r="EX22">
        <v>555.9</v>
      </c>
      <c r="EY22">
        <v>95.4</v>
      </c>
      <c r="EZ22">
        <v>1.8528100000000001</v>
      </c>
      <c r="FA22">
        <v>1.8615699999999999</v>
      </c>
      <c r="FB22">
        <v>1.8607400000000001</v>
      </c>
      <c r="FC22">
        <v>1.85683</v>
      </c>
      <c r="FD22">
        <v>1.86111</v>
      </c>
      <c r="FE22">
        <v>1.8573</v>
      </c>
      <c r="FF22">
        <v>1.85945</v>
      </c>
      <c r="FG22">
        <v>1.8623499999999999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-5.9</v>
      </c>
      <c r="FV22">
        <v>-1.5674999999999999</v>
      </c>
      <c r="FW22">
        <v>-5.2143333506117733</v>
      </c>
      <c r="FX22">
        <v>-4.0117494158234393E-3</v>
      </c>
      <c r="FY22">
        <v>1.087516141204025E-6</v>
      </c>
      <c r="FZ22">
        <v>-8.657206703991749E-11</v>
      </c>
      <c r="GA22">
        <v>-1.567438095238092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0.4</v>
      </c>
      <c r="GJ22">
        <v>0.6</v>
      </c>
      <c r="GK22">
        <v>0.54321299999999995</v>
      </c>
      <c r="GL22">
        <v>2.4145500000000002</v>
      </c>
      <c r="GM22">
        <v>1.5942400000000001</v>
      </c>
      <c r="GN22">
        <v>2.3095699999999999</v>
      </c>
      <c r="GO22">
        <v>1.40015</v>
      </c>
      <c r="GP22">
        <v>2.36694</v>
      </c>
      <c r="GQ22">
        <v>30.955200000000001</v>
      </c>
      <c r="GR22">
        <v>16.023299999999999</v>
      </c>
      <c r="GS22">
        <v>18</v>
      </c>
      <c r="GT22">
        <v>385.161</v>
      </c>
      <c r="GU22">
        <v>664.23800000000006</v>
      </c>
      <c r="GV22">
        <v>21.035399999999999</v>
      </c>
      <c r="GW22">
        <v>24.171199999999999</v>
      </c>
      <c r="GX22">
        <v>30</v>
      </c>
      <c r="GY22">
        <v>24.1403</v>
      </c>
      <c r="GZ22">
        <v>24.0913</v>
      </c>
      <c r="HA22">
        <v>10.9214</v>
      </c>
      <c r="HB22">
        <v>0</v>
      </c>
      <c r="HC22">
        <v>-30</v>
      </c>
      <c r="HD22">
        <v>21.028500000000001</v>
      </c>
      <c r="HE22">
        <v>175</v>
      </c>
      <c r="HF22">
        <v>0</v>
      </c>
      <c r="HG22">
        <v>104.288</v>
      </c>
      <c r="HH22">
        <v>102.313</v>
      </c>
    </row>
    <row r="23" spans="1:216" x14ac:dyDescent="0.2">
      <c r="A23">
        <v>5</v>
      </c>
      <c r="B23">
        <v>1690155772.5999999</v>
      </c>
      <c r="C23">
        <v>350</v>
      </c>
      <c r="D23" t="s">
        <v>368</v>
      </c>
      <c r="E23" t="s">
        <v>369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1690155772.5999999</v>
      </c>
      <c r="M23">
        <f t="shared" si="0"/>
        <v>1.0518922911576343E-3</v>
      </c>
      <c r="N23">
        <f t="shared" si="1"/>
        <v>1.0518922911576343</v>
      </c>
      <c r="O23">
        <f t="shared" si="2"/>
        <v>2.3114103425125454</v>
      </c>
      <c r="P23">
        <f t="shared" si="3"/>
        <v>124.32299999999999</v>
      </c>
      <c r="Q23">
        <f t="shared" si="4"/>
        <v>77.970064730187858</v>
      </c>
      <c r="R23">
        <f t="shared" si="5"/>
        <v>7.8354438202581962</v>
      </c>
      <c r="S23">
        <f t="shared" si="6"/>
        <v>12.4935882179511</v>
      </c>
      <c r="T23">
        <f t="shared" si="7"/>
        <v>8.4166694690519753E-2</v>
      </c>
      <c r="U23">
        <f t="shared" si="8"/>
        <v>4.706805736994685</v>
      </c>
      <c r="V23">
        <f t="shared" si="9"/>
        <v>8.3339420642991338E-2</v>
      </c>
      <c r="W23">
        <f t="shared" si="10"/>
        <v>5.2160787361385005E-2</v>
      </c>
      <c r="X23">
        <f t="shared" si="11"/>
        <v>297.67805999999996</v>
      </c>
      <c r="Y23">
        <f t="shared" si="12"/>
        <v>23.961111933068267</v>
      </c>
      <c r="Z23">
        <f t="shared" si="13"/>
        <v>23.961111933068267</v>
      </c>
      <c r="AA23">
        <f t="shared" si="14"/>
        <v>2.9879853479402496</v>
      </c>
      <c r="AB23">
        <f t="shared" si="15"/>
        <v>61.997202403768114</v>
      </c>
      <c r="AC23">
        <f t="shared" si="16"/>
        <v>1.7494822139613</v>
      </c>
      <c r="AD23">
        <f t="shared" si="17"/>
        <v>2.8218728364023224</v>
      </c>
      <c r="AE23">
        <f t="shared" si="18"/>
        <v>1.2385031339789496</v>
      </c>
      <c r="AF23">
        <f t="shared" si="19"/>
        <v>-46.388450040051673</v>
      </c>
      <c r="AG23">
        <f t="shared" si="20"/>
        <v>-240.6880434374574</v>
      </c>
      <c r="AH23">
        <f t="shared" si="21"/>
        <v>-10.652631294133704</v>
      </c>
      <c r="AI23">
        <f t="shared" si="22"/>
        <v>-5.1064771642813866E-2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53796.853832666005</v>
      </c>
      <c r="AO23">
        <f t="shared" si="26"/>
        <v>1799.85</v>
      </c>
      <c r="AP23">
        <f t="shared" si="27"/>
        <v>1517.2739999999999</v>
      </c>
      <c r="AQ23">
        <f t="shared" si="28"/>
        <v>0.84300025002083501</v>
      </c>
      <c r="AR23">
        <f t="shared" si="29"/>
        <v>0.16539048254021166</v>
      </c>
      <c r="AS23">
        <v>1690155772.5999999</v>
      </c>
      <c r="AT23">
        <v>124.32299999999999</v>
      </c>
      <c r="AU23">
        <v>125.02500000000001</v>
      </c>
      <c r="AV23">
        <v>17.408999999999999</v>
      </c>
      <c r="AW23">
        <v>17.111899999999999</v>
      </c>
      <c r="AX23">
        <v>129.82</v>
      </c>
      <c r="AY23">
        <v>18.976800000000001</v>
      </c>
      <c r="AZ23">
        <v>400.07299999999998</v>
      </c>
      <c r="BA23">
        <v>100.393</v>
      </c>
      <c r="BB23">
        <v>9.9975700000000001E-2</v>
      </c>
      <c r="BC23">
        <v>23.012599999999999</v>
      </c>
      <c r="BD23">
        <v>23.148299999999999</v>
      </c>
      <c r="BE23">
        <v>999.9</v>
      </c>
      <c r="BF23">
        <v>0</v>
      </c>
      <c r="BG23">
        <v>0</v>
      </c>
      <c r="BH23">
        <v>9999.3799999999992</v>
      </c>
      <c r="BI23">
        <v>0</v>
      </c>
      <c r="BJ23">
        <v>565.55600000000004</v>
      </c>
      <c r="BK23">
        <v>-0.70219399999999998</v>
      </c>
      <c r="BL23">
        <v>126.52500000000001</v>
      </c>
      <c r="BM23">
        <v>127.202</v>
      </c>
      <c r="BN23">
        <v>0.29714600000000002</v>
      </c>
      <c r="BO23">
        <v>125.02500000000001</v>
      </c>
      <c r="BP23">
        <v>17.111899999999999</v>
      </c>
      <c r="BQ23">
        <v>1.7477400000000001</v>
      </c>
      <c r="BR23">
        <v>1.71791</v>
      </c>
      <c r="BS23">
        <v>15.3271</v>
      </c>
      <c r="BT23">
        <v>15.059200000000001</v>
      </c>
      <c r="BU23">
        <v>1799.85</v>
      </c>
      <c r="BV23">
        <v>0.89999300000000004</v>
      </c>
      <c r="BW23">
        <v>0.100007</v>
      </c>
      <c r="BX23">
        <v>0</v>
      </c>
      <c r="BY23">
        <v>2.3216000000000001</v>
      </c>
      <c r="BZ23">
        <v>0</v>
      </c>
      <c r="CA23">
        <v>2898.27</v>
      </c>
      <c r="CB23">
        <v>14599.1</v>
      </c>
      <c r="CC23">
        <v>40.875</v>
      </c>
      <c r="CD23">
        <v>41.875</v>
      </c>
      <c r="CE23">
        <v>40.936999999999998</v>
      </c>
      <c r="CF23">
        <v>40.561999999999998</v>
      </c>
      <c r="CG23">
        <v>40</v>
      </c>
      <c r="CH23">
        <v>1619.85</v>
      </c>
      <c r="CI23">
        <v>180</v>
      </c>
      <c r="CJ23">
        <v>0</v>
      </c>
      <c r="CK23">
        <v>1690155790.2</v>
      </c>
      <c r="CL23">
        <v>0</v>
      </c>
      <c r="CM23">
        <v>1690155745.5999999</v>
      </c>
      <c r="CN23" t="s">
        <v>370</v>
      </c>
      <c r="CO23">
        <v>1690155745.5999999</v>
      </c>
      <c r="CP23">
        <v>1690155743.5999999</v>
      </c>
      <c r="CQ23">
        <v>34</v>
      </c>
      <c r="CR23">
        <v>0.22</v>
      </c>
      <c r="CS23">
        <v>0</v>
      </c>
      <c r="CT23">
        <v>-5.5</v>
      </c>
      <c r="CU23">
        <v>-1.5680000000000001</v>
      </c>
      <c r="CV23">
        <v>125</v>
      </c>
      <c r="CW23">
        <v>17</v>
      </c>
      <c r="CX23">
        <v>0.28999999999999998</v>
      </c>
      <c r="CY23">
        <v>0.16</v>
      </c>
      <c r="CZ23">
        <v>1.2424726094480769</v>
      </c>
      <c r="DA23">
        <v>0.65446467710724365</v>
      </c>
      <c r="DB23">
        <v>8.5347292878527881E-2</v>
      </c>
      <c r="DC23">
        <v>1</v>
      </c>
      <c r="DD23">
        <v>124.9981463414634</v>
      </c>
      <c r="DE23">
        <v>0.1757979094075513</v>
      </c>
      <c r="DF23">
        <v>2.8058789306505811E-2</v>
      </c>
      <c r="DG23">
        <v>1</v>
      </c>
      <c r="DH23">
        <v>1799.9868292682929</v>
      </c>
      <c r="DI23">
        <v>-0.23640662860882369</v>
      </c>
      <c r="DJ23">
        <v>0.1075092514315187</v>
      </c>
      <c r="DK23">
        <v>-1</v>
      </c>
      <c r="DL23">
        <v>2</v>
      </c>
      <c r="DM23">
        <v>2</v>
      </c>
      <c r="DN23" t="s">
        <v>355</v>
      </c>
      <c r="DO23">
        <v>2.6929599999999998</v>
      </c>
      <c r="DP23">
        <v>2.73773</v>
      </c>
      <c r="DQ23">
        <v>3.5836699999999999E-2</v>
      </c>
      <c r="DR23">
        <v>3.4462100000000002E-2</v>
      </c>
      <c r="DS23">
        <v>9.7452499999999997E-2</v>
      </c>
      <c r="DT23">
        <v>8.9431700000000003E-2</v>
      </c>
      <c r="DU23">
        <v>29097.599999999999</v>
      </c>
      <c r="DV23">
        <v>32762</v>
      </c>
      <c r="DW23">
        <v>28402.9</v>
      </c>
      <c r="DX23">
        <v>32538.1</v>
      </c>
      <c r="DY23">
        <v>35631</v>
      </c>
      <c r="DZ23">
        <v>39445</v>
      </c>
      <c r="EA23">
        <v>41693.300000000003</v>
      </c>
      <c r="EB23">
        <v>46119.4</v>
      </c>
      <c r="EC23">
        <v>1.8089999999999999</v>
      </c>
      <c r="ED23">
        <v>2.1636799999999998</v>
      </c>
      <c r="EE23">
        <v>0.1394</v>
      </c>
      <c r="EF23">
        <v>0</v>
      </c>
      <c r="EG23">
        <v>20.849699999999999</v>
      </c>
      <c r="EH23">
        <v>999.9</v>
      </c>
      <c r="EI23">
        <v>49.7</v>
      </c>
      <c r="EJ23">
        <v>29.3</v>
      </c>
      <c r="EK23">
        <v>20.258800000000001</v>
      </c>
      <c r="EL23">
        <v>62.861199999999997</v>
      </c>
      <c r="EM23">
        <v>10.084099999999999</v>
      </c>
      <c r="EN23">
        <v>1</v>
      </c>
      <c r="EO23">
        <v>-0.23835400000000001</v>
      </c>
      <c r="EP23">
        <v>1.3819600000000001</v>
      </c>
      <c r="EQ23">
        <v>20.2255</v>
      </c>
      <c r="ER23">
        <v>5.2279200000000001</v>
      </c>
      <c r="ES23">
        <v>12.0099</v>
      </c>
      <c r="ET23">
        <v>4.9895500000000004</v>
      </c>
      <c r="EU23">
        <v>3.3050000000000002</v>
      </c>
      <c r="EV23">
        <v>8829.1</v>
      </c>
      <c r="EW23">
        <v>9999</v>
      </c>
      <c r="EX23">
        <v>555.9</v>
      </c>
      <c r="EY23">
        <v>95.4</v>
      </c>
      <c r="EZ23">
        <v>1.8528</v>
      </c>
      <c r="FA23">
        <v>1.8615699999999999</v>
      </c>
      <c r="FB23">
        <v>1.86077</v>
      </c>
      <c r="FC23">
        <v>1.85683</v>
      </c>
      <c r="FD23">
        <v>1.86111</v>
      </c>
      <c r="FE23">
        <v>1.8573</v>
      </c>
      <c r="FF23">
        <v>1.8594599999999999</v>
      </c>
      <c r="FG23">
        <v>1.8623400000000001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-5.4969999999999999</v>
      </c>
      <c r="FV23">
        <v>-1.5678000000000001</v>
      </c>
      <c r="FW23">
        <v>-4.9946976252036022</v>
      </c>
      <c r="FX23">
        <v>-4.0117494158234393E-3</v>
      </c>
      <c r="FY23">
        <v>1.087516141204025E-6</v>
      </c>
      <c r="FZ23">
        <v>-8.657206703991749E-11</v>
      </c>
      <c r="GA23">
        <v>-1.5678399999999999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0.5</v>
      </c>
      <c r="GJ23">
        <v>0.5</v>
      </c>
      <c r="GK23">
        <v>0.43212899999999999</v>
      </c>
      <c r="GL23">
        <v>2.4328599999999998</v>
      </c>
      <c r="GM23">
        <v>1.5942400000000001</v>
      </c>
      <c r="GN23">
        <v>2.3107899999999999</v>
      </c>
      <c r="GO23">
        <v>1.40015</v>
      </c>
      <c r="GP23">
        <v>2.2839399999999999</v>
      </c>
      <c r="GQ23">
        <v>30.933499999999999</v>
      </c>
      <c r="GR23">
        <v>16.005800000000001</v>
      </c>
      <c r="GS23">
        <v>18</v>
      </c>
      <c r="GT23">
        <v>385.19400000000002</v>
      </c>
      <c r="GU23">
        <v>664.52099999999996</v>
      </c>
      <c r="GV23">
        <v>20.685199999999998</v>
      </c>
      <c r="GW23">
        <v>24.125800000000002</v>
      </c>
      <c r="GX23">
        <v>30</v>
      </c>
      <c r="GY23">
        <v>24.095500000000001</v>
      </c>
      <c r="GZ23">
        <v>24.047599999999999</v>
      </c>
      <c r="HA23">
        <v>8.7053100000000008</v>
      </c>
      <c r="HB23">
        <v>0</v>
      </c>
      <c r="HC23">
        <v>-30</v>
      </c>
      <c r="HD23">
        <v>20.6815</v>
      </c>
      <c r="HE23">
        <v>125</v>
      </c>
      <c r="HF23">
        <v>0</v>
      </c>
      <c r="HG23">
        <v>104.29</v>
      </c>
      <c r="HH23">
        <v>102.31699999999999</v>
      </c>
    </row>
    <row r="24" spans="1:216" x14ac:dyDescent="0.2">
      <c r="A24">
        <v>6</v>
      </c>
      <c r="B24">
        <v>1690155864.5999999</v>
      </c>
      <c r="C24">
        <v>442</v>
      </c>
      <c r="D24" t="s">
        <v>371</v>
      </c>
      <c r="E24" t="s">
        <v>372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1690155864.5999999</v>
      </c>
      <c r="M24">
        <f t="shared" si="0"/>
        <v>1.1845826294358086E-3</v>
      </c>
      <c r="N24">
        <f t="shared" si="1"/>
        <v>1.1845826294358086</v>
      </c>
      <c r="O24">
        <f t="shared" si="2"/>
        <v>0.38440775458811527</v>
      </c>
      <c r="P24">
        <f t="shared" si="3"/>
        <v>69.879099999999994</v>
      </c>
      <c r="Q24">
        <f t="shared" si="4"/>
        <v>62.047158521471488</v>
      </c>
      <c r="R24">
        <f t="shared" si="5"/>
        <v>6.2354991227629304</v>
      </c>
      <c r="S24">
        <f t="shared" si="6"/>
        <v>7.0225789082456993</v>
      </c>
      <c r="T24">
        <f t="shared" si="7"/>
        <v>9.54058640322102E-2</v>
      </c>
      <c r="U24">
        <f t="shared" si="8"/>
        <v>4.7013967279611917</v>
      </c>
      <c r="V24">
        <f t="shared" si="9"/>
        <v>9.4343195365029997E-2</v>
      </c>
      <c r="W24">
        <f t="shared" si="10"/>
        <v>5.905898722069057E-2</v>
      </c>
      <c r="X24">
        <f t="shared" si="11"/>
        <v>297.74567099999996</v>
      </c>
      <c r="Y24">
        <f t="shared" si="12"/>
        <v>23.924706976963446</v>
      </c>
      <c r="Z24">
        <f t="shared" si="13"/>
        <v>23.924706976963446</v>
      </c>
      <c r="AA24">
        <f t="shared" si="14"/>
        <v>2.981455419762745</v>
      </c>
      <c r="AB24">
        <f t="shared" si="15"/>
        <v>62.049869610338924</v>
      </c>
      <c r="AC24">
        <f t="shared" si="16"/>
        <v>1.7493159834636001</v>
      </c>
      <c r="AD24">
        <f t="shared" si="17"/>
        <v>2.8192097653854282</v>
      </c>
      <c r="AE24">
        <f t="shared" si="18"/>
        <v>1.2321394362991449</v>
      </c>
      <c r="AF24">
        <f t="shared" si="19"/>
        <v>-52.240093958119161</v>
      </c>
      <c r="AG24">
        <f t="shared" si="20"/>
        <v>-235.1381878520983</v>
      </c>
      <c r="AH24">
        <f t="shared" si="21"/>
        <v>-10.41623095758341</v>
      </c>
      <c r="AI24">
        <f t="shared" si="22"/>
        <v>-4.8841767800922753E-2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53720.617730108403</v>
      </c>
      <c r="AO24">
        <f t="shared" si="26"/>
        <v>1800.27</v>
      </c>
      <c r="AP24">
        <f t="shared" si="27"/>
        <v>1517.6270999999999</v>
      </c>
      <c r="AQ24">
        <f t="shared" si="28"/>
        <v>0.8429997167091603</v>
      </c>
      <c r="AR24">
        <f t="shared" si="29"/>
        <v>0.16538945324867935</v>
      </c>
      <c r="AS24">
        <v>1690155864.5999999</v>
      </c>
      <c r="AT24">
        <v>69.879099999999994</v>
      </c>
      <c r="AU24">
        <v>70.013400000000004</v>
      </c>
      <c r="AV24">
        <v>17.4068</v>
      </c>
      <c r="AW24">
        <v>17.072199999999999</v>
      </c>
      <c r="AX24">
        <v>75.074600000000004</v>
      </c>
      <c r="AY24">
        <v>18.977499999999999</v>
      </c>
      <c r="AZ24">
        <v>400.04700000000003</v>
      </c>
      <c r="BA24">
        <v>100.396</v>
      </c>
      <c r="BB24">
        <v>0.10012699999999999</v>
      </c>
      <c r="BC24">
        <v>22.997</v>
      </c>
      <c r="BD24">
        <v>23.1069</v>
      </c>
      <c r="BE24">
        <v>999.9</v>
      </c>
      <c r="BF24">
        <v>0</v>
      </c>
      <c r="BG24">
        <v>0</v>
      </c>
      <c r="BH24">
        <v>9983.75</v>
      </c>
      <c r="BI24">
        <v>0</v>
      </c>
      <c r="BJ24">
        <v>558.50099999999998</v>
      </c>
      <c r="BK24">
        <v>-0.13423199999999999</v>
      </c>
      <c r="BL24">
        <v>71.117000000000004</v>
      </c>
      <c r="BM24">
        <v>71.229399999999998</v>
      </c>
      <c r="BN24">
        <v>0.33458900000000003</v>
      </c>
      <c r="BO24">
        <v>70.013400000000004</v>
      </c>
      <c r="BP24">
        <v>17.072199999999999</v>
      </c>
      <c r="BQ24">
        <v>1.7475700000000001</v>
      </c>
      <c r="BR24">
        <v>1.7139800000000001</v>
      </c>
      <c r="BS24">
        <v>15.3256</v>
      </c>
      <c r="BT24">
        <v>15.0236</v>
      </c>
      <c r="BU24">
        <v>1800.27</v>
      </c>
      <c r="BV24">
        <v>0.90000800000000003</v>
      </c>
      <c r="BW24">
        <v>9.9992300000000006E-2</v>
      </c>
      <c r="BX24">
        <v>0</v>
      </c>
      <c r="BY24">
        <v>2.4828999999999999</v>
      </c>
      <c r="BZ24">
        <v>0</v>
      </c>
      <c r="CA24">
        <v>2896.88</v>
      </c>
      <c r="CB24">
        <v>14602.6</v>
      </c>
      <c r="CC24">
        <v>39.625</v>
      </c>
      <c r="CD24">
        <v>40.25</v>
      </c>
      <c r="CE24">
        <v>39.811999999999998</v>
      </c>
      <c r="CF24">
        <v>38.375</v>
      </c>
      <c r="CG24">
        <v>38.686999999999998</v>
      </c>
      <c r="CH24">
        <v>1620.26</v>
      </c>
      <c r="CI24">
        <v>180.01</v>
      </c>
      <c r="CJ24">
        <v>0</v>
      </c>
      <c r="CK24">
        <v>1690155882</v>
      </c>
      <c r="CL24">
        <v>0</v>
      </c>
      <c r="CM24">
        <v>1690155839.0999999</v>
      </c>
      <c r="CN24" t="s">
        <v>373</v>
      </c>
      <c r="CO24">
        <v>1690155839.0999999</v>
      </c>
      <c r="CP24">
        <v>1690155829.0999999</v>
      </c>
      <c r="CQ24">
        <v>35</v>
      </c>
      <c r="CR24">
        <v>9.4E-2</v>
      </c>
      <c r="CS24">
        <v>-3.0000000000000001E-3</v>
      </c>
      <c r="CT24">
        <v>-5.1959999999999997</v>
      </c>
      <c r="CU24">
        <v>-1.571</v>
      </c>
      <c r="CV24">
        <v>70</v>
      </c>
      <c r="CW24">
        <v>17</v>
      </c>
      <c r="CX24">
        <v>0.16</v>
      </c>
      <c r="CY24">
        <v>0.11</v>
      </c>
      <c r="CZ24">
        <v>5.6894821907554662E-2</v>
      </c>
      <c r="DA24">
        <v>0.9696088504763275</v>
      </c>
      <c r="DB24">
        <v>0.15978820442889999</v>
      </c>
      <c r="DC24">
        <v>1</v>
      </c>
      <c r="DD24">
        <v>69.994692682926825</v>
      </c>
      <c r="DE24">
        <v>2.8777003484146749E-2</v>
      </c>
      <c r="DF24">
        <v>2.3855718650128921E-2</v>
      </c>
      <c r="DG24">
        <v>1</v>
      </c>
      <c r="DH24">
        <v>1800.0215000000001</v>
      </c>
      <c r="DI24">
        <v>-6.805376586034749E-2</v>
      </c>
      <c r="DJ24">
        <v>0.1133037951703436</v>
      </c>
      <c r="DK24">
        <v>-1</v>
      </c>
      <c r="DL24">
        <v>2</v>
      </c>
      <c r="DM24">
        <v>2</v>
      </c>
      <c r="DN24" t="s">
        <v>355</v>
      </c>
      <c r="DO24">
        <v>2.6929500000000002</v>
      </c>
      <c r="DP24">
        <v>2.7377400000000001</v>
      </c>
      <c r="DQ24">
        <v>2.1220800000000001E-2</v>
      </c>
      <c r="DR24">
        <v>1.9750400000000001E-2</v>
      </c>
      <c r="DS24">
        <v>9.7467999999999999E-2</v>
      </c>
      <c r="DT24">
        <v>8.9294899999999996E-2</v>
      </c>
      <c r="DU24">
        <v>29541.5</v>
      </c>
      <c r="DV24">
        <v>33262.1</v>
      </c>
      <c r="DW24">
        <v>28405.1</v>
      </c>
      <c r="DX24">
        <v>32538.400000000001</v>
      </c>
      <c r="DY24">
        <v>35632.800000000003</v>
      </c>
      <c r="DZ24">
        <v>39450.800000000003</v>
      </c>
      <c r="EA24">
        <v>41696.300000000003</v>
      </c>
      <c r="EB24">
        <v>46119.199999999997</v>
      </c>
      <c r="EC24">
        <v>1.8092200000000001</v>
      </c>
      <c r="ED24">
        <v>2.1644299999999999</v>
      </c>
      <c r="EE24">
        <v>0.13947100000000001</v>
      </c>
      <c r="EF24">
        <v>0</v>
      </c>
      <c r="EG24">
        <v>20.806999999999999</v>
      </c>
      <c r="EH24">
        <v>999.9</v>
      </c>
      <c r="EI24">
        <v>49.8</v>
      </c>
      <c r="EJ24">
        <v>29.2</v>
      </c>
      <c r="EK24">
        <v>20.180599999999998</v>
      </c>
      <c r="EL24">
        <v>62.511200000000002</v>
      </c>
      <c r="EM24">
        <v>9.5632999999999999</v>
      </c>
      <c r="EN24">
        <v>1</v>
      </c>
      <c r="EO24">
        <v>-0.242005</v>
      </c>
      <c r="EP24">
        <v>1.1778900000000001</v>
      </c>
      <c r="EQ24">
        <v>20.2255</v>
      </c>
      <c r="ER24">
        <v>5.2285199999999996</v>
      </c>
      <c r="ES24">
        <v>12.0099</v>
      </c>
      <c r="ET24">
        <v>4.9894499999999997</v>
      </c>
      <c r="EU24">
        <v>3.3050000000000002</v>
      </c>
      <c r="EV24">
        <v>8830.9</v>
      </c>
      <c r="EW24">
        <v>9999</v>
      </c>
      <c r="EX24">
        <v>555.9</v>
      </c>
      <c r="EY24">
        <v>95.4</v>
      </c>
      <c r="EZ24">
        <v>1.8528199999999999</v>
      </c>
      <c r="FA24">
        <v>1.8615699999999999</v>
      </c>
      <c r="FB24">
        <v>1.86076</v>
      </c>
      <c r="FC24">
        <v>1.8568199999999999</v>
      </c>
      <c r="FD24">
        <v>1.86111</v>
      </c>
      <c r="FE24">
        <v>1.8573</v>
      </c>
      <c r="FF24">
        <v>1.8594599999999999</v>
      </c>
      <c r="FG24">
        <v>1.8623499999999999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-5.1959999999999997</v>
      </c>
      <c r="FV24">
        <v>-1.5707</v>
      </c>
      <c r="FW24">
        <v>-4.9003427353317406</v>
      </c>
      <c r="FX24">
        <v>-4.0117494158234393E-3</v>
      </c>
      <c r="FY24">
        <v>1.087516141204025E-6</v>
      </c>
      <c r="FZ24">
        <v>-8.657206703991749E-11</v>
      </c>
      <c r="GA24">
        <v>-1.570710000000002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0.4</v>
      </c>
      <c r="GJ24">
        <v>0.6</v>
      </c>
      <c r="GK24">
        <v>0.31005899999999997</v>
      </c>
      <c r="GL24">
        <v>2.4450699999999999</v>
      </c>
      <c r="GM24">
        <v>1.5942400000000001</v>
      </c>
      <c r="GN24">
        <v>2.3095699999999999</v>
      </c>
      <c r="GO24">
        <v>1.40015</v>
      </c>
      <c r="GP24">
        <v>2.3645</v>
      </c>
      <c r="GQ24">
        <v>30.8902</v>
      </c>
      <c r="GR24">
        <v>16.005800000000001</v>
      </c>
      <c r="GS24">
        <v>18</v>
      </c>
      <c r="GT24">
        <v>385.00400000000002</v>
      </c>
      <c r="GU24">
        <v>664.58900000000006</v>
      </c>
      <c r="GV24">
        <v>20.813400000000001</v>
      </c>
      <c r="GW24">
        <v>24.0838</v>
      </c>
      <c r="GX24">
        <v>30</v>
      </c>
      <c r="GY24">
        <v>24.052</v>
      </c>
      <c r="GZ24">
        <v>24.0029</v>
      </c>
      <c r="HA24">
        <v>6.2536300000000002</v>
      </c>
      <c r="HB24">
        <v>0</v>
      </c>
      <c r="HC24">
        <v>-30</v>
      </c>
      <c r="HD24">
        <v>20.815100000000001</v>
      </c>
      <c r="HE24">
        <v>70</v>
      </c>
      <c r="HF24">
        <v>0</v>
      </c>
      <c r="HG24">
        <v>104.297</v>
      </c>
      <c r="HH24">
        <v>102.31699999999999</v>
      </c>
    </row>
    <row r="25" spans="1:216" x14ac:dyDescent="0.2">
      <c r="A25">
        <v>7</v>
      </c>
      <c r="B25">
        <v>1690155951.0999999</v>
      </c>
      <c r="C25">
        <v>528.5</v>
      </c>
      <c r="D25" t="s">
        <v>374</v>
      </c>
      <c r="E25" t="s">
        <v>375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1690155951.0999999</v>
      </c>
      <c r="M25">
        <f t="shared" si="0"/>
        <v>1.3015754116082743E-3</v>
      </c>
      <c r="N25">
        <f t="shared" si="1"/>
        <v>1.3015754116082743</v>
      </c>
      <c r="O25">
        <f t="shared" si="2"/>
        <v>-0.42046088488583133</v>
      </c>
      <c r="P25">
        <f t="shared" si="3"/>
        <v>50.127200000000002</v>
      </c>
      <c r="Q25">
        <f t="shared" si="4"/>
        <v>55.519697876946047</v>
      </c>
      <c r="R25">
        <f t="shared" si="5"/>
        <v>5.5794826350491933</v>
      </c>
      <c r="S25">
        <f t="shared" si="6"/>
        <v>5.03756058909992</v>
      </c>
      <c r="T25">
        <f t="shared" si="7"/>
        <v>0.10546136060101424</v>
      </c>
      <c r="U25">
        <f t="shared" si="8"/>
        <v>4.7258415820111264</v>
      </c>
      <c r="V25">
        <f t="shared" si="9"/>
        <v>0.10417114460598449</v>
      </c>
      <c r="W25">
        <f t="shared" si="10"/>
        <v>6.5221570896631165E-2</v>
      </c>
      <c r="X25">
        <f t="shared" si="11"/>
        <v>297.70794599999999</v>
      </c>
      <c r="Y25">
        <f t="shared" si="12"/>
        <v>23.891272230412763</v>
      </c>
      <c r="Z25">
        <f t="shared" si="13"/>
        <v>23.891272230412763</v>
      </c>
      <c r="AA25">
        <f t="shared" si="14"/>
        <v>2.9754692515332057</v>
      </c>
      <c r="AB25">
        <f t="shared" si="15"/>
        <v>62.085523015850939</v>
      </c>
      <c r="AC25">
        <f t="shared" si="16"/>
        <v>1.74933610755281</v>
      </c>
      <c r="AD25">
        <f t="shared" si="17"/>
        <v>2.8176232116240532</v>
      </c>
      <c r="AE25">
        <f t="shared" si="18"/>
        <v>1.2261331439803957</v>
      </c>
      <c r="AF25">
        <f t="shared" si="19"/>
        <v>-57.399475651924895</v>
      </c>
      <c r="AG25">
        <f t="shared" si="20"/>
        <v>-230.21174556584191</v>
      </c>
      <c r="AH25">
        <f t="shared" si="21"/>
        <v>-10.143052896296489</v>
      </c>
      <c r="AI25">
        <f t="shared" si="22"/>
        <v>-4.6328114063271641E-2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54080.007738727771</v>
      </c>
      <c r="AO25">
        <f t="shared" si="26"/>
        <v>1800.03</v>
      </c>
      <c r="AP25">
        <f t="shared" si="27"/>
        <v>1517.4258</v>
      </c>
      <c r="AQ25">
        <f t="shared" si="28"/>
        <v>0.84300028332861121</v>
      </c>
      <c r="AR25">
        <f t="shared" si="29"/>
        <v>0.16539054682421961</v>
      </c>
      <c r="AS25">
        <v>1690155951.0999999</v>
      </c>
      <c r="AT25">
        <v>50.127200000000002</v>
      </c>
      <c r="AU25">
        <v>50.025100000000002</v>
      </c>
      <c r="AV25">
        <v>17.4071</v>
      </c>
      <c r="AW25">
        <v>17.0395</v>
      </c>
      <c r="AX25">
        <v>55.214199999999998</v>
      </c>
      <c r="AY25">
        <v>18.978000000000002</v>
      </c>
      <c r="AZ25">
        <v>400.09699999999998</v>
      </c>
      <c r="BA25">
        <v>100.396</v>
      </c>
      <c r="BB25">
        <v>9.9551100000000003E-2</v>
      </c>
      <c r="BC25">
        <v>22.9877</v>
      </c>
      <c r="BD25">
        <v>23.148199999999999</v>
      </c>
      <c r="BE25">
        <v>999.9</v>
      </c>
      <c r="BF25">
        <v>0</v>
      </c>
      <c r="BG25">
        <v>0</v>
      </c>
      <c r="BH25">
        <v>10053.1</v>
      </c>
      <c r="BI25">
        <v>0</v>
      </c>
      <c r="BJ25">
        <v>562.14099999999996</v>
      </c>
      <c r="BK25">
        <v>0.102177</v>
      </c>
      <c r="BL25">
        <v>51.015300000000003</v>
      </c>
      <c r="BM25">
        <v>50.892299999999999</v>
      </c>
      <c r="BN25">
        <v>0.36754399999999998</v>
      </c>
      <c r="BO25">
        <v>50.025100000000002</v>
      </c>
      <c r="BP25">
        <v>17.0395</v>
      </c>
      <c r="BQ25">
        <v>1.7476100000000001</v>
      </c>
      <c r="BR25">
        <v>1.71071</v>
      </c>
      <c r="BS25">
        <v>15.325900000000001</v>
      </c>
      <c r="BT25">
        <v>14.9939</v>
      </c>
      <c r="BU25">
        <v>1800.03</v>
      </c>
      <c r="BV25">
        <v>0.89999099999999999</v>
      </c>
      <c r="BW25">
        <v>0.100009</v>
      </c>
      <c r="BX25">
        <v>0</v>
      </c>
      <c r="BY25">
        <v>2.0135999999999998</v>
      </c>
      <c r="BZ25">
        <v>0</v>
      </c>
      <c r="CA25">
        <v>2891.1</v>
      </c>
      <c r="CB25">
        <v>14600.6</v>
      </c>
      <c r="CC25">
        <v>38.25</v>
      </c>
      <c r="CD25">
        <v>39.061999999999998</v>
      </c>
      <c r="CE25">
        <v>38.436999999999998</v>
      </c>
      <c r="CF25">
        <v>37.125</v>
      </c>
      <c r="CG25">
        <v>37.436999999999998</v>
      </c>
      <c r="CH25">
        <v>1620.01</v>
      </c>
      <c r="CI25">
        <v>180.02</v>
      </c>
      <c r="CJ25">
        <v>0</v>
      </c>
      <c r="CK25">
        <v>1690155968.4000001</v>
      </c>
      <c r="CL25">
        <v>0</v>
      </c>
      <c r="CM25">
        <v>1690155924.5999999</v>
      </c>
      <c r="CN25" t="s">
        <v>376</v>
      </c>
      <c r="CO25">
        <v>1690155924.5999999</v>
      </c>
      <c r="CP25">
        <v>1690155917.0999999</v>
      </c>
      <c r="CQ25">
        <v>36</v>
      </c>
      <c r="CR25">
        <v>3.2000000000000001E-2</v>
      </c>
      <c r="CS25">
        <v>0</v>
      </c>
      <c r="CT25">
        <v>-5.0860000000000003</v>
      </c>
      <c r="CU25">
        <v>-1.571</v>
      </c>
      <c r="CV25">
        <v>50</v>
      </c>
      <c r="CW25">
        <v>17</v>
      </c>
      <c r="CX25">
        <v>0.28999999999999998</v>
      </c>
      <c r="CY25">
        <v>0.17</v>
      </c>
      <c r="CZ25">
        <v>-0.33127449025976458</v>
      </c>
      <c r="DA25">
        <v>0.75690297207205304</v>
      </c>
      <c r="DB25">
        <v>0.19374852038023371</v>
      </c>
      <c r="DC25">
        <v>1</v>
      </c>
      <c r="DD25">
        <v>49.994815000000003</v>
      </c>
      <c r="DE25">
        <v>-7.1344840525318309E-2</v>
      </c>
      <c r="DF25">
        <v>2.6157709666558539E-2</v>
      </c>
      <c r="DG25">
        <v>1</v>
      </c>
      <c r="DH25">
        <v>1800.0070731707319</v>
      </c>
      <c r="DI25">
        <v>-0.21846930530515091</v>
      </c>
      <c r="DJ25">
        <v>0.1047469401715997</v>
      </c>
      <c r="DK25">
        <v>-1</v>
      </c>
      <c r="DL25">
        <v>2</v>
      </c>
      <c r="DM25">
        <v>2</v>
      </c>
      <c r="DN25" t="s">
        <v>355</v>
      </c>
      <c r="DO25">
        <v>2.6931600000000002</v>
      </c>
      <c r="DP25">
        <v>2.7377699999999998</v>
      </c>
      <c r="DQ25">
        <v>1.5702600000000001E-2</v>
      </c>
      <c r="DR25">
        <v>1.4193300000000001E-2</v>
      </c>
      <c r="DS25">
        <v>9.7479499999999997E-2</v>
      </c>
      <c r="DT25">
        <v>8.9180499999999996E-2</v>
      </c>
      <c r="DU25">
        <v>29709.1</v>
      </c>
      <c r="DV25">
        <v>33451.1</v>
      </c>
      <c r="DW25">
        <v>28405.8</v>
      </c>
      <c r="DX25">
        <v>32538.400000000001</v>
      </c>
      <c r="DY25">
        <v>35632.800000000003</v>
      </c>
      <c r="DZ25">
        <v>39455.1</v>
      </c>
      <c r="EA25">
        <v>41696.9</v>
      </c>
      <c r="EB25">
        <v>46118.5</v>
      </c>
      <c r="EC25">
        <v>1.8096699999999999</v>
      </c>
      <c r="ED25">
        <v>2.1652800000000001</v>
      </c>
      <c r="EE25">
        <v>0.143148</v>
      </c>
      <c r="EF25">
        <v>0</v>
      </c>
      <c r="EG25">
        <v>20.787800000000001</v>
      </c>
      <c r="EH25">
        <v>999.9</v>
      </c>
      <c r="EI25">
        <v>49.8</v>
      </c>
      <c r="EJ25">
        <v>29.1</v>
      </c>
      <c r="EK25">
        <v>20.064399999999999</v>
      </c>
      <c r="EL25">
        <v>61.941200000000002</v>
      </c>
      <c r="EM25">
        <v>10.052099999999999</v>
      </c>
      <c r="EN25">
        <v>1</v>
      </c>
      <c r="EO25">
        <v>-0.24545</v>
      </c>
      <c r="EP25">
        <v>0.98042799999999997</v>
      </c>
      <c r="EQ25">
        <v>20.226900000000001</v>
      </c>
      <c r="ER25">
        <v>5.2285199999999996</v>
      </c>
      <c r="ES25">
        <v>12.0099</v>
      </c>
      <c r="ET25">
        <v>4.9896500000000001</v>
      </c>
      <c r="EU25">
        <v>3.3050000000000002</v>
      </c>
      <c r="EV25">
        <v>8832.9</v>
      </c>
      <c r="EW25">
        <v>9999</v>
      </c>
      <c r="EX25">
        <v>555.9</v>
      </c>
      <c r="EY25">
        <v>95.5</v>
      </c>
      <c r="EZ25">
        <v>1.8527199999999999</v>
      </c>
      <c r="FA25">
        <v>1.8615699999999999</v>
      </c>
      <c r="FB25">
        <v>1.86066</v>
      </c>
      <c r="FC25">
        <v>1.8567100000000001</v>
      </c>
      <c r="FD25">
        <v>1.8610800000000001</v>
      </c>
      <c r="FE25">
        <v>1.8572900000000001</v>
      </c>
      <c r="FF25">
        <v>1.85944</v>
      </c>
      <c r="FG25">
        <v>1.86233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-5.0869999999999997</v>
      </c>
      <c r="FV25">
        <v>-1.5709</v>
      </c>
      <c r="FW25">
        <v>-4.8687454472944003</v>
      </c>
      <c r="FX25">
        <v>-4.0117494158234393E-3</v>
      </c>
      <c r="FY25">
        <v>1.087516141204025E-6</v>
      </c>
      <c r="FZ25">
        <v>-8.657206703991749E-11</v>
      </c>
      <c r="GA25">
        <v>-1.5709649999999979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0.4</v>
      </c>
      <c r="GJ25">
        <v>0.6</v>
      </c>
      <c r="GK25">
        <v>0.26611299999999999</v>
      </c>
      <c r="GL25">
        <v>2.4633799999999999</v>
      </c>
      <c r="GM25">
        <v>1.5942400000000001</v>
      </c>
      <c r="GN25">
        <v>2.3095699999999999</v>
      </c>
      <c r="GO25">
        <v>1.40015</v>
      </c>
      <c r="GP25">
        <v>2.2473100000000001</v>
      </c>
      <c r="GQ25">
        <v>30.868600000000001</v>
      </c>
      <c r="GR25">
        <v>15.997</v>
      </c>
      <c r="GS25">
        <v>18</v>
      </c>
      <c r="GT25">
        <v>384.96199999999999</v>
      </c>
      <c r="GU25">
        <v>664.83600000000001</v>
      </c>
      <c r="GV25">
        <v>21.014600000000002</v>
      </c>
      <c r="GW25">
        <v>24.0458</v>
      </c>
      <c r="GX25">
        <v>30.0001</v>
      </c>
      <c r="GY25">
        <v>24.013100000000001</v>
      </c>
      <c r="GZ25">
        <v>23.965</v>
      </c>
      <c r="HA25">
        <v>5.37012</v>
      </c>
      <c r="HB25">
        <v>0</v>
      </c>
      <c r="HC25">
        <v>-30</v>
      </c>
      <c r="HD25">
        <v>21.019600000000001</v>
      </c>
      <c r="HE25">
        <v>50</v>
      </c>
      <c r="HF25">
        <v>0</v>
      </c>
      <c r="HG25">
        <v>104.29900000000001</v>
      </c>
      <c r="HH25">
        <v>102.316</v>
      </c>
    </row>
    <row r="26" spans="1:216" x14ac:dyDescent="0.2">
      <c r="A26">
        <v>8</v>
      </c>
      <c r="B26">
        <v>1690156051.5999999</v>
      </c>
      <c r="C26">
        <v>629</v>
      </c>
      <c r="D26" t="s">
        <v>377</v>
      </c>
      <c r="E26" t="s">
        <v>378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1690156051.5999999</v>
      </c>
      <c r="M26">
        <f t="shared" si="0"/>
        <v>1.3380943817501837E-3</v>
      </c>
      <c r="N26">
        <f t="shared" si="1"/>
        <v>1.3380943817501838</v>
      </c>
      <c r="O26">
        <f t="shared" si="2"/>
        <v>13.79416474790156</v>
      </c>
      <c r="P26">
        <f t="shared" si="3"/>
        <v>395.86700000000002</v>
      </c>
      <c r="Q26">
        <f t="shared" si="4"/>
        <v>184.05300858689606</v>
      </c>
      <c r="R26">
        <f t="shared" si="5"/>
        <v>18.495834785109917</v>
      </c>
      <c r="S26">
        <f t="shared" si="6"/>
        <v>39.781423216563503</v>
      </c>
      <c r="T26">
        <f t="shared" si="7"/>
        <v>0.10830066572163921</v>
      </c>
      <c r="U26">
        <f t="shared" si="8"/>
        <v>4.7069892814192764</v>
      </c>
      <c r="V26">
        <f t="shared" si="9"/>
        <v>0.10693515200630647</v>
      </c>
      <c r="W26">
        <f t="shared" si="10"/>
        <v>6.6955721413696448E-2</v>
      </c>
      <c r="X26">
        <f t="shared" si="11"/>
        <v>297.67805999999996</v>
      </c>
      <c r="Y26">
        <f t="shared" si="12"/>
        <v>23.893844967905601</v>
      </c>
      <c r="Z26">
        <f t="shared" si="13"/>
        <v>23.893844967905601</v>
      </c>
      <c r="AA26">
        <f t="shared" si="14"/>
        <v>2.9759295017966618</v>
      </c>
      <c r="AB26">
        <f t="shared" si="15"/>
        <v>62.0187801738915</v>
      </c>
      <c r="AC26">
        <f t="shared" si="16"/>
        <v>1.7480162384913001</v>
      </c>
      <c r="AD26">
        <f t="shared" si="17"/>
        <v>2.8185272809141373</v>
      </c>
      <c r="AE26">
        <f t="shared" si="18"/>
        <v>1.2279132633053618</v>
      </c>
      <c r="AF26">
        <f t="shared" si="19"/>
        <v>-59.009962235183103</v>
      </c>
      <c r="AG26">
        <f t="shared" si="20"/>
        <v>-228.60130729069934</v>
      </c>
      <c r="AH26">
        <f t="shared" si="21"/>
        <v>-10.112840709601965</v>
      </c>
      <c r="AI26">
        <f t="shared" si="22"/>
        <v>-4.6050235484472068E-2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53803.079719984133</v>
      </c>
      <c r="AO26">
        <f t="shared" si="26"/>
        <v>1799.85</v>
      </c>
      <c r="AP26">
        <f t="shared" si="27"/>
        <v>1517.2739999999999</v>
      </c>
      <c r="AQ26">
        <f t="shared" si="28"/>
        <v>0.84300025002083501</v>
      </c>
      <c r="AR26">
        <f t="shared" si="29"/>
        <v>0.16539048254021166</v>
      </c>
      <c r="AS26">
        <v>1690156051.5999999</v>
      </c>
      <c r="AT26">
        <v>395.86700000000002</v>
      </c>
      <c r="AU26">
        <v>399.98500000000001</v>
      </c>
      <c r="AV26">
        <v>17.394600000000001</v>
      </c>
      <c r="AW26">
        <v>17.0166</v>
      </c>
      <c r="AX26">
        <v>403.44200000000001</v>
      </c>
      <c r="AY26">
        <v>18.969799999999999</v>
      </c>
      <c r="AZ26">
        <v>400.01100000000002</v>
      </c>
      <c r="BA26">
        <v>100.392</v>
      </c>
      <c r="BB26">
        <v>9.9890499999999993E-2</v>
      </c>
      <c r="BC26">
        <v>22.992999999999999</v>
      </c>
      <c r="BD26">
        <v>23.1586</v>
      </c>
      <c r="BE26">
        <v>999.9</v>
      </c>
      <c r="BF26">
        <v>0</v>
      </c>
      <c r="BG26">
        <v>0</v>
      </c>
      <c r="BH26">
        <v>10000</v>
      </c>
      <c r="BI26">
        <v>0</v>
      </c>
      <c r="BJ26">
        <v>575.70299999999997</v>
      </c>
      <c r="BK26">
        <v>-4.1174299999999997</v>
      </c>
      <c r="BL26">
        <v>402.875</v>
      </c>
      <c r="BM26">
        <v>406.90899999999999</v>
      </c>
      <c r="BN26">
        <v>0.37803500000000001</v>
      </c>
      <c r="BO26">
        <v>399.98500000000001</v>
      </c>
      <c r="BP26">
        <v>17.0166</v>
      </c>
      <c r="BQ26">
        <v>1.7462800000000001</v>
      </c>
      <c r="BR26">
        <v>1.7083299999999999</v>
      </c>
      <c r="BS26">
        <v>15.314</v>
      </c>
      <c r="BT26">
        <v>14.972300000000001</v>
      </c>
      <c r="BU26">
        <v>1799.85</v>
      </c>
      <c r="BV26">
        <v>0.89998999999999996</v>
      </c>
      <c r="BW26">
        <v>0.10001</v>
      </c>
      <c r="BX26">
        <v>0</v>
      </c>
      <c r="BY26">
        <v>2.4531999999999998</v>
      </c>
      <c r="BZ26">
        <v>0</v>
      </c>
      <c r="CA26">
        <v>2882.31</v>
      </c>
      <c r="CB26">
        <v>14599.1</v>
      </c>
      <c r="CC26">
        <v>37.061999999999998</v>
      </c>
      <c r="CD26">
        <v>38.186999999999998</v>
      </c>
      <c r="CE26">
        <v>37.311999999999998</v>
      </c>
      <c r="CF26">
        <v>36.311999999999998</v>
      </c>
      <c r="CG26">
        <v>36.375</v>
      </c>
      <c r="CH26">
        <v>1619.85</v>
      </c>
      <c r="CI26">
        <v>180</v>
      </c>
      <c r="CJ26">
        <v>0</v>
      </c>
      <c r="CK26">
        <v>1690156069.2</v>
      </c>
      <c r="CL26">
        <v>0</v>
      </c>
      <c r="CM26">
        <v>1690156025.0999999</v>
      </c>
      <c r="CN26" t="s">
        <v>379</v>
      </c>
      <c r="CO26">
        <v>1690156025.0999999</v>
      </c>
      <c r="CP26">
        <v>1690156010.5999999</v>
      </c>
      <c r="CQ26">
        <v>37</v>
      </c>
      <c r="CR26">
        <v>-1.2589999999999999</v>
      </c>
      <c r="CS26">
        <v>-4.0000000000000001E-3</v>
      </c>
      <c r="CT26">
        <v>-7.5880000000000001</v>
      </c>
      <c r="CU26">
        <v>-1.575</v>
      </c>
      <c r="CV26">
        <v>400</v>
      </c>
      <c r="CW26">
        <v>17</v>
      </c>
      <c r="CX26">
        <v>0.25</v>
      </c>
      <c r="CY26">
        <v>0.16</v>
      </c>
      <c r="CZ26">
        <v>8.4613945256161678</v>
      </c>
      <c r="DA26">
        <v>-1.1151096982600379</v>
      </c>
      <c r="DB26">
        <v>0.14789072622223309</v>
      </c>
      <c r="DC26">
        <v>1</v>
      </c>
      <c r="DD26">
        <v>400.04700000000003</v>
      </c>
      <c r="DE26">
        <v>-0.2984111498255575</v>
      </c>
      <c r="DF26">
        <v>4.2656312259847048E-2</v>
      </c>
      <c r="DG26">
        <v>1</v>
      </c>
      <c r="DH26">
        <v>1800.00225</v>
      </c>
      <c r="DI26">
        <v>-0.14545946618801939</v>
      </c>
      <c r="DJ26">
        <v>8.9036158385243647E-2</v>
      </c>
      <c r="DK26">
        <v>-1</v>
      </c>
      <c r="DL26">
        <v>2</v>
      </c>
      <c r="DM26">
        <v>2</v>
      </c>
      <c r="DN26" t="s">
        <v>355</v>
      </c>
      <c r="DO26">
        <v>2.6929599999999998</v>
      </c>
      <c r="DP26">
        <v>2.7376499999999999</v>
      </c>
      <c r="DQ26">
        <v>9.4491099999999995E-2</v>
      </c>
      <c r="DR26">
        <v>9.3443499999999999E-2</v>
      </c>
      <c r="DS26">
        <v>9.7453499999999998E-2</v>
      </c>
      <c r="DT26">
        <v>8.9098399999999994E-2</v>
      </c>
      <c r="DU26">
        <v>27332.2</v>
      </c>
      <c r="DV26">
        <v>30764.5</v>
      </c>
      <c r="DW26">
        <v>28408.1</v>
      </c>
      <c r="DX26">
        <v>32542.400000000001</v>
      </c>
      <c r="DY26">
        <v>35636.699999999997</v>
      </c>
      <c r="DZ26">
        <v>39462.9</v>
      </c>
      <c r="EA26">
        <v>41699.9</v>
      </c>
      <c r="EB26">
        <v>46122.9</v>
      </c>
      <c r="EC26">
        <v>1.8102199999999999</v>
      </c>
      <c r="ED26">
        <v>2.1671200000000002</v>
      </c>
      <c r="EE26">
        <v>0.14180699999999999</v>
      </c>
      <c r="EF26">
        <v>0</v>
      </c>
      <c r="EG26">
        <v>20.8203</v>
      </c>
      <c r="EH26">
        <v>999.9</v>
      </c>
      <c r="EI26">
        <v>49.9</v>
      </c>
      <c r="EJ26">
        <v>29.1</v>
      </c>
      <c r="EK26">
        <v>20.107299999999999</v>
      </c>
      <c r="EL26">
        <v>62.561199999999999</v>
      </c>
      <c r="EM26">
        <v>9.8397400000000008</v>
      </c>
      <c r="EN26">
        <v>1</v>
      </c>
      <c r="EO26">
        <v>-0.247556</v>
      </c>
      <c r="EP26">
        <v>0.91179699999999997</v>
      </c>
      <c r="EQ26">
        <v>20.227399999999999</v>
      </c>
      <c r="ER26">
        <v>5.2279200000000001</v>
      </c>
      <c r="ES26">
        <v>12.0099</v>
      </c>
      <c r="ET26">
        <v>4.9897</v>
      </c>
      <c r="EU26">
        <v>3.3050000000000002</v>
      </c>
      <c r="EV26">
        <v>8834.9</v>
      </c>
      <c r="EW26">
        <v>9999</v>
      </c>
      <c r="EX26">
        <v>555.9</v>
      </c>
      <c r="EY26">
        <v>95.5</v>
      </c>
      <c r="EZ26">
        <v>1.85273</v>
      </c>
      <c r="FA26">
        <v>1.8615699999999999</v>
      </c>
      <c r="FB26">
        <v>1.86066</v>
      </c>
      <c r="FC26">
        <v>1.8567199999999999</v>
      </c>
      <c r="FD26">
        <v>1.8610599999999999</v>
      </c>
      <c r="FE26">
        <v>1.8573</v>
      </c>
      <c r="FF26">
        <v>1.85944</v>
      </c>
      <c r="FG26">
        <v>1.8623400000000001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-7.5750000000000002</v>
      </c>
      <c r="FV26">
        <v>-1.5751999999999999</v>
      </c>
      <c r="FW26">
        <v>-6.127533100019857</v>
      </c>
      <c r="FX26">
        <v>-4.0117494158234393E-3</v>
      </c>
      <c r="FY26">
        <v>1.087516141204025E-6</v>
      </c>
      <c r="FZ26">
        <v>-8.657206703991749E-11</v>
      </c>
      <c r="GA26">
        <v>-1.5751450000000029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0.4</v>
      </c>
      <c r="GJ26">
        <v>0.7</v>
      </c>
      <c r="GK26">
        <v>1.01562</v>
      </c>
      <c r="GL26">
        <v>2.4096700000000002</v>
      </c>
      <c r="GM26">
        <v>1.5942400000000001</v>
      </c>
      <c r="GN26">
        <v>2.3107899999999999</v>
      </c>
      <c r="GO26">
        <v>1.40015</v>
      </c>
      <c r="GP26">
        <v>2.3742700000000001</v>
      </c>
      <c r="GQ26">
        <v>30.846900000000002</v>
      </c>
      <c r="GR26">
        <v>15.997</v>
      </c>
      <c r="GS26">
        <v>18</v>
      </c>
      <c r="GT26">
        <v>384.98399999999998</v>
      </c>
      <c r="GU26">
        <v>665.96900000000005</v>
      </c>
      <c r="GV26">
        <v>21.125699999999998</v>
      </c>
      <c r="GW26">
        <v>24.011500000000002</v>
      </c>
      <c r="GX26">
        <v>29.9999</v>
      </c>
      <c r="GY26">
        <v>23.9758</v>
      </c>
      <c r="GZ26">
        <v>23.927399999999999</v>
      </c>
      <c r="HA26">
        <v>20.393999999999998</v>
      </c>
      <c r="HB26">
        <v>0</v>
      </c>
      <c r="HC26">
        <v>-30</v>
      </c>
      <c r="HD26">
        <v>21.1311</v>
      </c>
      <c r="HE26">
        <v>400</v>
      </c>
      <c r="HF26">
        <v>0</v>
      </c>
      <c r="HG26">
        <v>104.307</v>
      </c>
      <c r="HH26">
        <v>102.327</v>
      </c>
    </row>
    <row r="27" spans="1:216" x14ac:dyDescent="0.2">
      <c r="A27">
        <v>9</v>
      </c>
      <c r="B27">
        <v>1690156126.5999999</v>
      </c>
      <c r="C27">
        <v>704</v>
      </c>
      <c r="D27" t="s">
        <v>380</v>
      </c>
      <c r="E27" t="s">
        <v>381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1690156126.5999999</v>
      </c>
      <c r="M27">
        <f t="shared" si="0"/>
        <v>1.2300251866192082E-3</v>
      </c>
      <c r="N27">
        <f t="shared" si="1"/>
        <v>1.2300251866192082</v>
      </c>
      <c r="O27">
        <f t="shared" si="2"/>
        <v>13.76736941579529</v>
      </c>
      <c r="P27">
        <f t="shared" si="3"/>
        <v>395.94299999999998</v>
      </c>
      <c r="Q27">
        <f t="shared" si="4"/>
        <v>164.92915790885763</v>
      </c>
      <c r="R27">
        <f t="shared" si="5"/>
        <v>16.574390959821901</v>
      </c>
      <c r="S27">
        <f t="shared" si="6"/>
        <v>39.789896237943005</v>
      </c>
      <c r="T27">
        <f t="shared" si="7"/>
        <v>9.8715394597639256E-2</v>
      </c>
      <c r="U27">
        <f t="shared" si="8"/>
        <v>4.7103744169500619</v>
      </c>
      <c r="V27">
        <f t="shared" si="9"/>
        <v>9.7580335964377679E-2</v>
      </c>
      <c r="W27">
        <f t="shared" si="10"/>
        <v>6.1088602866395392E-2</v>
      </c>
      <c r="X27">
        <f t="shared" si="11"/>
        <v>297.69140699999997</v>
      </c>
      <c r="Y27">
        <f t="shared" si="12"/>
        <v>23.920147879152566</v>
      </c>
      <c r="Z27">
        <f t="shared" si="13"/>
        <v>23.920147879152566</v>
      </c>
      <c r="AA27">
        <f t="shared" si="14"/>
        <v>2.9806385378162488</v>
      </c>
      <c r="AB27">
        <f t="shared" si="15"/>
        <v>61.830954470712896</v>
      </c>
      <c r="AC27">
        <f t="shared" si="16"/>
        <v>1.7436613619509</v>
      </c>
      <c r="AD27">
        <f t="shared" si="17"/>
        <v>2.8200460058833636</v>
      </c>
      <c r="AE27">
        <f t="shared" si="18"/>
        <v>1.2369771758653487</v>
      </c>
      <c r="AF27">
        <f t="shared" si="19"/>
        <v>-54.244110729907078</v>
      </c>
      <c r="AG27">
        <f t="shared" si="20"/>
        <v>-233.18510555644343</v>
      </c>
      <c r="AH27">
        <f t="shared" si="21"/>
        <v>-10.31004212076637</v>
      </c>
      <c r="AI27">
        <f t="shared" si="22"/>
        <v>-4.7851407116894507E-2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53851.034445411628</v>
      </c>
      <c r="AO27">
        <f t="shared" si="26"/>
        <v>1799.93</v>
      </c>
      <c r="AP27">
        <f t="shared" si="27"/>
        <v>1517.3414999999998</v>
      </c>
      <c r="AQ27">
        <f t="shared" si="28"/>
        <v>0.84300028334435217</v>
      </c>
      <c r="AR27">
        <f t="shared" si="29"/>
        <v>0.16539054685459989</v>
      </c>
      <c r="AS27">
        <v>1690156126.5999999</v>
      </c>
      <c r="AT27">
        <v>395.94299999999998</v>
      </c>
      <c r="AU27">
        <v>400.04</v>
      </c>
      <c r="AV27">
        <v>17.350899999999999</v>
      </c>
      <c r="AW27">
        <v>17.003499999999999</v>
      </c>
      <c r="AX27">
        <v>403.49599999999998</v>
      </c>
      <c r="AY27">
        <v>18.9267</v>
      </c>
      <c r="AZ27">
        <v>400.11099999999999</v>
      </c>
      <c r="BA27">
        <v>100.39400000000001</v>
      </c>
      <c r="BB27">
        <v>0.10000100000000001</v>
      </c>
      <c r="BC27">
        <v>23.001899999999999</v>
      </c>
      <c r="BD27">
        <v>23.170999999999999</v>
      </c>
      <c r="BE27">
        <v>999.9</v>
      </c>
      <c r="BF27">
        <v>0</v>
      </c>
      <c r="BG27">
        <v>0</v>
      </c>
      <c r="BH27">
        <v>10009.4</v>
      </c>
      <c r="BI27">
        <v>0</v>
      </c>
      <c r="BJ27">
        <v>597.84699999999998</v>
      </c>
      <c r="BK27">
        <v>-4.0967399999999996</v>
      </c>
      <c r="BL27">
        <v>402.935</v>
      </c>
      <c r="BM27">
        <v>406.96</v>
      </c>
      <c r="BN27">
        <v>0.34737000000000001</v>
      </c>
      <c r="BO27">
        <v>400.04</v>
      </c>
      <c r="BP27">
        <v>17.003499999999999</v>
      </c>
      <c r="BQ27">
        <v>1.7419199999999999</v>
      </c>
      <c r="BR27">
        <v>1.70705</v>
      </c>
      <c r="BS27">
        <v>15.2751</v>
      </c>
      <c r="BT27">
        <v>14.960699999999999</v>
      </c>
      <c r="BU27">
        <v>1799.93</v>
      </c>
      <c r="BV27">
        <v>0.89999099999999999</v>
      </c>
      <c r="BW27">
        <v>0.100009</v>
      </c>
      <c r="BX27">
        <v>0</v>
      </c>
      <c r="BY27">
        <v>2.4203000000000001</v>
      </c>
      <c r="BZ27">
        <v>0</v>
      </c>
      <c r="CA27">
        <v>2907</v>
      </c>
      <c r="CB27">
        <v>14599.7</v>
      </c>
      <c r="CC27">
        <v>37.625</v>
      </c>
      <c r="CD27">
        <v>39.061999999999998</v>
      </c>
      <c r="CE27">
        <v>38</v>
      </c>
      <c r="CF27">
        <v>37.25</v>
      </c>
      <c r="CG27">
        <v>37.125</v>
      </c>
      <c r="CH27">
        <v>1619.92</v>
      </c>
      <c r="CI27">
        <v>180.01</v>
      </c>
      <c r="CJ27">
        <v>0</v>
      </c>
      <c r="CK27">
        <v>1690156144.2</v>
      </c>
      <c r="CL27">
        <v>0</v>
      </c>
      <c r="CM27">
        <v>1690156099.0999999</v>
      </c>
      <c r="CN27" t="s">
        <v>382</v>
      </c>
      <c r="CO27">
        <v>1690156099.0999999</v>
      </c>
      <c r="CP27">
        <v>1690156099.0999999</v>
      </c>
      <c r="CQ27">
        <v>38</v>
      </c>
      <c r="CR27">
        <v>2.1999999999999999E-2</v>
      </c>
      <c r="CS27">
        <v>-1E-3</v>
      </c>
      <c r="CT27">
        <v>-7.5659999999999998</v>
      </c>
      <c r="CU27">
        <v>-1.5760000000000001</v>
      </c>
      <c r="CV27">
        <v>400</v>
      </c>
      <c r="CW27">
        <v>17</v>
      </c>
      <c r="CX27">
        <v>0.4</v>
      </c>
      <c r="CY27">
        <v>0.13</v>
      </c>
      <c r="CZ27">
        <v>8.2373318447269668</v>
      </c>
      <c r="DA27">
        <v>0.11706242246114711</v>
      </c>
      <c r="DB27">
        <v>7.1074134496203117E-2</v>
      </c>
      <c r="DC27">
        <v>1</v>
      </c>
      <c r="DD27">
        <v>400.00426829268292</v>
      </c>
      <c r="DE27">
        <v>9.2383275261263179E-2</v>
      </c>
      <c r="DF27">
        <v>2.36096553112125E-2</v>
      </c>
      <c r="DG27">
        <v>1</v>
      </c>
      <c r="DH27">
        <v>1799.97756097561</v>
      </c>
      <c r="DI27">
        <v>3.9081236195030157E-2</v>
      </c>
      <c r="DJ27">
        <v>9.0332191485433269E-2</v>
      </c>
      <c r="DK27">
        <v>-1</v>
      </c>
      <c r="DL27">
        <v>2</v>
      </c>
      <c r="DM27">
        <v>2</v>
      </c>
      <c r="DN27" t="s">
        <v>355</v>
      </c>
      <c r="DO27">
        <v>2.6932999999999998</v>
      </c>
      <c r="DP27">
        <v>2.7378399999999998</v>
      </c>
      <c r="DQ27">
        <v>9.45077E-2</v>
      </c>
      <c r="DR27">
        <v>9.3460600000000005E-2</v>
      </c>
      <c r="DS27">
        <v>9.7301600000000002E-2</v>
      </c>
      <c r="DT27">
        <v>8.9055899999999993E-2</v>
      </c>
      <c r="DU27">
        <v>27332.6</v>
      </c>
      <c r="DV27">
        <v>30763.1</v>
      </c>
      <c r="DW27">
        <v>28408.9</v>
      </c>
      <c r="DX27">
        <v>32541.4</v>
      </c>
      <c r="DY27">
        <v>35643.9</v>
      </c>
      <c r="DZ27">
        <v>39462.9</v>
      </c>
      <c r="EA27">
        <v>41701.199999999997</v>
      </c>
      <c r="EB27">
        <v>46120.7</v>
      </c>
      <c r="EC27">
        <v>1.81043</v>
      </c>
      <c r="ED27">
        <v>2.1678700000000002</v>
      </c>
      <c r="EE27">
        <v>0.140879</v>
      </c>
      <c r="EF27">
        <v>0</v>
      </c>
      <c r="EG27">
        <v>20.848099999999999</v>
      </c>
      <c r="EH27">
        <v>999.9</v>
      </c>
      <c r="EI27">
        <v>50</v>
      </c>
      <c r="EJ27">
        <v>29</v>
      </c>
      <c r="EK27">
        <v>20.030100000000001</v>
      </c>
      <c r="EL27">
        <v>62.531199999999998</v>
      </c>
      <c r="EM27">
        <v>9.9439100000000007</v>
      </c>
      <c r="EN27">
        <v>1</v>
      </c>
      <c r="EO27">
        <v>-0.24879100000000001</v>
      </c>
      <c r="EP27">
        <v>1.1299600000000001</v>
      </c>
      <c r="EQ27">
        <v>20.227399999999999</v>
      </c>
      <c r="ER27">
        <v>5.2274700000000003</v>
      </c>
      <c r="ES27">
        <v>12.0099</v>
      </c>
      <c r="ET27">
        <v>4.9897</v>
      </c>
      <c r="EU27">
        <v>3.3050000000000002</v>
      </c>
      <c r="EV27">
        <v>8836.5</v>
      </c>
      <c r="EW27">
        <v>9999</v>
      </c>
      <c r="EX27">
        <v>555.9</v>
      </c>
      <c r="EY27">
        <v>95.5</v>
      </c>
      <c r="EZ27">
        <v>1.8527400000000001</v>
      </c>
      <c r="FA27">
        <v>1.8615699999999999</v>
      </c>
      <c r="FB27">
        <v>1.86066</v>
      </c>
      <c r="FC27">
        <v>1.8567899999999999</v>
      </c>
      <c r="FD27">
        <v>1.86111</v>
      </c>
      <c r="FE27">
        <v>1.8573</v>
      </c>
      <c r="FF27">
        <v>1.85944</v>
      </c>
      <c r="FG27">
        <v>1.8623400000000001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-7.5529999999999999</v>
      </c>
      <c r="FV27">
        <v>-1.5758000000000001</v>
      </c>
      <c r="FW27">
        <v>-6.1058004033900009</v>
      </c>
      <c r="FX27">
        <v>-4.0117494158234393E-3</v>
      </c>
      <c r="FY27">
        <v>1.087516141204025E-6</v>
      </c>
      <c r="FZ27">
        <v>-8.657206703991749E-11</v>
      </c>
      <c r="GA27">
        <v>-1.5758549999999969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0.5</v>
      </c>
      <c r="GJ27">
        <v>0.5</v>
      </c>
      <c r="GK27">
        <v>1.01562</v>
      </c>
      <c r="GL27">
        <v>2.4182100000000002</v>
      </c>
      <c r="GM27">
        <v>1.5942400000000001</v>
      </c>
      <c r="GN27">
        <v>2.3107899999999999</v>
      </c>
      <c r="GO27">
        <v>1.40015</v>
      </c>
      <c r="GP27">
        <v>2.2595200000000002</v>
      </c>
      <c r="GQ27">
        <v>30.846900000000002</v>
      </c>
      <c r="GR27">
        <v>15.988300000000001</v>
      </c>
      <c r="GS27">
        <v>18</v>
      </c>
      <c r="GT27">
        <v>384.92099999999999</v>
      </c>
      <c r="GU27">
        <v>666.31399999999996</v>
      </c>
      <c r="GV27">
        <v>20.9772</v>
      </c>
      <c r="GW27">
        <v>23.9893</v>
      </c>
      <c r="GX27">
        <v>29.9999</v>
      </c>
      <c r="GY27">
        <v>23.952200000000001</v>
      </c>
      <c r="GZ27">
        <v>23.903500000000001</v>
      </c>
      <c r="HA27">
        <v>20.387</v>
      </c>
      <c r="HB27">
        <v>0</v>
      </c>
      <c r="HC27">
        <v>-30</v>
      </c>
      <c r="HD27">
        <v>20.992899999999999</v>
      </c>
      <c r="HE27">
        <v>400</v>
      </c>
      <c r="HF27">
        <v>0</v>
      </c>
      <c r="HG27">
        <v>104.31</v>
      </c>
      <c r="HH27">
        <v>102.32299999999999</v>
      </c>
    </row>
    <row r="28" spans="1:216" x14ac:dyDescent="0.2">
      <c r="A28">
        <v>10</v>
      </c>
      <c r="B28">
        <v>1690156214</v>
      </c>
      <c r="C28">
        <v>791.40000009536743</v>
      </c>
      <c r="D28" t="s">
        <v>383</v>
      </c>
      <c r="E28" t="s">
        <v>384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1690156214</v>
      </c>
      <c r="M28">
        <f t="shared" si="0"/>
        <v>1.2700354738744836E-3</v>
      </c>
      <c r="N28">
        <f t="shared" si="1"/>
        <v>1.2700354738744837</v>
      </c>
      <c r="O28">
        <f t="shared" si="2"/>
        <v>13.734125120400941</v>
      </c>
      <c r="P28">
        <f t="shared" si="3"/>
        <v>395.92</v>
      </c>
      <c r="Q28">
        <f t="shared" si="4"/>
        <v>172.43836255469409</v>
      </c>
      <c r="R28">
        <f t="shared" si="5"/>
        <v>17.329520791603656</v>
      </c>
      <c r="S28">
        <f t="shared" si="6"/>
        <v>39.788732450040008</v>
      </c>
      <c r="T28">
        <f t="shared" si="7"/>
        <v>0.10195139239219328</v>
      </c>
      <c r="U28">
        <f t="shared" si="8"/>
        <v>4.7065018252314097</v>
      </c>
      <c r="V28">
        <f t="shared" si="9"/>
        <v>0.10074020613723414</v>
      </c>
      <c r="W28">
        <f t="shared" si="10"/>
        <v>6.3070250078194223E-2</v>
      </c>
      <c r="X28">
        <f t="shared" si="11"/>
        <v>297.69300300000003</v>
      </c>
      <c r="Y28">
        <f t="shared" si="12"/>
        <v>23.923313521765738</v>
      </c>
      <c r="Z28">
        <f t="shared" si="13"/>
        <v>23.923313521765738</v>
      </c>
      <c r="AA28">
        <f t="shared" si="14"/>
        <v>2.981205724947837</v>
      </c>
      <c r="AB28">
        <f t="shared" si="15"/>
        <v>61.809733532921328</v>
      </c>
      <c r="AC28">
        <f t="shared" si="16"/>
        <v>1.7440231939230002</v>
      </c>
      <c r="AD28">
        <f t="shared" si="17"/>
        <v>2.821599599671615</v>
      </c>
      <c r="AE28">
        <f t="shared" si="18"/>
        <v>1.2371825310248368</v>
      </c>
      <c r="AF28">
        <f t="shared" si="19"/>
        <v>-56.008564397864724</v>
      </c>
      <c r="AG28">
        <f t="shared" si="20"/>
        <v>-231.48762892770947</v>
      </c>
      <c r="AH28">
        <f t="shared" si="21"/>
        <v>-10.244046852200878</v>
      </c>
      <c r="AI28">
        <f t="shared" si="22"/>
        <v>-4.7237177775031114E-2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53792.785807751432</v>
      </c>
      <c r="AO28">
        <f t="shared" si="26"/>
        <v>1799.94</v>
      </c>
      <c r="AP28">
        <f t="shared" si="27"/>
        <v>1517.3498999999999</v>
      </c>
      <c r="AQ28">
        <f t="shared" si="28"/>
        <v>0.84300026667555583</v>
      </c>
      <c r="AR28">
        <f t="shared" si="29"/>
        <v>0.16539051468382279</v>
      </c>
      <c r="AS28">
        <v>1690156214</v>
      </c>
      <c r="AT28">
        <v>395.92</v>
      </c>
      <c r="AU28">
        <v>400.012</v>
      </c>
      <c r="AV28">
        <v>17.353999999999999</v>
      </c>
      <c r="AW28">
        <v>16.9953</v>
      </c>
      <c r="AX28">
        <v>403.53699999999998</v>
      </c>
      <c r="AY28">
        <v>18.930199999999999</v>
      </c>
      <c r="AZ28">
        <v>400.11</v>
      </c>
      <c r="BA28">
        <v>100.39700000000001</v>
      </c>
      <c r="BB28">
        <v>9.9899500000000002E-2</v>
      </c>
      <c r="BC28">
        <v>23.010999999999999</v>
      </c>
      <c r="BD28">
        <v>23.148099999999999</v>
      </c>
      <c r="BE28">
        <v>999.9</v>
      </c>
      <c r="BF28">
        <v>0</v>
      </c>
      <c r="BG28">
        <v>0</v>
      </c>
      <c r="BH28">
        <v>9998.1200000000008</v>
      </c>
      <c r="BI28">
        <v>0</v>
      </c>
      <c r="BJ28">
        <v>617.05600000000004</v>
      </c>
      <c r="BK28">
        <v>-4.0916100000000002</v>
      </c>
      <c r="BL28">
        <v>402.91199999999998</v>
      </c>
      <c r="BM28">
        <v>406.92700000000002</v>
      </c>
      <c r="BN28">
        <v>0.35866500000000001</v>
      </c>
      <c r="BO28">
        <v>400.012</v>
      </c>
      <c r="BP28">
        <v>16.9953</v>
      </c>
      <c r="BQ28">
        <v>1.7422800000000001</v>
      </c>
      <c r="BR28">
        <v>1.70627</v>
      </c>
      <c r="BS28">
        <v>15.2784</v>
      </c>
      <c r="BT28">
        <v>14.9536</v>
      </c>
      <c r="BU28">
        <v>1799.94</v>
      </c>
      <c r="BV28">
        <v>0.89999200000000001</v>
      </c>
      <c r="BW28">
        <v>0.100008</v>
      </c>
      <c r="BX28">
        <v>0</v>
      </c>
      <c r="BY28">
        <v>2.6888000000000001</v>
      </c>
      <c r="BZ28">
        <v>0</v>
      </c>
      <c r="CA28">
        <v>2916.45</v>
      </c>
      <c r="CB28">
        <v>14599.8</v>
      </c>
      <c r="CC28">
        <v>39.186999999999998</v>
      </c>
      <c r="CD28">
        <v>40.625</v>
      </c>
      <c r="CE28">
        <v>39.436999999999998</v>
      </c>
      <c r="CF28">
        <v>39</v>
      </c>
      <c r="CG28">
        <v>38.5</v>
      </c>
      <c r="CH28">
        <v>1619.93</v>
      </c>
      <c r="CI28">
        <v>180.01</v>
      </c>
      <c r="CJ28">
        <v>0</v>
      </c>
      <c r="CK28">
        <v>1690156231.8</v>
      </c>
      <c r="CL28">
        <v>0</v>
      </c>
      <c r="CM28">
        <v>1690156187</v>
      </c>
      <c r="CN28" t="s">
        <v>385</v>
      </c>
      <c r="CO28">
        <v>1690156187</v>
      </c>
      <c r="CP28">
        <v>1690156174.0999999</v>
      </c>
      <c r="CQ28">
        <v>39</v>
      </c>
      <c r="CR28">
        <v>-6.4000000000000001E-2</v>
      </c>
      <c r="CS28">
        <v>0</v>
      </c>
      <c r="CT28">
        <v>-7.6310000000000002</v>
      </c>
      <c r="CU28">
        <v>-1.5760000000000001</v>
      </c>
      <c r="CV28">
        <v>400</v>
      </c>
      <c r="CW28">
        <v>17</v>
      </c>
      <c r="CX28">
        <v>0.56999999999999995</v>
      </c>
      <c r="CY28">
        <v>0.17</v>
      </c>
      <c r="CZ28">
        <v>8.2014109968688818</v>
      </c>
      <c r="DA28">
        <v>0.3302795279867301</v>
      </c>
      <c r="DB28">
        <v>6.3057492805553325E-2</v>
      </c>
      <c r="DC28">
        <v>1</v>
      </c>
      <c r="DD28">
        <v>400.01258536585362</v>
      </c>
      <c r="DE28">
        <v>1.101742160412621E-2</v>
      </c>
      <c r="DF28">
        <v>2.3944015607301021E-2</v>
      </c>
      <c r="DG28">
        <v>1</v>
      </c>
      <c r="DH28">
        <v>1799.96875</v>
      </c>
      <c r="DI28">
        <v>0.1652812971023237</v>
      </c>
      <c r="DJ28">
        <v>9.552977284596309E-2</v>
      </c>
      <c r="DK28">
        <v>-1</v>
      </c>
      <c r="DL28">
        <v>2</v>
      </c>
      <c r="DM28">
        <v>2</v>
      </c>
      <c r="DN28" t="s">
        <v>355</v>
      </c>
      <c r="DO28">
        <v>2.6932800000000001</v>
      </c>
      <c r="DP28">
        <v>2.7376399999999999</v>
      </c>
      <c r="DQ28">
        <v>9.4518099999999994E-2</v>
      </c>
      <c r="DR28">
        <v>9.3458600000000003E-2</v>
      </c>
      <c r="DS28">
        <v>9.7317600000000004E-2</v>
      </c>
      <c r="DT28">
        <v>8.9027999999999996E-2</v>
      </c>
      <c r="DU28">
        <v>27331.1</v>
      </c>
      <c r="DV28">
        <v>30761.8</v>
      </c>
      <c r="DW28">
        <v>28407.599999999999</v>
      </c>
      <c r="DX28">
        <v>32540.1</v>
      </c>
      <c r="DY28">
        <v>35641.699999999997</v>
      </c>
      <c r="DZ28">
        <v>39461.5</v>
      </c>
      <c r="EA28">
        <v>41699.4</v>
      </c>
      <c r="EB28">
        <v>46117.599999999999</v>
      </c>
      <c r="EC28">
        <v>1.81033</v>
      </c>
      <c r="ED28">
        <v>2.1676199999999999</v>
      </c>
      <c r="EE28">
        <v>0.13800000000000001</v>
      </c>
      <c r="EF28">
        <v>0</v>
      </c>
      <c r="EG28">
        <v>20.872699999999998</v>
      </c>
      <c r="EH28">
        <v>999.9</v>
      </c>
      <c r="EI28">
        <v>50.1</v>
      </c>
      <c r="EJ28">
        <v>29</v>
      </c>
      <c r="EK28">
        <v>20.0688</v>
      </c>
      <c r="EL28">
        <v>62.641199999999998</v>
      </c>
      <c r="EM28">
        <v>9.5632999999999999</v>
      </c>
      <c r="EN28">
        <v>1</v>
      </c>
      <c r="EO28">
        <v>-0.248059</v>
      </c>
      <c r="EP28">
        <v>1.15944</v>
      </c>
      <c r="EQ28">
        <v>20.2273</v>
      </c>
      <c r="ER28">
        <v>5.2289700000000003</v>
      </c>
      <c r="ES28">
        <v>12.0099</v>
      </c>
      <c r="ET28">
        <v>4.9897</v>
      </c>
      <c r="EU28">
        <v>3.3050000000000002</v>
      </c>
      <c r="EV28">
        <v>8838.4</v>
      </c>
      <c r="EW28">
        <v>9999</v>
      </c>
      <c r="EX28">
        <v>555.9</v>
      </c>
      <c r="EY28">
        <v>95.5</v>
      </c>
      <c r="EZ28">
        <v>1.8527199999999999</v>
      </c>
      <c r="FA28">
        <v>1.86155</v>
      </c>
      <c r="FB28">
        <v>1.86067</v>
      </c>
      <c r="FC28">
        <v>1.8567100000000001</v>
      </c>
      <c r="FD28">
        <v>1.86107</v>
      </c>
      <c r="FE28">
        <v>1.8573</v>
      </c>
      <c r="FF28">
        <v>1.85944</v>
      </c>
      <c r="FG28">
        <v>1.86232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-7.617</v>
      </c>
      <c r="FV28">
        <v>-1.5762</v>
      </c>
      <c r="FW28">
        <v>-6.1699869871183957</v>
      </c>
      <c r="FX28">
        <v>-4.0117494158234393E-3</v>
      </c>
      <c r="FY28">
        <v>1.087516141204025E-6</v>
      </c>
      <c r="FZ28">
        <v>-8.657206703991749E-11</v>
      </c>
      <c r="GA28">
        <v>-1.5762350000000001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0.5</v>
      </c>
      <c r="GJ28">
        <v>0.7</v>
      </c>
      <c r="GK28">
        <v>1.01562</v>
      </c>
      <c r="GL28">
        <v>2.4121100000000002</v>
      </c>
      <c r="GM28">
        <v>1.5942400000000001</v>
      </c>
      <c r="GN28">
        <v>2.3107899999999999</v>
      </c>
      <c r="GO28">
        <v>1.40015</v>
      </c>
      <c r="GP28">
        <v>2.34253</v>
      </c>
      <c r="GQ28">
        <v>30.868600000000001</v>
      </c>
      <c r="GR28">
        <v>15.988300000000001</v>
      </c>
      <c r="GS28">
        <v>18</v>
      </c>
      <c r="GT28">
        <v>384.858</v>
      </c>
      <c r="GU28">
        <v>666.06399999999996</v>
      </c>
      <c r="GV28">
        <v>20.982399999999998</v>
      </c>
      <c r="GW28">
        <v>23.996600000000001</v>
      </c>
      <c r="GX28">
        <v>30</v>
      </c>
      <c r="GY28">
        <v>23.950700000000001</v>
      </c>
      <c r="GZ28">
        <v>23.901399999999999</v>
      </c>
      <c r="HA28">
        <v>20.3842</v>
      </c>
      <c r="HB28">
        <v>0</v>
      </c>
      <c r="HC28">
        <v>-30</v>
      </c>
      <c r="HD28">
        <v>20.978899999999999</v>
      </c>
      <c r="HE28">
        <v>400</v>
      </c>
      <c r="HF28">
        <v>0</v>
      </c>
      <c r="HG28">
        <v>104.306</v>
      </c>
      <c r="HH28">
        <v>102.31699999999999</v>
      </c>
    </row>
    <row r="29" spans="1:216" x14ac:dyDescent="0.2">
      <c r="A29">
        <v>11</v>
      </c>
      <c r="B29">
        <v>1690156296</v>
      </c>
      <c r="C29">
        <v>873.40000009536743</v>
      </c>
      <c r="D29" t="s">
        <v>386</v>
      </c>
      <c r="E29" t="s">
        <v>387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1690156296</v>
      </c>
      <c r="M29">
        <f t="shared" si="0"/>
        <v>1.1844220851620168E-3</v>
      </c>
      <c r="N29">
        <f t="shared" si="1"/>
        <v>1.1844220851620169</v>
      </c>
      <c r="O29">
        <f t="shared" si="2"/>
        <v>16.279000691050911</v>
      </c>
      <c r="P29">
        <f t="shared" si="3"/>
        <v>470.16699999999997</v>
      </c>
      <c r="Q29">
        <f t="shared" si="4"/>
        <v>185.88652317049107</v>
      </c>
      <c r="R29">
        <f t="shared" si="5"/>
        <v>18.681042380341399</v>
      </c>
      <c r="S29">
        <f t="shared" si="6"/>
        <v>47.250384283008003</v>
      </c>
      <c r="T29">
        <f t="shared" si="7"/>
        <v>9.4705652310021912E-2</v>
      </c>
      <c r="U29">
        <f t="shared" si="8"/>
        <v>4.7091399243922822</v>
      </c>
      <c r="V29">
        <f t="shared" si="9"/>
        <v>9.3660133958905697E-2</v>
      </c>
      <c r="W29">
        <f t="shared" si="10"/>
        <v>5.8630557461716373E-2</v>
      </c>
      <c r="X29">
        <f t="shared" si="11"/>
        <v>297.69140699999997</v>
      </c>
      <c r="Y29">
        <f t="shared" si="12"/>
        <v>23.928565679022327</v>
      </c>
      <c r="Z29">
        <f t="shared" si="13"/>
        <v>23.928565679022327</v>
      </c>
      <c r="AA29">
        <f t="shared" si="14"/>
        <v>2.9821469603883521</v>
      </c>
      <c r="AB29">
        <f t="shared" si="15"/>
        <v>61.738986123744866</v>
      </c>
      <c r="AC29">
        <f t="shared" si="16"/>
        <v>1.7411310402047999</v>
      </c>
      <c r="AD29">
        <f t="shared" si="17"/>
        <v>2.820148417589837</v>
      </c>
      <c r="AE29">
        <f t="shared" si="18"/>
        <v>1.2410159201835522</v>
      </c>
      <c r="AF29">
        <f t="shared" si="19"/>
        <v>-52.233013955644942</v>
      </c>
      <c r="AG29">
        <f t="shared" si="20"/>
        <v>-235.10876891961908</v>
      </c>
      <c r="AH29">
        <f t="shared" si="21"/>
        <v>-10.398294850808769</v>
      </c>
      <c r="AI29">
        <f t="shared" si="22"/>
        <v>-4.8670726072828074E-2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53832.928901077052</v>
      </c>
      <c r="AO29">
        <f t="shared" si="26"/>
        <v>1799.93</v>
      </c>
      <c r="AP29">
        <f t="shared" si="27"/>
        <v>1517.3414999999998</v>
      </c>
      <c r="AQ29">
        <f t="shared" si="28"/>
        <v>0.84300028334435217</v>
      </c>
      <c r="AR29">
        <f t="shared" si="29"/>
        <v>0.16539054685459989</v>
      </c>
      <c r="AS29">
        <v>1690156296</v>
      </c>
      <c r="AT29">
        <v>470.16699999999997</v>
      </c>
      <c r="AU29">
        <v>475.00700000000001</v>
      </c>
      <c r="AV29">
        <v>17.325199999999999</v>
      </c>
      <c r="AW29">
        <v>16.990600000000001</v>
      </c>
      <c r="AX29">
        <v>478.40100000000001</v>
      </c>
      <c r="AY29">
        <v>18.903099999999998</v>
      </c>
      <c r="AZ29">
        <v>400.02600000000001</v>
      </c>
      <c r="BA29">
        <v>100.39700000000001</v>
      </c>
      <c r="BB29">
        <v>0.100024</v>
      </c>
      <c r="BC29">
        <v>23.002500000000001</v>
      </c>
      <c r="BD29">
        <v>23.110099999999999</v>
      </c>
      <c r="BE29">
        <v>999.9</v>
      </c>
      <c r="BF29">
        <v>0</v>
      </c>
      <c r="BG29">
        <v>0</v>
      </c>
      <c r="BH29">
        <v>10005.6</v>
      </c>
      <c r="BI29">
        <v>0</v>
      </c>
      <c r="BJ29">
        <v>618.67200000000003</v>
      </c>
      <c r="BK29">
        <v>-4.8399400000000004</v>
      </c>
      <c r="BL29">
        <v>478.45600000000002</v>
      </c>
      <c r="BM29">
        <v>483.21699999999998</v>
      </c>
      <c r="BN29">
        <v>0.33460600000000001</v>
      </c>
      <c r="BO29">
        <v>475.00700000000001</v>
      </c>
      <c r="BP29">
        <v>16.990600000000001</v>
      </c>
      <c r="BQ29">
        <v>1.7394099999999999</v>
      </c>
      <c r="BR29">
        <v>1.70581</v>
      </c>
      <c r="BS29">
        <v>15.252599999999999</v>
      </c>
      <c r="BT29">
        <v>14.949400000000001</v>
      </c>
      <c r="BU29">
        <v>1799.93</v>
      </c>
      <c r="BV29">
        <v>0.89999300000000004</v>
      </c>
      <c r="BW29">
        <v>0.100007</v>
      </c>
      <c r="BX29">
        <v>0</v>
      </c>
      <c r="BY29">
        <v>2.7776000000000001</v>
      </c>
      <c r="BZ29">
        <v>0</v>
      </c>
      <c r="CA29">
        <v>2942.64</v>
      </c>
      <c r="CB29">
        <v>14599.7</v>
      </c>
      <c r="CC29">
        <v>40.5</v>
      </c>
      <c r="CD29">
        <v>41.686999999999998</v>
      </c>
      <c r="CE29">
        <v>40.625</v>
      </c>
      <c r="CF29">
        <v>40.25</v>
      </c>
      <c r="CG29">
        <v>39.686999999999998</v>
      </c>
      <c r="CH29">
        <v>1619.92</v>
      </c>
      <c r="CI29">
        <v>180.01</v>
      </c>
      <c r="CJ29">
        <v>0</v>
      </c>
      <c r="CK29">
        <v>1690156313.4000001</v>
      </c>
      <c r="CL29">
        <v>0</v>
      </c>
      <c r="CM29">
        <v>1690156269.5</v>
      </c>
      <c r="CN29" t="s">
        <v>388</v>
      </c>
      <c r="CO29">
        <v>1690156268</v>
      </c>
      <c r="CP29">
        <v>1690156269.5</v>
      </c>
      <c r="CQ29">
        <v>40</v>
      </c>
      <c r="CR29">
        <v>-0.38400000000000001</v>
      </c>
      <c r="CS29">
        <v>-2E-3</v>
      </c>
      <c r="CT29">
        <v>-8.2490000000000006</v>
      </c>
      <c r="CU29">
        <v>-1.5780000000000001</v>
      </c>
      <c r="CV29">
        <v>475</v>
      </c>
      <c r="CW29">
        <v>17</v>
      </c>
      <c r="CX29">
        <v>0.3</v>
      </c>
      <c r="CY29">
        <v>0.21</v>
      </c>
      <c r="CZ29">
        <v>9.8950435156907233</v>
      </c>
      <c r="DA29">
        <v>-1.212243398691188</v>
      </c>
      <c r="DB29">
        <v>0.17076102785583991</v>
      </c>
      <c r="DC29">
        <v>1</v>
      </c>
      <c r="DD29">
        <v>475.00741463414641</v>
      </c>
      <c r="DE29">
        <v>-0.20138675958189101</v>
      </c>
      <c r="DF29">
        <v>3.103654463555441E-2</v>
      </c>
      <c r="DG29">
        <v>1</v>
      </c>
      <c r="DH29">
        <v>1799.979</v>
      </c>
      <c r="DI29">
        <v>1.433064387803443E-2</v>
      </c>
      <c r="DJ29">
        <v>9.9418308173095202E-2</v>
      </c>
      <c r="DK29">
        <v>-1</v>
      </c>
      <c r="DL29">
        <v>2</v>
      </c>
      <c r="DM29">
        <v>2</v>
      </c>
      <c r="DN29" t="s">
        <v>355</v>
      </c>
      <c r="DO29">
        <v>2.6930100000000001</v>
      </c>
      <c r="DP29">
        <v>2.7378300000000002</v>
      </c>
      <c r="DQ29">
        <v>0.10732999999999999</v>
      </c>
      <c r="DR29">
        <v>0.106271</v>
      </c>
      <c r="DS29">
        <v>9.7216700000000003E-2</v>
      </c>
      <c r="DT29">
        <v>8.9010900000000004E-2</v>
      </c>
      <c r="DU29">
        <v>26942.7</v>
      </c>
      <c r="DV29">
        <v>30326.400000000001</v>
      </c>
      <c r="DW29">
        <v>28405.9</v>
      </c>
      <c r="DX29">
        <v>32539.4</v>
      </c>
      <c r="DY29">
        <v>35644.1</v>
      </c>
      <c r="DZ29">
        <v>39460.699999999997</v>
      </c>
      <c r="EA29">
        <v>41697.300000000003</v>
      </c>
      <c r="EB29">
        <v>46115.7</v>
      </c>
      <c r="EC29">
        <v>1.8101</v>
      </c>
      <c r="ED29">
        <v>2.1678999999999999</v>
      </c>
      <c r="EE29">
        <v>0.13689299999999999</v>
      </c>
      <c r="EF29">
        <v>0</v>
      </c>
      <c r="EG29">
        <v>20.852799999999998</v>
      </c>
      <c r="EH29">
        <v>999.9</v>
      </c>
      <c r="EI29">
        <v>50.2</v>
      </c>
      <c r="EJ29">
        <v>28.9</v>
      </c>
      <c r="EK29">
        <v>19.9923</v>
      </c>
      <c r="EL29">
        <v>62.6312</v>
      </c>
      <c r="EM29">
        <v>10.100199999999999</v>
      </c>
      <c r="EN29">
        <v>1</v>
      </c>
      <c r="EO29">
        <v>-0.24668399999999999</v>
      </c>
      <c r="EP29">
        <v>1.2644200000000001</v>
      </c>
      <c r="EQ29">
        <v>20.226600000000001</v>
      </c>
      <c r="ER29">
        <v>5.2282200000000003</v>
      </c>
      <c r="ES29">
        <v>12.0099</v>
      </c>
      <c r="ET29">
        <v>4.99</v>
      </c>
      <c r="EU29">
        <v>3.3050000000000002</v>
      </c>
      <c r="EV29">
        <v>8840.2999999999993</v>
      </c>
      <c r="EW29">
        <v>9999</v>
      </c>
      <c r="EX29">
        <v>555.9</v>
      </c>
      <c r="EY29">
        <v>95.6</v>
      </c>
      <c r="EZ29">
        <v>1.85273</v>
      </c>
      <c r="FA29">
        <v>1.8615699999999999</v>
      </c>
      <c r="FB29">
        <v>1.86066</v>
      </c>
      <c r="FC29">
        <v>1.8567400000000001</v>
      </c>
      <c r="FD29">
        <v>1.8611</v>
      </c>
      <c r="FE29">
        <v>1.8573</v>
      </c>
      <c r="FF29">
        <v>1.85944</v>
      </c>
      <c r="FG29">
        <v>1.8623400000000001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-8.234</v>
      </c>
      <c r="FV29">
        <v>-1.5779000000000001</v>
      </c>
      <c r="FW29">
        <v>-6.5544058585632126</v>
      </c>
      <c r="FX29">
        <v>-4.0117494158234393E-3</v>
      </c>
      <c r="FY29">
        <v>1.087516141204025E-6</v>
      </c>
      <c r="FZ29">
        <v>-8.657206703991749E-11</v>
      </c>
      <c r="GA29">
        <v>-1.5778600000000009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0.5</v>
      </c>
      <c r="GJ29">
        <v>0.4</v>
      </c>
      <c r="GK29">
        <v>1.16333</v>
      </c>
      <c r="GL29">
        <v>2.4011200000000001</v>
      </c>
      <c r="GM29">
        <v>1.5942400000000001</v>
      </c>
      <c r="GN29">
        <v>2.3107899999999999</v>
      </c>
      <c r="GO29">
        <v>1.39893</v>
      </c>
      <c r="GP29">
        <v>2.3107899999999999</v>
      </c>
      <c r="GQ29">
        <v>30.8902</v>
      </c>
      <c r="GR29">
        <v>15.988300000000001</v>
      </c>
      <c r="GS29">
        <v>18</v>
      </c>
      <c r="GT29">
        <v>384.77</v>
      </c>
      <c r="GU29">
        <v>666.30700000000002</v>
      </c>
      <c r="GV29">
        <v>20.792999999999999</v>
      </c>
      <c r="GW29">
        <v>24.009499999999999</v>
      </c>
      <c r="GX29">
        <v>30.0002</v>
      </c>
      <c r="GY29">
        <v>23.954599999999999</v>
      </c>
      <c r="GZ29">
        <v>23.901399999999999</v>
      </c>
      <c r="HA29">
        <v>23.348500000000001</v>
      </c>
      <c r="HB29">
        <v>0</v>
      </c>
      <c r="HC29">
        <v>-30</v>
      </c>
      <c r="HD29">
        <v>20.791599999999999</v>
      </c>
      <c r="HE29">
        <v>475</v>
      </c>
      <c r="HF29">
        <v>0</v>
      </c>
      <c r="HG29">
        <v>104.3</v>
      </c>
      <c r="HH29">
        <v>102.31399999999999</v>
      </c>
    </row>
    <row r="30" spans="1:216" x14ac:dyDescent="0.2">
      <c r="A30">
        <v>12</v>
      </c>
      <c r="B30">
        <v>1690156378.5</v>
      </c>
      <c r="C30">
        <v>955.90000009536743</v>
      </c>
      <c r="D30" t="s">
        <v>389</v>
      </c>
      <c r="E30" t="s">
        <v>390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1690156378.5</v>
      </c>
      <c r="M30">
        <f t="shared" si="0"/>
        <v>1.1524693197289488E-3</v>
      </c>
      <c r="N30">
        <f t="shared" si="1"/>
        <v>1.1524693197289488</v>
      </c>
      <c r="O30">
        <f t="shared" si="2"/>
        <v>19.611933861096841</v>
      </c>
      <c r="P30">
        <f t="shared" si="3"/>
        <v>569.16300000000001</v>
      </c>
      <c r="Q30">
        <f t="shared" si="4"/>
        <v>216.46502099503522</v>
      </c>
      <c r="R30">
        <f t="shared" si="5"/>
        <v>21.754276829774639</v>
      </c>
      <c r="S30">
        <f t="shared" si="6"/>
        <v>57.199677834087595</v>
      </c>
      <c r="T30">
        <f t="shared" si="7"/>
        <v>9.186690857613683E-2</v>
      </c>
      <c r="U30">
        <f t="shared" si="8"/>
        <v>4.7067591725785203</v>
      </c>
      <c r="V30">
        <f t="shared" si="9"/>
        <v>9.0882285070910479E-2</v>
      </c>
      <c r="W30">
        <f t="shared" si="10"/>
        <v>5.6889013124377649E-2</v>
      </c>
      <c r="X30">
        <f t="shared" si="11"/>
        <v>297.69459899999998</v>
      </c>
      <c r="Y30">
        <f t="shared" si="12"/>
        <v>23.937144163838173</v>
      </c>
      <c r="Z30">
        <f t="shared" si="13"/>
        <v>23.937144163838173</v>
      </c>
      <c r="AA30">
        <f t="shared" si="14"/>
        <v>2.9836848634719697</v>
      </c>
      <c r="AB30">
        <f t="shared" si="15"/>
        <v>61.661000627937042</v>
      </c>
      <c r="AC30">
        <f t="shared" si="16"/>
        <v>1.7392264510597202</v>
      </c>
      <c r="AD30">
        <f t="shared" si="17"/>
        <v>2.8206263819074655</v>
      </c>
      <c r="AE30">
        <f t="shared" si="18"/>
        <v>1.2444584124122495</v>
      </c>
      <c r="AF30">
        <f t="shared" si="19"/>
        <v>-50.823897000046642</v>
      </c>
      <c r="AG30">
        <f t="shared" si="20"/>
        <v>-236.45620252642175</v>
      </c>
      <c r="AH30">
        <f t="shared" si="21"/>
        <v>-10.463781060311451</v>
      </c>
      <c r="AI30">
        <f t="shared" si="22"/>
        <v>-4.9281586779898134E-2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53797.608734673347</v>
      </c>
      <c r="AO30">
        <f t="shared" si="26"/>
        <v>1799.95</v>
      </c>
      <c r="AP30">
        <f t="shared" si="27"/>
        <v>1517.3582999999999</v>
      </c>
      <c r="AQ30">
        <f t="shared" si="28"/>
        <v>0.84300025000694456</v>
      </c>
      <c r="AR30">
        <f t="shared" si="29"/>
        <v>0.16539048251340313</v>
      </c>
      <c r="AS30">
        <v>1690156378.5</v>
      </c>
      <c r="AT30">
        <v>569.16300000000001</v>
      </c>
      <c r="AU30">
        <v>574.99</v>
      </c>
      <c r="AV30">
        <v>17.306100000000001</v>
      </c>
      <c r="AW30">
        <v>16.980499999999999</v>
      </c>
      <c r="AX30">
        <v>577.98299999999995</v>
      </c>
      <c r="AY30">
        <v>18.885899999999999</v>
      </c>
      <c r="AZ30">
        <v>400.00099999999998</v>
      </c>
      <c r="BA30">
        <v>100.398</v>
      </c>
      <c r="BB30">
        <v>9.9885199999999993E-2</v>
      </c>
      <c r="BC30">
        <v>23.005299999999998</v>
      </c>
      <c r="BD30">
        <v>23.119499999999999</v>
      </c>
      <c r="BE30">
        <v>999.9</v>
      </c>
      <c r="BF30">
        <v>0</v>
      </c>
      <c r="BG30">
        <v>0</v>
      </c>
      <c r="BH30">
        <v>9998.75</v>
      </c>
      <c r="BI30">
        <v>0</v>
      </c>
      <c r="BJ30">
        <v>623.38400000000001</v>
      </c>
      <c r="BK30">
        <v>-5.8270299999999997</v>
      </c>
      <c r="BL30">
        <v>579.18600000000004</v>
      </c>
      <c r="BM30">
        <v>584.92200000000003</v>
      </c>
      <c r="BN30">
        <v>0.32567800000000002</v>
      </c>
      <c r="BO30">
        <v>574.99</v>
      </c>
      <c r="BP30">
        <v>16.980499999999999</v>
      </c>
      <c r="BQ30">
        <v>1.7375</v>
      </c>
      <c r="BR30">
        <v>1.7048000000000001</v>
      </c>
      <c r="BS30">
        <v>15.2356</v>
      </c>
      <c r="BT30">
        <v>14.940200000000001</v>
      </c>
      <c r="BU30">
        <v>1799.95</v>
      </c>
      <c r="BV30">
        <v>0.89999200000000001</v>
      </c>
      <c r="BW30">
        <v>0.100008</v>
      </c>
      <c r="BX30">
        <v>0</v>
      </c>
      <c r="BY30">
        <v>2.5295000000000001</v>
      </c>
      <c r="BZ30">
        <v>0</v>
      </c>
      <c r="CA30">
        <v>2982.18</v>
      </c>
      <c r="CB30">
        <v>14599.9</v>
      </c>
      <c r="CC30">
        <v>40.061999999999998</v>
      </c>
      <c r="CD30">
        <v>40.811999999999998</v>
      </c>
      <c r="CE30">
        <v>40.125</v>
      </c>
      <c r="CF30">
        <v>39</v>
      </c>
      <c r="CG30">
        <v>39.061999999999998</v>
      </c>
      <c r="CH30">
        <v>1619.94</v>
      </c>
      <c r="CI30">
        <v>180.01</v>
      </c>
      <c r="CJ30">
        <v>0</v>
      </c>
      <c r="CK30">
        <v>1690156396.2</v>
      </c>
      <c r="CL30">
        <v>0</v>
      </c>
      <c r="CM30">
        <v>1690156351.5</v>
      </c>
      <c r="CN30" t="s">
        <v>391</v>
      </c>
      <c r="CO30">
        <v>1690156351.5</v>
      </c>
      <c r="CP30">
        <v>1690156349.5</v>
      </c>
      <c r="CQ30">
        <v>41</v>
      </c>
      <c r="CR30">
        <v>-0.29399999999999998</v>
      </c>
      <c r="CS30">
        <v>-2E-3</v>
      </c>
      <c r="CT30">
        <v>-8.8369999999999997</v>
      </c>
      <c r="CU30">
        <v>-1.58</v>
      </c>
      <c r="CV30">
        <v>575</v>
      </c>
      <c r="CW30">
        <v>17</v>
      </c>
      <c r="CX30">
        <v>0.34</v>
      </c>
      <c r="CY30">
        <v>0.14000000000000001</v>
      </c>
      <c r="CZ30">
        <v>12.11748324989464</v>
      </c>
      <c r="DA30">
        <v>-1.6877526475618829</v>
      </c>
      <c r="DB30">
        <v>0.1903907482727942</v>
      </c>
      <c r="DC30">
        <v>1</v>
      </c>
      <c r="DD30">
        <v>575.02530000000002</v>
      </c>
      <c r="DE30">
        <v>5.5272045027685797E-2</v>
      </c>
      <c r="DF30">
        <v>2.5340876070098071E-2</v>
      </c>
      <c r="DG30">
        <v>1</v>
      </c>
      <c r="DH30">
        <v>1800.0192682926829</v>
      </c>
      <c r="DI30">
        <v>2.772146446304545E-2</v>
      </c>
      <c r="DJ30">
        <v>0.1077800434919704</v>
      </c>
      <c r="DK30">
        <v>-1</v>
      </c>
      <c r="DL30">
        <v>2</v>
      </c>
      <c r="DM30">
        <v>2</v>
      </c>
      <c r="DN30" t="s">
        <v>355</v>
      </c>
      <c r="DO30">
        <v>2.6929099999999999</v>
      </c>
      <c r="DP30">
        <v>2.7376299999999998</v>
      </c>
      <c r="DQ30">
        <v>0.122946</v>
      </c>
      <c r="DR30">
        <v>0.12191200000000001</v>
      </c>
      <c r="DS30">
        <v>9.7152000000000002E-2</v>
      </c>
      <c r="DT30">
        <v>8.8972099999999998E-2</v>
      </c>
      <c r="DU30">
        <v>26471.7</v>
      </c>
      <c r="DV30">
        <v>29795.9</v>
      </c>
      <c r="DW30">
        <v>28406.2</v>
      </c>
      <c r="DX30">
        <v>32539.599999999999</v>
      </c>
      <c r="DY30">
        <v>35647.199999999997</v>
      </c>
      <c r="DZ30">
        <v>39461.599999999999</v>
      </c>
      <c r="EA30">
        <v>41697.800000000003</v>
      </c>
      <c r="EB30">
        <v>46114.8</v>
      </c>
      <c r="EC30">
        <v>1.80975</v>
      </c>
      <c r="ED30">
        <v>2.1684000000000001</v>
      </c>
      <c r="EE30">
        <v>0.13782800000000001</v>
      </c>
      <c r="EF30">
        <v>0</v>
      </c>
      <c r="EG30">
        <v>20.846800000000002</v>
      </c>
      <c r="EH30">
        <v>999.9</v>
      </c>
      <c r="EI30">
        <v>50.3</v>
      </c>
      <c r="EJ30">
        <v>28.9</v>
      </c>
      <c r="EK30">
        <v>20.033300000000001</v>
      </c>
      <c r="EL30">
        <v>62.591200000000001</v>
      </c>
      <c r="EM30">
        <v>9.5833399999999997</v>
      </c>
      <c r="EN30">
        <v>1</v>
      </c>
      <c r="EO30">
        <v>-0.24554400000000001</v>
      </c>
      <c r="EP30">
        <v>1.43807</v>
      </c>
      <c r="EQ30">
        <v>20.222999999999999</v>
      </c>
      <c r="ER30">
        <v>5.2259799999999998</v>
      </c>
      <c r="ES30">
        <v>12.0099</v>
      </c>
      <c r="ET30">
        <v>4.9897</v>
      </c>
      <c r="EU30">
        <v>3.3050000000000002</v>
      </c>
      <c r="EV30">
        <v>8841.7999999999993</v>
      </c>
      <c r="EW30">
        <v>9999</v>
      </c>
      <c r="EX30">
        <v>555.9</v>
      </c>
      <c r="EY30">
        <v>95.6</v>
      </c>
      <c r="EZ30">
        <v>1.8527199999999999</v>
      </c>
      <c r="FA30">
        <v>1.8614900000000001</v>
      </c>
      <c r="FB30">
        <v>1.86066</v>
      </c>
      <c r="FC30">
        <v>1.8567</v>
      </c>
      <c r="FD30">
        <v>1.8610199999999999</v>
      </c>
      <c r="FE30">
        <v>1.8572900000000001</v>
      </c>
      <c r="FF30">
        <v>1.85944</v>
      </c>
      <c r="FG30">
        <v>1.8623000000000001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-8.82</v>
      </c>
      <c r="FV30">
        <v>-1.5798000000000001</v>
      </c>
      <c r="FW30">
        <v>-6.8484999999999996</v>
      </c>
      <c r="FX30">
        <v>-4.0117499999999997E-3</v>
      </c>
      <c r="FY30">
        <v>1.0875200000000001E-6</v>
      </c>
      <c r="FZ30">
        <v>-8.6572100000000002E-11</v>
      </c>
      <c r="GA30">
        <v>-1.579730000000001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0.5</v>
      </c>
      <c r="GJ30">
        <v>0.5</v>
      </c>
      <c r="GK30">
        <v>1.3562000000000001</v>
      </c>
      <c r="GL30">
        <v>2.3974600000000001</v>
      </c>
      <c r="GM30">
        <v>1.5942400000000001</v>
      </c>
      <c r="GN30">
        <v>2.3107899999999999</v>
      </c>
      <c r="GO30">
        <v>1.40015</v>
      </c>
      <c r="GP30">
        <v>2.3767100000000001</v>
      </c>
      <c r="GQ30">
        <v>30.8902</v>
      </c>
      <c r="GR30">
        <v>15.9795</v>
      </c>
      <c r="GS30">
        <v>18</v>
      </c>
      <c r="GT30">
        <v>384.63200000000001</v>
      </c>
      <c r="GU30">
        <v>666.80200000000002</v>
      </c>
      <c r="GV30">
        <v>20.628799999999998</v>
      </c>
      <c r="GW30">
        <v>24.021599999999999</v>
      </c>
      <c r="GX30">
        <v>30.0001</v>
      </c>
      <c r="GY30">
        <v>23.960699999999999</v>
      </c>
      <c r="GZ30">
        <v>23.9054</v>
      </c>
      <c r="HA30">
        <v>27.1983</v>
      </c>
      <c r="HB30">
        <v>0</v>
      </c>
      <c r="HC30">
        <v>-30</v>
      </c>
      <c r="HD30">
        <v>20.624600000000001</v>
      </c>
      <c r="HE30">
        <v>575</v>
      </c>
      <c r="HF30">
        <v>0</v>
      </c>
      <c r="HG30">
        <v>104.301</v>
      </c>
      <c r="HH30">
        <v>102.313</v>
      </c>
    </row>
    <row r="31" spans="1:216" x14ac:dyDescent="0.2">
      <c r="A31">
        <v>13</v>
      </c>
      <c r="B31">
        <v>1690156459.5</v>
      </c>
      <c r="C31">
        <v>1036.900000095367</v>
      </c>
      <c r="D31" t="s">
        <v>392</v>
      </c>
      <c r="E31" t="s">
        <v>393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1690156459.5</v>
      </c>
      <c r="M31">
        <f t="shared" si="0"/>
        <v>1.2192498549890487E-3</v>
      </c>
      <c r="N31">
        <f t="shared" si="1"/>
        <v>1.2192498549890487</v>
      </c>
      <c r="O31">
        <f t="shared" si="2"/>
        <v>22.323159806747988</v>
      </c>
      <c r="P31">
        <f t="shared" si="3"/>
        <v>668.37599999999998</v>
      </c>
      <c r="Q31">
        <f t="shared" si="4"/>
        <v>289.9679423140787</v>
      </c>
      <c r="R31">
        <f t="shared" si="5"/>
        <v>29.141552897473733</v>
      </c>
      <c r="S31">
        <f t="shared" si="6"/>
        <v>67.171268671847997</v>
      </c>
      <c r="T31">
        <f t="shared" si="7"/>
        <v>9.7815509173936221E-2</v>
      </c>
      <c r="U31">
        <f t="shared" si="8"/>
        <v>4.7028253362366401</v>
      </c>
      <c r="V31">
        <f t="shared" si="9"/>
        <v>9.6699157359911636E-2</v>
      </c>
      <c r="W31">
        <f t="shared" si="10"/>
        <v>6.0536211367119348E-2</v>
      </c>
      <c r="X31">
        <f t="shared" si="11"/>
        <v>297.69605399999995</v>
      </c>
      <c r="Y31">
        <f t="shared" si="12"/>
        <v>23.907478576599139</v>
      </c>
      <c r="Z31">
        <f t="shared" si="13"/>
        <v>23.907478576599139</v>
      </c>
      <c r="AA31">
        <f t="shared" si="14"/>
        <v>2.9783695274401309</v>
      </c>
      <c r="AB31">
        <f t="shared" si="15"/>
        <v>61.794538181505779</v>
      </c>
      <c r="AC31">
        <f t="shared" si="16"/>
        <v>1.7409580899513</v>
      </c>
      <c r="AD31">
        <f t="shared" si="17"/>
        <v>2.8173332808761793</v>
      </c>
      <c r="AE31">
        <f t="shared" si="18"/>
        <v>1.237411437488831</v>
      </c>
      <c r="AF31">
        <f t="shared" si="19"/>
        <v>-53.768918605017049</v>
      </c>
      <c r="AG31">
        <f t="shared" si="20"/>
        <v>-233.63049838268307</v>
      </c>
      <c r="AH31">
        <f t="shared" si="21"/>
        <v>-10.344820904593622</v>
      </c>
      <c r="AI31">
        <f t="shared" si="22"/>
        <v>-4.8183892293820918E-2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53743.580951476441</v>
      </c>
      <c r="AO31">
        <f t="shared" si="26"/>
        <v>1799.97</v>
      </c>
      <c r="AP31">
        <f t="shared" si="27"/>
        <v>1517.3742</v>
      </c>
      <c r="AQ31">
        <f t="shared" si="28"/>
        <v>0.84299971666194429</v>
      </c>
      <c r="AR31">
        <f t="shared" si="29"/>
        <v>0.1653894531575526</v>
      </c>
      <c r="AS31">
        <v>1690156459.5</v>
      </c>
      <c r="AT31">
        <v>668.37599999999998</v>
      </c>
      <c r="AU31">
        <v>675.02700000000004</v>
      </c>
      <c r="AV31">
        <v>17.3231</v>
      </c>
      <c r="AW31">
        <v>16.9787</v>
      </c>
      <c r="AX31">
        <v>677.923</v>
      </c>
      <c r="AY31">
        <v>18.903600000000001</v>
      </c>
      <c r="AZ31">
        <v>400.072</v>
      </c>
      <c r="BA31">
        <v>100.399</v>
      </c>
      <c r="BB31">
        <v>0.10022300000000001</v>
      </c>
      <c r="BC31">
        <v>22.986000000000001</v>
      </c>
      <c r="BD31">
        <v>23.1144</v>
      </c>
      <c r="BE31">
        <v>999.9</v>
      </c>
      <c r="BF31">
        <v>0</v>
      </c>
      <c r="BG31">
        <v>0</v>
      </c>
      <c r="BH31">
        <v>9987.5</v>
      </c>
      <c r="BI31">
        <v>0</v>
      </c>
      <c r="BJ31">
        <v>639.529</v>
      </c>
      <c r="BK31">
        <v>-6.6517299999999997</v>
      </c>
      <c r="BL31">
        <v>680.15800000000002</v>
      </c>
      <c r="BM31">
        <v>686.68600000000004</v>
      </c>
      <c r="BN31">
        <v>0.34444999999999998</v>
      </c>
      <c r="BO31">
        <v>675.02700000000004</v>
      </c>
      <c r="BP31">
        <v>16.9787</v>
      </c>
      <c r="BQ31">
        <v>1.73922</v>
      </c>
      <c r="BR31">
        <v>1.7046399999999999</v>
      </c>
      <c r="BS31">
        <v>15.250999999999999</v>
      </c>
      <c r="BT31">
        <v>14.938700000000001</v>
      </c>
      <c r="BU31">
        <v>1799.97</v>
      </c>
      <c r="BV31">
        <v>0.900007</v>
      </c>
      <c r="BW31">
        <v>9.9993100000000001E-2</v>
      </c>
      <c r="BX31">
        <v>0</v>
      </c>
      <c r="BY31">
        <v>2.6322000000000001</v>
      </c>
      <c r="BZ31">
        <v>0</v>
      </c>
      <c r="CA31">
        <v>3029.16</v>
      </c>
      <c r="CB31">
        <v>14600.1</v>
      </c>
      <c r="CC31">
        <v>38.625</v>
      </c>
      <c r="CD31">
        <v>39.5</v>
      </c>
      <c r="CE31">
        <v>38.875</v>
      </c>
      <c r="CF31">
        <v>37.561999999999998</v>
      </c>
      <c r="CG31">
        <v>37.811999999999998</v>
      </c>
      <c r="CH31">
        <v>1619.99</v>
      </c>
      <c r="CI31">
        <v>179.98</v>
      </c>
      <c r="CJ31">
        <v>0</v>
      </c>
      <c r="CK31">
        <v>1690156477.2</v>
      </c>
      <c r="CL31">
        <v>0</v>
      </c>
      <c r="CM31">
        <v>1690156432</v>
      </c>
      <c r="CN31" t="s">
        <v>394</v>
      </c>
      <c r="CO31">
        <v>1690156432</v>
      </c>
      <c r="CP31">
        <v>1690156431</v>
      </c>
      <c r="CQ31">
        <v>42</v>
      </c>
      <c r="CR31">
        <v>-0.45200000000000001</v>
      </c>
      <c r="CS31">
        <v>-1E-3</v>
      </c>
      <c r="CT31">
        <v>-9.5649999999999995</v>
      </c>
      <c r="CU31">
        <v>-1.58</v>
      </c>
      <c r="CV31">
        <v>675</v>
      </c>
      <c r="CW31">
        <v>17</v>
      </c>
      <c r="CX31">
        <v>0.22</v>
      </c>
      <c r="CY31">
        <v>0.15</v>
      </c>
      <c r="CZ31">
        <v>13.709910633306871</v>
      </c>
      <c r="DA31">
        <v>-1.4045253007253049</v>
      </c>
      <c r="DB31">
        <v>0.17131768942393399</v>
      </c>
      <c r="DC31">
        <v>1</v>
      </c>
      <c r="DD31">
        <v>675.01817499999993</v>
      </c>
      <c r="DE31">
        <v>0.17998874296307049</v>
      </c>
      <c r="DF31">
        <v>2.2680263997577669E-2</v>
      </c>
      <c r="DG31">
        <v>1</v>
      </c>
      <c r="DH31">
        <v>1800.0129268292681</v>
      </c>
      <c r="DI31">
        <v>0.1147938969415449</v>
      </c>
      <c r="DJ31">
        <v>0.1236092170854851</v>
      </c>
      <c r="DK31">
        <v>-1</v>
      </c>
      <c r="DL31">
        <v>2</v>
      </c>
      <c r="DM31">
        <v>2</v>
      </c>
      <c r="DN31" t="s">
        <v>355</v>
      </c>
      <c r="DO31">
        <v>2.6931099999999999</v>
      </c>
      <c r="DP31">
        <v>2.73787</v>
      </c>
      <c r="DQ31">
        <v>0.13731299999999999</v>
      </c>
      <c r="DR31">
        <v>0.13624700000000001</v>
      </c>
      <c r="DS31">
        <v>9.7216200000000003E-2</v>
      </c>
      <c r="DT31">
        <v>8.8964500000000002E-2</v>
      </c>
      <c r="DU31">
        <v>26037.7</v>
      </c>
      <c r="DV31">
        <v>29307.5</v>
      </c>
      <c r="DW31">
        <v>28405.7</v>
      </c>
      <c r="DX31">
        <v>32537.3</v>
      </c>
      <c r="DY31">
        <v>35643.300000000003</v>
      </c>
      <c r="DZ31">
        <v>39458.800000000003</v>
      </c>
      <c r="EA31">
        <v>41696.199999999997</v>
      </c>
      <c r="EB31">
        <v>46111</v>
      </c>
      <c r="EC31">
        <v>1.8099799999999999</v>
      </c>
      <c r="ED31">
        <v>2.1686200000000002</v>
      </c>
      <c r="EE31">
        <v>0.136763</v>
      </c>
      <c r="EF31">
        <v>0</v>
      </c>
      <c r="EG31">
        <v>20.859200000000001</v>
      </c>
      <c r="EH31">
        <v>999.9</v>
      </c>
      <c r="EI31">
        <v>50.3</v>
      </c>
      <c r="EJ31">
        <v>28.9</v>
      </c>
      <c r="EK31">
        <v>20.0337</v>
      </c>
      <c r="EL31">
        <v>62.501300000000001</v>
      </c>
      <c r="EM31">
        <v>9.8357399999999995</v>
      </c>
      <c r="EN31">
        <v>1</v>
      </c>
      <c r="EO31">
        <v>-0.244924</v>
      </c>
      <c r="EP31">
        <v>1.1598599999999999</v>
      </c>
      <c r="EQ31">
        <v>20.2256</v>
      </c>
      <c r="ER31">
        <v>5.2285199999999996</v>
      </c>
      <c r="ES31">
        <v>12.0099</v>
      </c>
      <c r="ET31">
        <v>4.9897499999999999</v>
      </c>
      <c r="EU31">
        <v>3.3050000000000002</v>
      </c>
      <c r="EV31">
        <v>8843.6</v>
      </c>
      <c r="EW31">
        <v>9999</v>
      </c>
      <c r="EX31">
        <v>555.9</v>
      </c>
      <c r="EY31">
        <v>95.6</v>
      </c>
      <c r="EZ31">
        <v>1.85273</v>
      </c>
      <c r="FA31">
        <v>1.86154</v>
      </c>
      <c r="FB31">
        <v>1.86066</v>
      </c>
      <c r="FC31">
        <v>1.85673</v>
      </c>
      <c r="FD31">
        <v>1.8610199999999999</v>
      </c>
      <c r="FE31">
        <v>1.8572900000000001</v>
      </c>
      <c r="FF31">
        <v>1.85944</v>
      </c>
      <c r="FG31">
        <v>1.86233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-9.5470000000000006</v>
      </c>
      <c r="FV31">
        <v>-1.5805</v>
      </c>
      <c r="FW31">
        <v>-7.3007457768293724</v>
      </c>
      <c r="FX31">
        <v>-4.0117494158234393E-3</v>
      </c>
      <c r="FY31">
        <v>1.087516141204025E-6</v>
      </c>
      <c r="FZ31">
        <v>-8.657206703991749E-11</v>
      </c>
      <c r="GA31">
        <v>-1.5804599999999991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0.5</v>
      </c>
      <c r="GJ31">
        <v>0.5</v>
      </c>
      <c r="GK31">
        <v>1.54297</v>
      </c>
      <c r="GL31">
        <v>2.3950200000000001</v>
      </c>
      <c r="GM31">
        <v>1.5942400000000001</v>
      </c>
      <c r="GN31">
        <v>2.3107899999999999</v>
      </c>
      <c r="GO31">
        <v>1.40015</v>
      </c>
      <c r="GP31">
        <v>2.36816</v>
      </c>
      <c r="GQ31">
        <v>30.911899999999999</v>
      </c>
      <c r="GR31">
        <v>15.970800000000001</v>
      </c>
      <c r="GS31">
        <v>18</v>
      </c>
      <c r="GT31">
        <v>384.81900000000002</v>
      </c>
      <c r="GU31">
        <v>667.10699999999997</v>
      </c>
      <c r="GV31">
        <v>20.846499999999999</v>
      </c>
      <c r="GW31">
        <v>24.037099999999999</v>
      </c>
      <c r="GX31">
        <v>30.0001</v>
      </c>
      <c r="GY31">
        <v>23.970700000000001</v>
      </c>
      <c r="GZ31">
        <v>23.913399999999999</v>
      </c>
      <c r="HA31">
        <v>30.948899999999998</v>
      </c>
      <c r="HB31">
        <v>0</v>
      </c>
      <c r="HC31">
        <v>-30</v>
      </c>
      <c r="HD31">
        <v>20.8491</v>
      </c>
      <c r="HE31">
        <v>675</v>
      </c>
      <c r="HF31">
        <v>0</v>
      </c>
      <c r="HG31">
        <v>104.298</v>
      </c>
      <c r="HH31">
        <v>102.30500000000001</v>
      </c>
    </row>
    <row r="32" spans="1:216" x14ac:dyDescent="0.2">
      <c r="A32">
        <v>14</v>
      </c>
      <c r="B32">
        <v>1690156548</v>
      </c>
      <c r="C32">
        <v>1125.400000095367</v>
      </c>
      <c r="D32" t="s">
        <v>395</v>
      </c>
      <c r="E32" t="s">
        <v>396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1690156548</v>
      </c>
      <c r="M32">
        <f t="shared" si="0"/>
        <v>1.2508506813242901E-3</v>
      </c>
      <c r="N32">
        <f t="shared" si="1"/>
        <v>1.2508506813242901</v>
      </c>
      <c r="O32">
        <f t="shared" si="2"/>
        <v>25.296657182878057</v>
      </c>
      <c r="P32">
        <f t="shared" si="3"/>
        <v>792.40800000000002</v>
      </c>
      <c r="Q32">
        <f t="shared" si="4"/>
        <v>373.33687911458253</v>
      </c>
      <c r="R32">
        <f t="shared" si="5"/>
        <v>37.519949077814118</v>
      </c>
      <c r="S32">
        <f t="shared" si="6"/>
        <v>79.636139562112803</v>
      </c>
      <c r="T32">
        <f t="shared" si="7"/>
        <v>0.10037185548213093</v>
      </c>
      <c r="U32">
        <f t="shared" si="8"/>
        <v>4.7103386206108047</v>
      </c>
      <c r="V32">
        <f t="shared" si="9"/>
        <v>9.9198619666929264E-2</v>
      </c>
      <c r="W32">
        <f t="shared" si="10"/>
        <v>6.2103405064123741E-2</v>
      </c>
      <c r="X32">
        <f t="shared" si="11"/>
        <v>297.70620899999994</v>
      </c>
      <c r="Y32">
        <f t="shared" si="12"/>
        <v>23.909948939344321</v>
      </c>
      <c r="Z32">
        <f t="shared" si="13"/>
        <v>23.909948939344321</v>
      </c>
      <c r="AA32">
        <f t="shared" si="14"/>
        <v>2.9788118388012075</v>
      </c>
      <c r="AB32">
        <f t="shared" si="15"/>
        <v>61.773507886679248</v>
      </c>
      <c r="AC32">
        <f t="shared" si="16"/>
        <v>1.7413244981938798</v>
      </c>
      <c r="AD32">
        <f t="shared" si="17"/>
        <v>2.8188855672374347</v>
      </c>
      <c r="AE32">
        <f t="shared" si="18"/>
        <v>1.2374873406073277</v>
      </c>
      <c r="AF32">
        <f t="shared" si="19"/>
        <v>-55.162515046401197</v>
      </c>
      <c r="AG32">
        <f t="shared" si="20"/>
        <v>-232.32019386538317</v>
      </c>
      <c r="AH32">
        <f t="shared" si="21"/>
        <v>-10.270995358834508</v>
      </c>
      <c r="AI32">
        <f t="shared" si="22"/>
        <v>-4.7495270618952645E-2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53851.858018922961</v>
      </c>
      <c r="AO32">
        <f t="shared" si="26"/>
        <v>1800.03</v>
      </c>
      <c r="AP32">
        <f t="shared" si="27"/>
        <v>1517.4248999999998</v>
      </c>
      <c r="AQ32">
        <f t="shared" si="28"/>
        <v>0.84299978333694425</v>
      </c>
      <c r="AR32">
        <f t="shared" si="29"/>
        <v>0.16538958184030264</v>
      </c>
      <c r="AS32">
        <v>1690156548</v>
      </c>
      <c r="AT32">
        <v>792.40800000000002</v>
      </c>
      <c r="AU32">
        <v>799.96600000000001</v>
      </c>
      <c r="AV32">
        <v>17.326799999999999</v>
      </c>
      <c r="AW32">
        <v>16.973400000000002</v>
      </c>
      <c r="AX32">
        <v>802.68</v>
      </c>
      <c r="AY32">
        <v>18.909700000000001</v>
      </c>
      <c r="AZ32">
        <v>399.98700000000002</v>
      </c>
      <c r="BA32">
        <v>100.399</v>
      </c>
      <c r="BB32">
        <v>9.9909100000000001E-2</v>
      </c>
      <c r="BC32">
        <v>22.995100000000001</v>
      </c>
      <c r="BD32">
        <v>23.158999999999999</v>
      </c>
      <c r="BE32">
        <v>999.9</v>
      </c>
      <c r="BF32">
        <v>0</v>
      </c>
      <c r="BG32">
        <v>0</v>
      </c>
      <c r="BH32">
        <v>10008.799999999999</v>
      </c>
      <c r="BI32">
        <v>0</v>
      </c>
      <c r="BJ32">
        <v>640.35500000000002</v>
      </c>
      <c r="BK32">
        <v>-7.5581699999999996</v>
      </c>
      <c r="BL32">
        <v>806.38</v>
      </c>
      <c r="BM32">
        <v>813.77800000000002</v>
      </c>
      <c r="BN32">
        <v>0.35342200000000001</v>
      </c>
      <c r="BO32">
        <v>799.96600000000001</v>
      </c>
      <c r="BP32">
        <v>16.973400000000002</v>
      </c>
      <c r="BQ32">
        <v>1.73959</v>
      </c>
      <c r="BR32">
        <v>1.70411</v>
      </c>
      <c r="BS32">
        <v>15.254300000000001</v>
      </c>
      <c r="BT32">
        <v>14.9339</v>
      </c>
      <c r="BU32">
        <v>1800.03</v>
      </c>
      <c r="BV32">
        <v>0.90000599999999997</v>
      </c>
      <c r="BW32">
        <v>9.9993799999999994E-2</v>
      </c>
      <c r="BX32">
        <v>0</v>
      </c>
      <c r="BY32">
        <v>2.4698000000000002</v>
      </c>
      <c r="BZ32">
        <v>0</v>
      </c>
      <c r="CA32">
        <v>3087.05</v>
      </c>
      <c r="CB32">
        <v>14600.6</v>
      </c>
      <c r="CC32">
        <v>37.561999999999998</v>
      </c>
      <c r="CD32">
        <v>38.686999999999998</v>
      </c>
      <c r="CE32">
        <v>37.811999999999998</v>
      </c>
      <c r="CF32">
        <v>36.75</v>
      </c>
      <c r="CG32">
        <v>36.875</v>
      </c>
      <c r="CH32">
        <v>1620.04</v>
      </c>
      <c r="CI32">
        <v>179.99</v>
      </c>
      <c r="CJ32">
        <v>0</v>
      </c>
      <c r="CK32">
        <v>1690156565.4000001</v>
      </c>
      <c r="CL32">
        <v>0</v>
      </c>
      <c r="CM32">
        <v>1690156520</v>
      </c>
      <c r="CN32" t="s">
        <v>397</v>
      </c>
      <c r="CO32">
        <v>1690156520</v>
      </c>
      <c r="CP32">
        <v>1690156518</v>
      </c>
      <c r="CQ32">
        <v>43</v>
      </c>
      <c r="CR32">
        <v>-0.40799999999999997</v>
      </c>
      <c r="CS32">
        <v>-2E-3</v>
      </c>
      <c r="CT32">
        <v>-10.291</v>
      </c>
      <c r="CU32">
        <v>-1.583</v>
      </c>
      <c r="CV32">
        <v>800</v>
      </c>
      <c r="CW32">
        <v>17</v>
      </c>
      <c r="CX32">
        <v>0.2</v>
      </c>
      <c r="CY32">
        <v>0.2</v>
      </c>
      <c r="CZ32">
        <v>15.56828602674249</v>
      </c>
      <c r="DA32">
        <v>-0.1156317313559324</v>
      </c>
      <c r="DB32">
        <v>0.14428936079016549</v>
      </c>
      <c r="DC32">
        <v>1</v>
      </c>
      <c r="DD32">
        <v>800.02997560975609</v>
      </c>
      <c r="DE32">
        <v>8.7114982579655179E-2</v>
      </c>
      <c r="DF32">
        <v>5.3852774824851693E-2</v>
      </c>
      <c r="DG32">
        <v>1</v>
      </c>
      <c r="DH32">
        <v>1800.003170731708</v>
      </c>
      <c r="DI32">
        <v>0.1939691672700076</v>
      </c>
      <c r="DJ32">
        <v>0.1094206255223819</v>
      </c>
      <c r="DK32">
        <v>-1</v>
      </c>
      <c r="DL32">
        <v>2</v>
      </c>
      <c r="DM32">
        <v>2</v>
      </c>
      <c r="DN32" t="s">
        <v>355</v>
      </c>
      <c r="DO32">
        <v>2.6928299999999998</v>
      </c>
      <c r="DP32">
        <v>2.7377400000000001</v>
      </c>
      <c r="DQ32">
        <v>0.15379799999999999</v>
      </c>
      <c r="DR32">
        <v>0.152698</v>
      </c>
      <c r="DS32">
        <v>9.7236100000000006E-2</v>
      </c>
      <c r="DT32">
        <v>8.8942300000000002E-2</v>
      </c>
      <c r="DU32">
        <v>25540.6</v>
      </c>
      <c r="DV32">
        <v>28748.9</v>
      </c>
      <c r="DW32">
        <v>28405.9</v>
      </c>
      <c r="DX32">
        <v>32536.5</v>
      </c>
      <c r="DY32">
        <v>35642.800000000003</v>
      </c>
      <c r="DZ32">
        <v>39458</v>
      </c>
      <c r="EA32">
        <v>41696.400000000001</v>
      </c>
      <c r="EB32">
        <v>46108.9</v>
      </c>
      <c r="EC32">
        <v>1.8096000000000001</v>
      </c>
      <c r="ED32">
        <v>2.1690200000000002</v>
      </c>
      <c r="EE32">
        <v>0.137851</v>
      </c>
      <c r="EF32">
        <v>0</v>
      </c>
      <c r="EG32">
        <v>20.886099999999999</v>
      </c>
      <c r="EH32">
        <v>999.9</v>
      </c>
      <c r="EI32">
        <v>50.4</v>
      </c>
      <c r="EJ32">
        <v>28.9</v>
      </c>
      <c r="EK32">
        <v>20.072199999999999</v>
      </c>
      <c r="EL32">
        <v>62.5413</v>
      </c>
      <c r="EM32">
        <v>9.6834900000000008</v>
      </c>
      <c r="EN32">
        <v>1</v>
      </c>
      <c r="EO32">
        <v>-0.244116</v>
      </c>
      <c r="EP32">
        <v>1.0981700000000001</v>
      </c>
      <c r="EQ32">
        <v>20.2258</v>
      </c>
      <c r="ER32">
        <v>5.2264200000000001</v>
      </c>
      <c r="ES32">
        <v>12.0099</v>
      </c>
      <c r="ET32">
        <v>4.99</v>
      </c>
      <c r="EU32">
        <v>3.3050000000000002</v>
      </c>
      <c r="EV32">
        <v>8845.7000000000007</v>
      </c>
      <c r="EW32">
        <v>9999</v>
      </c>
      <c r="EX32">
        <v>555.9</v>
      </c>
      <c r="EY32">
        <v>95.6</v>
      </c>
      <c r="EZ32">
        <v>1.8527199999999999</v>
      </c>
      <c r="FA32">
        <v>1.86154</v>
      </c>
      <c r="FB32">
        <v>1.86066</v>
      </c>
      <c r="FC32">
        <v>1.8567499999999999</v>
      </c>
      <c r="FD32">
        <v>1.8610599999999999</v>
      </c>
      <c r="FE32">
        <v>1.8573</v>
      </c>
      <c r="FF32">
        <v>1.85944</v>
      </c>
      <c r="FG32">
        <v>1.8623099999999999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-10.272</v>
      </c>
      <c r="FV32">
        <v>-1.5829</v>
      </c>
      <c r="FW32">
        <v>-7.7084088160869646</v>
      </c>
      <c r="FX32">
        <v>-4.0117494158234393E-3</v>
      </c>
      <c r="FY32">
        <v>1.087516141204025E-6</v>
      </c>
      <c r="FZ32">
        <v>-8.657206703991749E-11</v>
      </c>
      <c r="GA32">
        <v>-1.5828349999999991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0.5</v>
      </c>
      <c r="GJ32">
        <v>0.5</v>
      </c>
      <c r="GK32">
        <v>1.7712399999999999</v>
      </c>
      <c r="GL32">
        <v>2.3913600000000002</v>
      </c>
      <c r="GM32">
        <v>1.5942400000000001</v>
      </c>
      <c r="GN32">
        <v>2.3107899999999999</v>
      </c>
      <c r="GO32">
        <v>1.40015</v>
      </c>
      <c r="GP32">
        <v>2.3840300000000001</v>
      </c>
      <c r="GQ32">
        <v>30.911899999999999</v>
      </c>
      <c r="GR32">
        <v>15.970800000000001</v>
      </c>
      <c r="GS32">
        <v>18</v>
      </c>
      <c r="GT32">
        <v>384.71100000000001</v>
      </c>
      <c r="GU32">
        <v>667.62099999999998</v>
      </c>
      <c r="GV32">
        <v>21.002800000000001</v>
      </c>
      <c r="GW32">
        <v>24.0519</v>
      </c>
      <c r="GX32">
        <v>30.0002</v>
      </c>
      <c r="GY32">
        <v>23.982900000000001</v>
      </c>
      <c r="GZ32">
        <v>23.9254</v>
      </c>
      <c r="HA32">
        <v>35.507100000000001</v>
      </c>
      <c r="HB32">
        <v>0</v>
      </c>
      <c r="HC32">
        <v>-30</v>
      </c>
      <c r="HD32">
        <v>21.001899999999999</v>
      </c>
      <c r="HE32">
        <v>800</v>
      </c>
      <c r="HF32">
        <v>0</v>
      </c>
      <c r="HG32">
        <v>104.29900000000001</v>
      </c>
      <c r="HH32">
        <v>102.301</v>
      </c>
    </row>
    <row r="33" spans="1:216" x14ac:dyDescent="0.2">
      <c r="A33">
        <v>15</v>
      </c>
      <c r="B33">
        <v>1690156651.5</v>
      </c>
      <c r="C33">
        <v>1228.900000095367</v>
      </c>
      <c r="D33" t="s">
        <v>398</v>
      </c>
      <c r="E33" t="s">
        <v>399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1690156651.5</v>
      </c>
      <c r="M33">
        <f t="shared" si="0"/>
        <v>1.2766441102300418E-3</v>
      </c>
      <c r="N33">
        <f t="shared" si="1"/>
        <v>1.2766441102300419</v>
      </c>
      <c r="O33">
        <f t="shared" si="2"/>
        <v>29.207142421431076</v>
      </c>
      <c r="P33">
        <f t="shared" si="3"/>
        <v>991.20699999999999</v>
      </c>
      <c r="Q33">
        <f t="shared" si="4"/>
        <v>516.26293249391586</v>
      </c>
      <c r="R33">
        <f t="shared" si="5"/>
        <v>51.884507317707751</v>
      </c>
      <c r="S33">
        <f t="shared" si="6"/>
        <v>99.616462093120006</v>
      </c>
      <c r="T33">
        <f t="shared" si="7"/>
        <v>0.10269121354909548</v>
      </c>
      <c r="U33">
        <f t="shared" si="8"/>
        <v>4.697566079955366</v>
      </c>
      <c r="V33">
        <f t="shared" si="9"/>
        <v>0.1014601925171143</v>
      </c>
      <c r="W33">
        <f t="shared" si="10"/>
        <v>6.3521992990002385E-2</v>
      </c>
      <c r="X33">
        <f t="shared" si="11"/>
        <v>297.65194500000001</v>
      </c>
      <c r="Y33">
        <f t="shared" si="12"/>
        <v>23.894029783579757</v>
      </c>
      <c r="Z33">
        <f t="shared" si="13"/>
        <v>23.894029783579757</v>
      </c>
      <c r="AA33">
        <f t="shared" si="14"/>
        <v>2.9759625668210803</v>
      </c>
      <c r="AB33">
        <f t="shared" si="15"/>
        <v>61.816266196445092</v>
      </c>
      <c r="AC33">
        <f t="shared" si="16"/>
        <v>1.7410748218560002</v>
      </c>
      <c r="AD33">
        <f t="shared" si="17"/>
        <v>2.8165318434521129</v>
      </c>
      <c r="AE33">
        <f t="shared" si="18"/>
        <v>1.2348877449650801</v>
      </c>
      <c r="AF33">
        <f t="shared" si="19"/>
        <v>-56.300005261144847</v>
      </c>
      <c r="AG33">
        <f t="shared" si="20"/>
        <v>-231.15354791600754</v>
      </c>
      <c r="AH33">
        <f t="shared" si="21"/>
        <v>-10.245662683187735</v>
      </c>
      <c r="AI33">
        <f t="shared" si="22"/>
        <v>-4.727086034012018E-2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53667.509226397531</v>
      </c>
      <c r="AO33">
        <f t="shared" si="26"/>
        <v>1799.69</v>
      </c>
      <c r="AP33">
        <f t="shared" si="27"/>
        <v>1517.1393</v>
      </c>
      <c r="AQ33">
        <f t="shared" si="28"/>
        <v>0.84300035006028817</v>
      </c>
      <c r="AR33">
        <f t="shared" si="29"/>
        <v>0.16539067561635615</v>
      </c>
      <c r="AS33">
        <v>1690156651.5</v>
      </c>
      <c r="AT33">
        <v>991.20699999999999</v>
      </c>
      <c r="AU33">
        <v>999.96600000000001</v>
      </c>
      <c r="AV33">
        <v>17.324100000000001</v>
      </c>
      <c r="AW33">
        <v>16.9635</v>
      </c>
      <c r="AX33">
        <v>1002.19</v>
      </c>
      <c r="AY33">
        <v>18.9068</v>
      </c>
      <c r="AZ33">
        <v>400.08499999999998</v>
      </c>
      <c r="BA33">
        <v>100.4</v>
      </c>
      <c r="BB33">
        <v>0.10016</v>
      </c>
      <c r="BC33">
        <v>22.981300000000001</v>
      </c>
      <c r="BD33">
        <v>23.152899999999999</v>
      </c>
      <c r="BE33">
        <v>999.9</v>
      </c>
      <c r="BF33">
        <v>0</v>
      </c>
      <c r="BG33">
        <v>0</v>
      </c>
      <c r="BH33">
        <v>9972.5</v>
      </c>
      <c r="BI33">
        <v>0</v>
      </c>
      <c r="BJ33">
        <v>647.83000000000004</v>
      </c>
      <c r="BK33">
        <v>-8.7593399999999999</v>
      </c>
      <c r="BL33">
        <v>1008.68</v>
      </c>
      <c r="BM33">
        <v>1017.22</v>
      </c>
      <c r="BN33">
        <v>0.36061100000000001</v>
      </c>
      <c r="BO33">
        <v>999.96600000000001</v>
      </c>
      <c r="BP33">
        <v>16.9635</v>
      </c>
      <c r="BQ33">
        <v>1.73935</v>
      </c>
      <c r="BR33">
        <v>1.7031400000000001</v>
      </c>
      <c r="BS33">
        <v>15.2521</v>
      </c>
      <c r="BT33">
        <v>14.9251</v>
      </c>
      <c r="BU33">
        <v>1799.69</v>
      </c>
      <c r="BV33">
        <v>0.89998900000000004</v>
      </c>
      <c r="BW33">
        <v>0.100011</v>
      </c>
      <c r="BX33">
        <v>0</v>
      </c>
      <c r="BY33">
        <v>2.4020000000000001</v>
      </c>
      <c r="BZ33">
        <v>0</v>
      </c>
      <c r="CA33">
        <v>3147.74</v>
      </c>
      <c r="CB33">
        <v>14597.8</v>
      </c>
      <c r="CC33">
        <v>36.625</v>
      </c>
      <c r="CD33">
        <v>38</v>
      </c>
      <c r="CE33">
        <v>37.061999999999998</v>
      </c>
      <c r="CF33">
        <v>36.186999999999998</v>
      </c>
      <c r="CG33">
        <v>36.186999999999998</v>
      </c>
      <c r="CH33">
        <v>1619.7</v>
      </c>
      <c r="CI33">
        <v>179.99</v>
      </c>
      <c r="CJ33">
        <v>0</v>
      </c>
      <c r="CK33">
        <v>1690156669.2</v>
      </c>
      <c r="CL33">
        <v>0</v>
      </c>
      <c r="CM33">
        <v>1690156624</v>
      </c>
      <c r="CN33" t="s">
        <v>400</v>
      </c>
      <c r="CO33">
        <v>1690156624</v>
      </c>
      <c r="CP33">
        <v>1690156601.5</v>
      </c>
      <c r="CQ33">
        <v>44</v>
      </c>
      <c r="CR33">
        <v>-0.26100000000000001</v>
      </c>
      <c r="CS33">
        <v>0</v>
      </c>
      <c r="CT33">
        <v>-11.005000000000001</v>
      </c>
      <c r="CU33">
        <v>-1.583</v>
      </c>
      <c r="CV33">
        <v>1000</v>
      </c>
      <c r="CW33">
        <v>17</v>
      </c>
      <c r="CX33">
        <v>0.22</v>
      </c>
      <c r="CY33">
        <v>0.2</v>
      </c>
      <c r="CZ33">
        <v>17.60936777631953</v>
      </c>
      <c r="DA33">
        <v>-7.93548975045935E-2</v>
      </c>
      <c r="DB33">
        <v>0.10876991527271029</v>
      </c>
      <c r="DC33">
        <v>1</v>
      </c>
      <c r="DD33">
        <v>1000.033</v>
      </c>
      <c r="DE33">
        <v>0.1175459662283448</v>
      </c>
      <c r="DF33">
        <v>3.4207455327746453E-2</v>
      </c>
      <c r="DG33">
        <v>1</v>
      </c>
      <c r="DH33">
        <v>1799.9890243902439</v>
      </c>
      <c r="DI33">
        <v>-5.3044737902958577E-2</v>
      </c>
      <c r="DJ33">
        <v>0.1177596742035692</v>
      </c>
      <c r="DK33">
        <v>-1</v>
      </c>
      <c r="DL33">
        <v>2</v>
      </c>
      <c r="DM33">
        <v>2</v>
      </c>
      <c r="DN33" t="s">
        <v>355</v>
      </c>
      <c r="DO33">
        <v>2.6931099999999999</v>
      </c>
      <c r="DP33">
        <v>2.7376800000000001</v>
      </c>
      <c r="DQ33">
        <v>0.17759800000000001</v>
      </c>
      <c r="DR33">
        <v>0.17646100000000001</v>
      </c>
      <c r="DS33">
        <v>9.7224400000000002E-2</v>
      </c>
      <c r="DT33">
        <v>8.8904300000000006E-2</v>
      </c>
      <c r="DU33">
        <v>24822.3</v>
      </c>
      <c r="DV33">
        <v>27943.200000000001</v>
      </c>
      <c r="DW33">
        <v>28405.3</v>
      </c>
      <c r="DX33">
        <v>32536.400000000001</v>
      </c>
      <c r="DY33">
        <v>35642.6</v>
      </c>
      <c r="DZ33">
        <v>39458.699999999997</v>
      </c>
      <c r="EA33">
        <v>41695.4</v>
      </c>
      <c r="EB33">
        <v>46107.6</v>
      </c>
      <c r="EC33">
        <v>1.80952</v>
      </c>
      <c r="ED33">
        <v>2.1693500000000001</v>
      </c>
      <c r="EE33">
        <v>0.13986199999999999</v>
      </c>
      <c r="EF33">
        <v>0</v>
      </c>
      <c r="EG33">
        <v>20.846699999999998</v>
      </c>
      <c r="EH33">
        <v>999.9</v>
      </c>
      <c r="EI33">
        <v>50.5</v>
      </c>
      <c r="EJ33">
        <v>28.8</v>
      </c>
      <c r="EK33">
        <v>19.9954</v>
      </c>
      <c r="EL33">
        <v>62.741300000000003</v>
      </c>
      <c r="EM33">
        <v>9.9639399999999991</v>
      </c>
      <c r="EN33">
        <v>1</v>
      </c>
      <c r="EO33">
        <v>-0.24341199999999999</v>
      </c>
      <c r="EP33">
        <v>0.76786500000000002</v>
      </c>
      <c r="EQ33">
        <v>20.229900000000001</v>
      </c>
      <c r="ER33">
        <v>5.2250800000000002</v>
      </c>
      <c r="ES33">
        <v>12.0099</v>
      </c>
      <c r="ET33">
        <v>4.9895500000000004</v>
      </c>
      <c r="EU33">
        <v>3.3050000000000002</v>
      </c>
      <c r="EV33">
        <v>8847.5</v>
      </c>
      <c r="EW33">
        <v>9999</v>
      </c>
      <c r="EX33">
        <v>555.9</v>
      </c>
      <c r="EY33">
        <v>95.7</v>
      </c>
      <c r="EZ33">
        <v>1.8527199999999999</v>
      </c>
      <c r="FA33">
        <v>1.86155</v>
      </c>
      <c r="FB33">
        <v>1.86066</v>
      </c>
      <c r="FC33">
        <v>1.8567499999999999</v>
      </c>
      <c r="FD33">
        <v>1.86104</v>
      </c>
      <c r="FE33">
        <v>1.85728</v>
      </c>
      <c r="FF33">
        <v>1.85944</v>
      </c>
      <c r="FG33">
        <v>1.8623400000000001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-10.983000000000001</v>
      </c>
      <c r="FV33">
        <v>-1.5827</v>
      </c>
      <c r="FW33">
        <v>-7.9711108401928907</v>
      </c>
      <c r="FX33">
        <v>-4.0117494158234393E-3</v>
      </c>
      <c r="FY33">
        <v>1.087516141204025E-6</v>
      </c>
      <c r="FZ33">
        <v>-8.657206703991749E-11</v>
      </c>
      <c r="GA33">
        <v>-1.5827150000000041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0.5</v>
      </c>
      <c r="GJ33">
        <v>0.8</v>
      </c>
      <c r="GK33">
        <v>2.1240199999999998</v>
      </c>
      <c r="GL33">
        <v>2.3877000000000002</v>
      </c>
      <c r="GM33">
        <v>1.5942400000000001</v>
      </c>
      <c r="GN33">
        <v>2.3107899999999999</v>
      </c>
      <c r="GO33">
        <v>1.39893</v>
      </c>
      <c r="GP33">
        <v>2.34375</v>
      </c>
      <c r="GQ33">
        <v>30.933499999999999</v>
      </c>
      <c r="GR33">
        <v>15.970800000000001</v>
      </c>
      <c r="GS33">
        <v>18</v>
      </c>
      <c r="GT33">
        <v>384.75700000000001</v>
      </c>
      <c r="GU33">
        <v>668.04200000000003</v>
      </c>
      <c r="GV33">
        <v>21.302499999999998</v>
      </c>
      <c r="GW33">
        <v>24.060400000000001</v>
      </c>
      <c r="GX33">
        <v>30.0001</v>
      </c>
      <c r="GY33">
        <v>23.995000000000001</v>
      </c>
      <c r="GZ33">
        <v>23.935500000000001</v>
      </c>
      <c r="HA33">
        <v>42.566800000000001</v>
      </c>
      <c r="HB33">
        <v>0</v>
      </c>
      <c r="HC33">
        <v>-30</v>
      </c>
      <c r="HD33">
        <v>21.311800000000002</v>
      </c>
      <c r="HE33">
        <v>1000</v>
      </c>
      <c r="HF33">
        <v>0</v>
      </c>
      <c r="HG33">
        <v>104.29600000000001</v>
      </c>
      <c r="HH33">
        <v>102.29900000000001</v>
      </c>
    </row>
    <row r="34" spans="1:216" x14ac:dyDescent="0.2">
      <c r="A34">
        <v>16</v>
      </c>
      <c r="B34">
        <v>1690156753</v>
      </c>
      <c r="C34">
        <v>1330.400000095367</v>
      </c>
      <c r="D34" t="s">
        <v>401</v>
      </c>
      <c r="E34" t="s">
        <v>402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1690156753</v>
      </c>
      <c r="M34">
        <f t="shared" si="0"/>
        <v>1.1380701204369724E-3</v>
      </c>
      <c r="N34">
        <f t="shared" si="1"/>
        <v>1.1380701204369723</v>
      </c>
      <c r="O34">
        <f t="shared" si="2"/>
        <v>32.057623304543917</v>
      </c>
      <c r="P34">
        <f t="shared" si="3"/>
        <v>1390.4</v>
      </c>
      <c r="Q34">
        <f t="shared" si="4"/>
        <v>794.14495709674952</v>
      </c>
      <c r="R34">
        <f t="shared" si="5"/>
        <v>79.813225568748791</v>
      </c>
      <c r="S34">
        <f t="shared" si="6"/>
        <v>139.73810176480004</v>
      </c>
      <c r="T34">
        <f t="shared" si="7"/>
        <v>9.0175165889433279E-2</v>
      </c>
      <c r="U34">
        <f t="shared" si="8"/>
        <v>4.6967535464021459</v>
      </c>
      <c r="V34">
        <f t="shared" si="9"/>
        <v>8.9224271952941039E-2</v>
      </c>
      <c r="W34">
        <f t="shared" si="10"/>
        <v>5.5849768269647798E-2</v>
      </c>
      <c r="X34">
        <f t="shared" si="11"/>
        <v>297.68966999999998</v>
      </c>
      <c r="Y34">
        <f t="shared" si="12"/>
        <v>23.949225404921794</v>
      </c>
      <c r="Z34">
        <f t="shared" si="13"/>
        <v>23.949225404921794</v>
      </c>
      <c r="AA34">
        <f t="shared" si="14"/>
        <v>2.9858518972305568</v>
      </c>
      <c r="AB34">
        <f t="shared" si="15"/>
        <v>61.447857076528656</v>
      </c>
      <c r="AC34">
        <f t="shared" si="16"/>
        <v>1.7340328584719</v>
      </c>
      <c r="AD34">
        <f t="shared" si="17"/>
        <v>2.8219582276275208</v>
      </c>
      <c r="AE34">
        <f t="shared" si="18"/>
        <v>1.2518190387586567</v>
      </c>
      <c r="AF34">
        <f t="shared" si="19"/>
        <v>-50.188892311270479</v>
      </c>
      <c r="AG34">
        <f t="shared" si="20"/>
        <v>-237.03760300619399</v>
      </c>
      <c r="AH34">
        <f t="shared" si="21"/>
        <v>-10.512913243454104</v>
      </c>
      <c r="AI34">
        <f t="shared" si="22"/>
        <v>-4.9738560918569874E-2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53649.900565874013</v>
      </c>
      <c r="AO34">
        <f t="shared" si="26"/>
        <v>1799.93</v>
      </c>
      <c r="AP34">
        <f t="shared" si="27"/>
        <v>1517.3406</v>
      </c>
      <c r="AQ34">
        <f t="shared" si="28"/>
        <v>0.84299978332490699</v>
      </c>
      <c r="AR34">
        <f t="shared" si="29"/>
        <v>0.16538958181707064</v>
      </c>
      <c r="AS34">
        <v>1690156753</v>
      </c>
      <c r="AT34">
        <v>1390.4</v>
      </c>
      <c r="AU34">
        <v>1400.07</v>
      </c>
      <c r="AV34">
        <v>17.253699999999998</v>
      </c>
      <c r="AW34">
        <v>16.932200000000002</v>
      </c>
      <c r="AX34">
        <v>1402.84</v>
      </c>
      <c r="AY34">
        <v>18.841100000000001</v>
      </c>
      <c r="AZ34">
        <v>400.06200000000001</v>
      </c>
      <c r="BA34">
        <v>100.402</v>
      </c>
      <c r="BB34">
        <v>0.100087</v>
      </c>
      <c r="BC34">
        <v>23.013100000000001</v>
      </c>
      <c r="BD34">
        <v>23.159199999999998</v>
      </c>
      <c r="BE34">
        <v>999.9</v>
      </c>
      <c r="BF34">
        <v>0</v>
      </c>
      <c r="BG34">
        <v>0</v>
      </c>
      <c r="BH34">
        <v>9970</v>
      </c>
      <c r="BI34">
        <v>0</v>
      </c>
      <c r="BJ34">
        <v>639.85299999999995</v>
      </c>
      <c r="BK34">
        <v>-9.6701700000000006</v>
      </c>
      <c r="BL34">
        <v>1414.81</v>
      </c>
      <c r="BM34">
        <v>1424.18</v>
      </c>
      <c r="BN34">
        <v>0.32152599999999998</v>
      </c>
      <c r="BO34">
        <v>1400.07</v>
      </c>
      <c r="BP34">
        <v>16.932200000000002</v>
      </c>
      <c r="BQ34">
        <v>1.73231</v>
      </c>
      <c r="BR34">
        <v>1.7000299999999999</v>
      </c>
      <c r="BS34">
        <v>15.189</v>
      </c>
      <c r="BT34">
        <v>14.896699999999999</v>
      </c>
      <c r="BU34">
        <v>1799.93</v>
      </c>
      <c r="BV34">
        <v>0.900007</v>
      </c>
      <c r="BW34">
        <v>9.9992700000000004E-2</v>
      </c>
      <c r="BX34">
        <v>0</v>
      </c>
      <c r="BY34">
        <v>2.2774000000000001</v>
      </c>
      <c r="BZ34">
        <v>0</v>
      </c>
      <c r="CA34">
        <v>3192.93</v>
      </c>
      <c r="CB34">
        <v>14599.8</v>
      </c>
      <c r="CC34">
        <v>38.625</v>
      </c>
      <c r="CD34">
        <v>40.25</v>
      </c>
      <c r="CE34">
        <v>38.936999999999998</v>
      </c>
      <c r="CF34">
        <v>38.5</v>
      </c>
      <c r="CG34">
        <v>38</v>
      </c>
      <c r="CH34">
        <v>1619.95</v>
      </c>
      <c r="CI34">
        <v>179.98</v>
      </c>
      <c r="CJ34">
        <v>0</v>
      </c>
      <c r="CK34">
        <v>1690156770.5999999</v>
      </c>
      <c r="CL34">
        <v>0</v>
      </c>
      <c r="CM34">
        <v>1690156708</v>
      </c>
      <c r="CN34" t="s">
        <v>403</v>
      </c>
      <c r="CO34">
        <v>1690156708</v>
      </c>
      <c r="CP34">
        <v>1690156704</v>
      </c>
      <c r="CQ34">
        <v>45</v>
      </c>
      <c r="CR34">
        <v>-0.74399999999999999</v>
      </c>
      <c r="CS34">
        <v>-5.0000000000000001E-3</v>
      </c>
      <c r="CT34">
        <v>-12.457000000000001</v>
      </c>
      <c r="CU34">
        <v>-1.587</v>
      </c>
      <c r="CV34">
        <v>1400</v>
      </c>
      <c r="CW34">
        <v>17</v>
      </c>
      <c r="CX34">
        <v>0.19</v>
      </c>
      <c r="CY34">
        <v>0.17</v>
      </c>
      <c r="CZ34">
        <v>19.585861269834819</v>
      </c>
      <c r="DA34">
        <v>0.978276480961353</v>
      </c>
      <c r="DB34">
        <v>0.16090695037365371</v>
      </c>
      <c r="DC34">
        <v>1</v>
      </c>
      <c r="DD34">
        <v>1400.020487804878</v>
      </c>
      <c r="DE34">
        <v>-0.14780487805112369</v>
      </c>
      <c r="DF34">
        <v>4.648373539373029E-2</v>
      </c>
      <c r="DG34">
        <v>1</v>
      </c>
      <c r="DH34">
        <v>1799.9655</v>
      </c>
      <c r="DI34">
        <v>9.8577141982594138E-2</v>
      </c>
      <c r="DJ34">
        <v>0.10504641831115021</v>
      </c>
      <c r="DK34">
        <v>-1</v>
      </c>
      <c r="DL34">
        <v>2</v>
      </c>
      <c r="DM34">
        <v>2</v>
      </c>
      <c r="DN34" t="s">
        <v>355</v>
      </c>
      <c r="DO34">
        <v>2.6930399999999999</v>
      </c>
      <c r="DP34">
        <v>2.7375799999999999</v>
      </c>
      <c r="DQ34">
        <v>0.21864700000000001</v>
      </c>
      <c r="DR34">
        <v>0.21728600000000001</v>
      </c>
      <c r="DS34">
        <v>9.6982499999999999E-2</v>
      </c>
      <c r="DT34">
        <v>8.8787199999999997E-2</v>
      </c>
      <c r="DU34">
        <v>23584.5</v>
      </c>
      <c r="DV34">
        <v>26559</v>
      </c>
      <c r="DW34">
        <v>28404.9</v>
      </c>
      <c r="DX34">
        <v>32535.5</v>
      </c>
      <c r="DY34">
        <v>35652.300000000003</v>
      </c>
      <c r="DZ34">
        <v>39461.800000000003</v>
      </c>
      <c r="EA34">
        <v>41695.1</v>
      </c>
      <c r="EB34">
        <v>46105.1</v>
      </c>
      <c r="EC34">
        <v>1.8094699999999999</v>
      </c>
      <c r="ED34">
        <v>2.1715</v>
      </c>
      <c r="EE34">
        <v>0.14135200000000001</v>
      </c>
      <c r="EF34">
        <v>0</v>
      </c>
      <c r="EG34">
        <v>20.828399999999998</v>
      </c>
      <c r="EH34">
        <v>999.9</v>
      </c>
      <c r="EI34">
        <v>50.5</v>
      </c>
      <c r="EJ34">
        <v>28.8</v>
      </c>
      <c r="EK34">
        <v>19.9955</v>
      </c>
      <c r="EL34">
        <v>62.891300000000001</v>
      </c>
      <c r="EM34">
        <v>9.7556100000000008</v>
      </c>
      <c r="EN34">
        <v>1</v>
      </c>
      <c r="EO34">
        <v>-0.243313</v>
      </c>
      <c r="EP34">
        <v>1.1240000000000001</v>
      </c>
      <c r="EQ34">
        <v>20.227799999999998</v>
      </c>
      <c r="ER34">
        <v>5.2280699999999998</v>
      </c>
      <c r="ES34">
        <v>12.0099</v>
      </c>
      <c r="ET34">
        <v>4.9896500000000001</v>
      </c>
      <c r="EU34">
        <v>3.3050000000000002</v>
      </c>
      <c r="EV34">
        <v>8849.7999999999993</v>
      </c>
      <c r="EW34">
        <v>9999</v>
      </c>
      <c r="EX34">
        <v>555.9</v>
      </c>
      <c r="EY34">
        <v>95.7</v>
      </c>
      <c r="EZ34">
        <v>1.8527199999999999</v>
      </c>
      <c r="FA34">
        <v>1.8615600000000001</v>
      </c>
      <c r="FB34">
        <v>1.86066</v>
      </c>
      <c r="FC34">
        <v>1.8567100000000001</v>
      </c>
      <c r="FD34">
        <v>1.8610100000000001</v>
      </c>
      <c r="FE34">
        <v>1.8573</v>
      </c>
      <c r="FF34">
        <v>1.85944</v>
      </c>
      <c r="FG34">
        <v>1.86232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-12.44</v>
      </c>
      <c r="FV34">
        <v>-1.5873999999999999</v>
      </c>
      <c r="FW34">
        <v>-8.7153566499000217</v>
      </c>
      <c r="FX34">
        <v>-4.0117494158234393E-3</v>
      </c>
      <c r="FY34">
        <v>1.087516141204025E-6</v>
      </c>
      <c r="FZ34">
        <v>-8.657206703991749E-11</v>
      </c>
      <c r="GA34">
        <v>-1.5874250000000001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0.8</v>
      </c>
      <c r="GJ34">
        <v>0.8</v>
      </c>
      <c r="GK34">
        <v>2.79541</v>
      </c>
      <c r="GL34">
        <v>2.3864700000000001</v>
      </c>
      <c r="GM34">
        <v>1.5942400000000001</v>
      </c>
      <c r="GN34">
        <v>2.3107899999999999</v>
      </c>
      <c r="GO34">
        <v>1.40015</v>
      </c>
      <c r="GP34">
        <v>2.3144499999999999</v>
      </c>
      <c r="GQ34">
        <v>30.933499999999999</v>
      </c>
      <c r="GR34">
        <v>15.962</v>
      </c>
      <c r="GS34">
        <v>18</v>
      </c>
      <c r="GT34">
        <v>384.73200000000003</v>
      </c>
      <c r="GU34">
        <v>669.97299999999996</v>
      </c>
      <c r="GV34">
        <v>21.076000000000001</v>
      </c>
      <c r="GW34">
        <v>24.058399999999999</v>
      </c>
      <c r="GX34">
        <v>30.0001</v>
      </c>
      <c r="GY34">
        <v>23.995000000000001</v>
      </c>
      <c r="GZ34">
        <v>23.9375</v>
      </c>
      <c r="HA34">
        <v>55.9998</v>
      </c>
      <c r="HB34">
        <v>0</v>
      </c>
      <c r="HC34">
        <v>-30</v>
      </c>
      <c r="HD34">
        <v>21.067299999999999</v>
      </c>
      <c r="HE34">
        <v>1400</v>
      </c>
      <c r="HF34">
        <v>0</v>
      </c>
      <c r="HG34">
        <v>104.295</v>
      </c>
      <c r="HH34">
        <v>102.295</v>
      </c>
    </row>
    <row r="35" spans="1:216" x14ac:dyDescent="0.2">
      <c r="A35">
        <v>17</v>
      </c>
      <c r="B35">
        <v>1690156873.5</v>
      </c>
      <c r="C35">
        <v>1450.900000095367</v>
      </c>
      <c r="D35" t="s">
        <v>404</v>
      </c>
      <c r="E35" t="s">
        <v>405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1690156873.5</v>
      </c>
      <c r="M35">
        <f t="shared" si="0"/>
        <v>1.0253562553217991E-3</v>
      </c>
      <c r="N35">
        <f t="shared" si="1"/>
        <v>1.0253562553217992</v>
      </c>
      <c r="O35">
        <f t="shared" si="2"/>
        <v>31.245596545559906</v>
      </c>
      <c r="P35">
        <f t="shared" si="3"/>
        <v>1790.57</v>
      </c>
      <c r="Q35">
        <f t="shared" si="4"/>
        <v>1132.2067451049204</v>
      </c>
      <c r="R35">
        <f t="shared" si="5"/>
        <v>113.78984401213093</v>
      </c>
      <c r="S35">
        <f t="shared" si="6"/>
        <v>179.95713404261699</v>
      </c>
      <c r="T35">
        <f t="shared" si="7"/>
        <v>8.0220397589351927E-2</v>
      </c>
      <c r="U35">
        <f t="shared" si="8"/>
        <v>4.7155204228618777</v>
      </c>
      <c r="V35">
        <f t="shared" si="9"/>
        <v>7.946988285240493E-2</v>
      </c>
      <c r="W35">
        <f t="shared" si="10"/>
        <v>4.9735522162501884E-2</v>
      </c>
      <c r="X35">
        <f t="shared" si="11"/>
        <v>297.68444400000004</v>
      </c>
      <c r="Y35">
        <f t="shared" si="12"/>
        <v>23.981958867791839</v>
      </c>
      <c r="Z35">
        <f t="shared" si="13"/>
        <v>23.981958867791839</v>
      </c>
      <c r="AA35">
        <f t="shared" si="14"/>
        <v>2.9917302739792029</v>
      </c>
      <c r="AB35">
        <f t="shared" si="15"/>
        <v>61.077932800174381</v>
      </c>
      <c r="AC35">
        <f t="shared" si="16"/>
        <v>1.7254304926608</v>
      </c>
      <c r="AD35">
        <f t="shared" si="17"/>
        <v>2.824965439327825</v>
      </c>
      <c r="AE35">
        <f t="shared" si="18"/>
        <v>1.2662997813184029</v>
      </c>
      <c r="AF35">
        <f t="shared" si="19"/>
        <v>-45.218210859691339</v>
      </c>
      <c r="AG35">
        <f t="shared" si="20"/>
        <v>-241.83201350461979</v>
      </c>
      <c r="AH35">
        <f t="shared" si="21"/>
        <v>-10.685587199652346</v>
      </c>
      <c r="AI35">
        <f t="shared" si="22"/>
        <v>-5.1367563963424345E-2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53921.285232937982</v>
      </c>
      <c r="AO35">
        <f t="shared" si="26"/>
        <v>1799.89</v>
      </c>
      <c r="AP35">
        <f t="shared" si="27"/>
        <v>1517.3076000000001</v>
      </c>
      <c r="AQ35">
        <f t="shared" si="28"/>
        <v>0.84300018334453775</v>
      </c>
      <c r="AR35">
        <f t="shared" si="29"/>
        <v>0.16539035385495782</v>
      </c>
      <c r="AS35">
        <v>1690156873.5</v>
      </c>
      <c r="AT35">
        <v>1790.57</v>
      </c>
      <c r="AU35">
        <v>1800.08</v>
      </c>
      <c r="AV35">
        <v>17.167999999999999</v>
      </c>
      <c r="AW35">
        <v>16.878299999999999</v>
      </c>
      <c r="AX35">
        <v>1804.17</v>
      </c>
      <c r="AY35">
        <v>18.755199999999999</v>
      </c>
      <c r="AZ35">
        <v>400.04</v>
      </c>
      <c r="BA35">
        <v>100.40300000000001</v>
      </c>
      <c r="BB35">
        <v>9.9708099999999994E-2</v>
      </c>
      <c r="BC35">
        <v>23.0307</v>
      </c>
      <c r="BD35">
        <v>23.145700000000001</v>
      </c>
      <c r="BE35">
        <v>999.9</v>
      </c>
      <c r="BF35">
        <v>0</v>
      </c>
      <c r="BG35">
        <v>0</v>
      </c>
      <c r="BH35">
        <v>10023.1</v>
      </c>
      <c r="BI35">
        <v>0</v>
      </c>
      <c r="BJ35">
        <v>628.14</v>
      </c>
      <c r="BK35">
        <v>-9.5100099999999994</v>
      </c>
      <c r="BL35">
        <v>1821.85</v>
      </c>
      <c r="BM35">
        <v>1830.99</v>
      </c>
      <c r="BN35">
        <v>0.28961799999999999</v>
      </c>
      <c r="BO35">
        <v>1800.08</v>
      </c>
      <c r="BP35">
        <v>16.878299999999999</v>
      </c>
      <c r="BQ35">
        <v>1.7237199999999999</v>
      </c>
      <c r="BR35">
        <v>1.6946399999999999</v>
      </c>
      <c r="BS35">
        <v>15.111700000000001</v>
      </c>
      <c r="BT35">
        <v>14.8474</v>
      </c>
      <c r="BU35">
        <v>1799.89</v>
      </c>
      <c r="BV35">
        <v>0.89999300000000004</v>
      </c>
      <c r="BW35">
        <v>0.100007</v>
      </c>
      <c r="BX35">
        <v>0</v>
      </c>
      <c r="BY35">
        <v>2.214</v>
      </c>
      <c r="BZ35">
        <v>0</v>
      </c>
      <c r="CA35">
        <v>3138.3</v>
      </c>
      <c r="CB35">
        <v>14599.4</v>
      </c>
      <c r="CC35">
        <v>40.561999999999998</v>
      </c>
      <c r="CD35">
        <v>41.811999999999998</v>
      </c>
      <c r="CE35">
        <v>40.686999999999998</v>
      </c>
      <c r="CF35">
        <v>40.436999999999998</v>
      </c>
      <c r="CG35">
        <v>39.75</v>
      </c>
      <c r="CH35">
        <v>1619.89</v>
      </c>
      <c r="CI35">
        <v>180</v>
      </c>
      <c r="CJ35">
        <v>0</v>
      </c>
      <c r="CK35">
        <v>1690156891.2</v>
      </c>
      <c r="CL35">
        <v>0</v>
      </c>
      <c r="CM35">
        <v>1690156811</v>
      </c>
      <c r="CN35" t="s">
        <v>406</v>
      </c>
      <c r="CO35">
        <v>1690156811</v>
      </c>
      <c r="CP35">
        <v>1690156803.5</v>
      </c>
      <c r="CQ35">
        <v>46</v>
      </c>
      <c r="CR35">
        <v>-0.67500000000000004</v>
      </c>
      <c r="CS35">
        <v>0</v>
      </c>
      <c r="CT35">
        <v>-13.603</v>
      </c>
      <c r="CU35">
        <v>-1.587</v>
      </c>
      <c r="CV35">
        <v>1800</v>
      </c>
      <c r="CW35">
        <v>17</v>
      </c>
      <c r="CX35">
        <v>0.1</v>
      </c>
      <c r="CY35">
        <v>0.16</v>
      </c>
      <c r="CZ35">
        <v>18.555120359936222</v>
      </c>
      <c r="DA35">
        <v>0.33991853491487689</v>
      </c>
      <c r="DB35">
        <v>0.16937378099372491</v>
      </c>
      <c r="DC35">
        <v>1</v>
      </c>
      <c r="DD35">
        <v>1800.023170731708</v>
      </c>
      <c r="DE35">
        <v>0.2109407665585126</v>
      </c>
      <c r="DF35">
        <v>6.0342074646387737E-2</v>
      </c>
      <c r="DG35">
        <v>1</v>
      </c>
      <c r="DH35">
        <v>1799.9735000000001</v>
      </c>
      <c r="DI35">
        <v>-0.21495688579412131</v>
      </c>
      <c r="DJ35">
        <v>0.1039122225726959</v>
      </c>
      <c r="DK35">
        <v>-1</v>
      </c>
      <c r="DL35">
        <v>2</v>
      </c>
      <c r="DM35">
        <v>2</v>
      </c>
      <c r="DN35" t="s">
        <v>355</v>
      </c>
      <c r="DO35">
        <v>2.69299</v>
      </c>
      <c r="DP35">
        <v>2.73767</v>
      </c>
      <c r="DQ35">
        <v>0.253388</v>
      </c>
      <c r="DR35">
        <v>0.25178099999999998</v>
      </c>
      <c r="DS35">
        <v>9.6666199999999994E-2</v>
      </c>
      <c r="DT35">
        <v>8.8585999999999998E-2</v>
      </c>
      <c r="DU35">
        <v>22537.5</v>
      </c>
      <c r="DV35">
        <v>25392.2</v>
      </c>
      <c r="DW35">
        <v>28404.799999999999</v>
      </c>
      <c r="DX35">
        <v>32537.599999999999</v>
      </c>
      <c r="DY35">
        <v>35665.599999999999</v>
      </c>
      <c r="DZ35">
        <v>39471.699999999997</v>
      </c>
      <c r="EA35">
        <v>41695.599999999999</v>
      </c>
      <c r="EB35">
        <v>46106.2</v>
      </c>
      <c r="EC35">
        <v>1.8095000000000001</v>
      </c>
      <c r="ED35">
        <v>2.1731799999999999</v>
      </c>
      <c r="EE35">
        <v>0.14160200000000001</v>
      </c>
      <c r="EF35">
        <v>0</v>
      </c>
      <c r="EG35">
        <v>20.810700000000001</v>
      </c>
      <c r="EH35">
        <v>999.9</v>
      </c>
      <c r="EI35">
        <v>50.5</v>
      </c>
      <c r="EJ35">
        <v>28.8</v>
      </c>
      <c r="EK35">
        <v>19.996099999999998</v>
      </c>
      <c r="EL35">
        <v>62.321300000000001</v>
      </c>
      <c r="EM35">
        <v>9.4992000000000001</v>
      </c>
      <c r="EN35">
        <v>1</v>
      </c>
      <c r="EO35">
        <v>-0.24366399999999999</v>
      </c>
      <c r="EP35">
        <v>1.3392500000000001</v>
      </c>
      <c r="EQ35">
        <v>20.226099999999999</v>
      </c>
      <c r="ER35">
        <v>5.22837</v>
      </c>
      <c r="ES35">
        <v>12.0099</v>
      </c>
      <c r="ET35">
        <v>4.9895500000000004</v>
      </c>
      <c r="EU35">
        <v>3.3050000000000002</v>
      </c>
      <c r="EV35">
        <v>8852.6</v>
      </c>
      <c r="EW35">
        <v>9999</v>
      </c>
      <c r="EX35">
        <v>555.9</v>
      </c>
      <c r="EY35">
        <v>95.7</v>
      </c>
      <c r="EZ35">
        <v>1.85273</v>
      </c>
      <c r="FA35">
        <v>1.8615600000000001</v>
      </c>
      <c r="FB35">
        <v>1.86067</v>
      </c>
      <c r="FC35">
        <v>1.8567800000000001</v>
      </c>
      <c r="FD35">
        <v>1.8611</v>
      </c>
      <c r="FE35">
        <v>1.8573</v>
      </c>
      <c r="FF35">
        <v>1.85944</v>
      </c>
      <c r="FG35">
        <v>1.8623400000000001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-13.6</v>
      </c>
      <c r="FV35">
        <v>-1.5871999999999999</v>
      </c>
      <c r="FW35">
        <v>-9.3874717846400788</v>
      </c>
      <c r="FX35">
        <v>-4.0117494158234393E-3</v>
      </c>
      <c r="FY35">
        <v>1.087516141204025E-6</v>
      </c>
      <c r="FZ35">
        <v>-8.657206703991749E-11</v>
      </c>
      <c r="GA35">
        <v>-1.5872400000000011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1</v>
      </c>
      <c r="GJ35">
        <v>1.2</v>
      </c>
      <c r="GK35">
        <v>3.4216299999999999</v>
      </c>
      <c r="GL35">
        <v>2.3815900000000001</v>
      </c>
      <c r="GM35">
        <v>1.5942400000000001</v>
      </c>
      <c r="GN35">
        <v>2.3120099999999999</v>
      </c>
      <c r="GO35">
        <v>1.40015</v>
      </c>
      <c r="GP35">
        <v>2.36572</v>
      </c>
      <c r="GQ35">
        <v>30.8902</v>
      </c>
      <c r="GR35">
        <v>15.9533</v>
      </c>
      <c r="GS35">
        <v>18</v>
      </c>
      <c r="GT35">
        <v>384.68700000000001</v>
      </c>
      <c r="GU35">
        <v>671.37900000000002</v>
      </c>
      <c r="GV35">
        <v>20.8294</v>
      </c>
      <c r="GW35">
        <v>24.049800000000001</v>
      </c>
      <c r="GX35">
        <v>30.0001</v>
      </c>
      <c r="GY35">
        <v>23.986899999999999</v>
      </c>
      <c r="GZ35">
        <v>23.9314</v>
      </c>
      <c r="HA35">
        <v>68.528000000000006</v>
      </c>
      <c r="HB35">
        <v>0</v>
      </c>
      <c r="HC35">
        <v>-30</v>
      </c>
      <c r="HD35">
        <v>20.819400000000002</v>
      </c>
      <c r="HE35">
        <v>1800</v>
      </c>
      <c r="HF35">
        <v>0</v>
      </c>
      <c r="HG35">
        <v>104.29600000000001</v>
      </c>
      <c r="HH35">
        <v>102.29900000000001</v>
      </c>
    </row>
    <row r="36" spans="1:216" x14ac:dyDescent="0.2">
      <c r="A36">
        <v>18</v>
      </c>
      <c r="B36">
        <v>1690156978</v>
      </c>
      <c r="C36">
        <v>1555.400000095367</v>
      </c>
      <c r="D36" t="s">
        <v>407</v>
      </c>
      <c r="E36" t="s">
        <v>408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1690156978</v>
      </c>
      <c r="M36">
        <f t="shared" si="0"/>
        <v>1.0118620746057102E-3</v>
      </c>
      <c r="N36">
        <f t="shared" si="1"/>
        <v>1.0118620746057101</v>
      </c>
      <c r="O36">
        <f t="shared" si="2"/>
        <v>7.9011934527020333</v>
      </c>
      <c r="P36">
        <f t="shared" si="3"/>
        <v>397.57100000000003</v>
      </c>
      <c r="Q36">
        <f t="shared" si="4"/>
        <v>230.22696050724969</v>
      </c>
      <c r="R36">
        <f t="shared" si="5"/>
        <v>23.138984839611982</v>
      </c>
      <c r="S36">
        <f t="shared" si="6"/>
        <v>39.957915099955002</v>
      </c>
      <c r="T36">
        <f t="shared" si="7"/>
        <v>7.9209314847881199E-2</v>
      </c>
      <c r="U36">
        <f t="shared" si="8"/>
        <v>4.7113957860345987</v>
      </c>
      <c r="V36">
        <f t="shared" si="9"/>
        <v>7.8476872198684655E-2</v>
      </c>
      <c r="W36">
        <f t="shared" si="10"/>
        <v>4.9113287518281389E-2</v>
      </c>
      <c r="X36">
        <f t="shared" si="11"/>
        <v>297.70954199999994</v>
      </c>
      <c r="Y36">
        <f t="shared" si="12"/>
        <v>23.951009208665099</v>
      </c>
      <c r="Z36">
        <f t="shared" si="13"/>
        <v>23.951009208665099</v>
      </c>
      <c r="AA36">
        <f t="shared" si="14"/>
        <v>2.9861719778581941</v>
      </c>
      <c r="AB36">
        <f t="shared" si="15"/>
        <v>61.033732794583962</v>
      </c>
      <c r="AC36">
        <f t="shared" si="16"/>
        <v>1.7206272965790002</v>
      </c>
      <c r="AD36">
        <f t="shared" si="17"/>
        <v>2.8191415104332043</v>
      </c>
      <c r="AE36">
        <f t="shared" si="18"/>
        <v>1.265544681279194</v>
      </c>
      <c r="AF36">
        <f t="shared" si="19"/>
        <v>-44.623117490111817</v>
      </c>
      <c r="AG36">
        <f t="shared" si="20"/>
        <v>-242.42067353019789</v>
      </c>
      <c r="AH36">
        <f t="shared" si="21"/>
        <v>-10.717447808507792</v>
      </c>
      <c r="AI36">
        <f t="shared" si="22"/>
        <v>-5.1696828817568985E-2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53867.186170670757</v>
      </c>
      <c r="AO36">
        <f t="shared" si="26"/>
        <v>1800.04</v>
      </c>
      <c r="AP36">
        <f t="shared" si="27"/>
        <v>1517.4341999999999</v>
      </c>
      <c r="AQ36">
        <f t="shared" si="28"/>
        <v>0.84300026666074079</v>
      </c>
      <c r="AR36">
        <f t="shared" si="29"/>
        <v>0.16539051465522986</v>
      </c>
      <c r="AS36">
        <v>1690156978</v>
      </c>
      <c r="AT36">
        <v>397.57100000000003</v>
      </c>
      <c r="AU36">
        <v>399.95800000000003</v>
      </c>
      <c r="AV36">
        <v>17.119800000000001</v>
      </c>
      <c r="AW36">
        <v>16.8339</v>
      </c>
      <c r="AX36">
        <v>405.428</v>
      </c>
      <c r="AY36">
        <v>18.709299999999999</v>
      </c>
      <c r="AZ36">
        <v>400.04199999999997</v>
      </c>
      <c r="BA36">
        <v>100.405</v>
      </c>
      <c r="BB36">
        <v>0.100105</v>
      </c>
      <c r="BC36">
        <v>22.996600000000001</v>
      </c>
      <c r="BD36">
        <v>23.138500000000001</v>
      </c>
      <c r="BE36">
        <v>999.9</v>
      </c>
      <c r="BF36">
        <v>0</v>
      </c>
      <c r="BG36">
        <v>0</v>
      </c>
      <c r="BH36">
        <v>10011.200000000001</v>
      </c>
      <c r="BI36">
        <v>0</v>
      </c>
      <c r="BJ36">
        <v>617.64</v>
      </c>
      <c r="BK36">
        <v>-2.3864399999999999</v>
      </c>
      <c r="BL36">
        <v>404.49599999999998</v>
      </c>
      <c r="BM36">
        <v>406.80599999999998</v>
      </c>
      <c r="BN36">
        <v>0.28592899999999999</v>
      </c>
      <c r="BO36">
        <v>399.95800000000003</v>
      </c>
      <c r="BP36">
        <v>16.8339</v>
      </c>
      <c r="BQ36">
        <v>1.7189000000000001</v>
      </c>
      <c r="BR36">
        <v>1.6901999999999999</v>
      </c>
      <c r="BS36">
        <v>15.068199999999999</v>
      </c>
      <c r="BT36">
        <v>14.806699999999999</v>
      </c>
      <c r="BU36">
        <v>1800.04</v>
      </c>
      <c r="BV36">
        <v>0.89999099999999999</v>
      </c>
      <c r="BW36">
        <v>0.100009</v>
      </c>
      <c r="BX36">
        <v>0</v>
      </c>
      <c r="BY36">
        <v>2.6362999999999999</v>
      </c>
      <c r="BZ36">
        <v>0</v>
      </c>
      <c r="CA36">
        <v>2917.72</v>
      </c>
      <c r="CB36">
        <v>14600.6</v>
      </c>
      <c r="CC36">
        <v>39.311999999999998</v>
      </c>
      <c r="CD36">
        <v>40.125</v>
      </c>
      <c r="CE36">
        <v>39.5</v>
      </c>
      <c r="CF36">
        <v>38.186999999999998</v>
      </c>
      <c r="CG36">
        <v>38.436999999999998</v>
      </c>
      <c r="CH36">
        <v>1620.02</v>
      </c>
      <c r="CI36">
        <v>180.02</v>
      </c>
      <c r="CJ36">
        <v>0</v>
      </c>
      <c r="CK36">
        <v>1690156995.5999999</v>
      </c>
      <c r="CL36">
        <v>0</v>
      </c>
      <c r="CM36">
        <v>1690156934</v>
      </c>
      <c r="CN36" t="s">
        <v>409</v>
      </c>
      <c r="CO36">
        <v>1690156932</v>
      </c>
      <c r="CP36">
        <v>1690156934</v>
      </c>
      <c r="CQ36">
        <v>47</v>
      </c>
      <c r="CR36">
        <v>2.9849999999999999</v>
      </c>
      <c r="CS36">
        <v>-2E-3</v>
      </c>
      <c r="CT36">
        <v>-7.8630000000000004</v>
      </c>
      <c r="CU36">
        <v>-1.589</v>
      </c>
      <c r="CV36">
        <v>400</v>
      </c>
      <c r="CW36">
        <v>17</v>
      </c>
      <c r="CX36">
        <v>7.0000000000000007E-2</v>
      </c>
      <c r="CY36">
        <v>0.22</v>
      </c>
      <c r="CZ36">
        <v>4.6357772470949126</v>
      </c>
      <c r="DA36">
        <v>1.507819136307001</v>
      </c>
      <c r="DB36">
        <v>0.15412905822276751</v>
      </c>
      <c r="DC36">
        <v>1</v>
      </c>
      <c r="DD36">
        <v>399.97334146341461</v>
      </c>
      <c r="DE36">
        <v>5.8348432055872111E-2</v>
      </c>
      <c r="DF36">
        <v>2.118514177448004E-2</v>
      </c>
      <c r="DG36">
        <v>1</v>
      </c>
      <c r="DH36">
        <v>1800.0197499999999</v>
      </c>
      <c r="DI36">
        <v>-0.1073140373371631</v>
      </c>
      <c r="DJ36">
        <v>9.3125922814208853E-2</v>
      </c>
      <c r="DK36">
        <v>-1</v>
      </c>
      <c r="DL36">
        <v>2</v>
      </c>
      <c r="DM36">
        <v>2</v>
      </c>
      <c r="DN36" t="s">
        <v>355</v>
      </c>
      <c r="DO36">
        <v>2.6930100000000001</v>
      </c>
      <c r="DP36">
        <v>2.7379600000000002</v>
      </c>
      <c r="DQ36">
        <v>9.4853599999999996E-2</v>
      </c>
      <c r="DR36">
        <v>9.3450400000000003E-2</v>
      </c>
      <c r="DS36">
        <v>9.6498899999999999E-2</v>
      </c>
      <c r="DT36">
        <v>8.8421399999999997E-2</v>
      </c>
      <c r="DU36">
        <v>27319.8</v>
      </c>
      <c r="DV36">
        <v>30758.799999999999</v>
      </c>
      <c r="DW36">
        <v>28406.6</v>
      </c>
      <c r="DX36">
        <v>32536.7</v>
      </c>
      <c r="DY36">
        <v>35673.300000000003</v>
      </c>
      <c r="DZ36">
        <v>39475.9</v>
      </c>
      <c r="EA36">
        <v>41697.599999999999</v>
      </c>
      <c r="EB36">
        <v>46103.7</v>
      </c>
      <c r="EC36">
        <v>1.80992</v>
      </c>
      <c r="ED36">
        <v>2.1696</v>
      </c>
      <c r="EE36">
        <v>0.14094999999999999</v>
      </c>
      <c r="EF36">
        <v>0</v>
      </c>
      <c r="EG36">
        <v>20.814299999999999</v>
      </c>
      <c r="EH36">
        <v>999.9</v>
      </c>
      <c r="EI36">
        <v>50.5</v>
      </c>
      <c r="EJ36">
        <v>28.7</v>
      </c>
      <c r="EK36">
        <v>19.879000000000001</v>
      </c>
      <c r="EL36">
        <v>62.351300000000002</v>
      </c>
      <c r="EM36">
        <v>10.3325</v>
      </c>
      <c r="EN36">
        <v>1</v>
      </c>
      <c r="EO36">
        <v>-0.24506600000000001</v>
      </c>
      <c r="EP36">
        <v>1.17062</v>
      </c>
      <c r="EQ36">
        <v>20.2258</v>
      </c>
      <c r="ER36">
        <v>5.2276199999999999</v>
      </c>
      <c r="ES36">
        <v>12.0099</v>
      </c>
      <c r="ET36">
        <v>4.9897499999999999</v>
      </c>
      <c r="EU36">
        <v>3.3050000000000002</v>
      </c>
      <c r="EV36">
        <v>8854.9</v>
      </c>
      <c r="EW36">
        <v>9999</v>
      </c>
      <c r="EX36">
        <v>555.9</v>
      </c>
      <c r="EY36">
        <v>95.7</v>
      </c>
      <c r="EZ36">
        <v>1.85273</v>
      </c>
      <c r="FA36">
        <v>1.8615699999999999</v>
      </c>
      <c r="FB36">
        <v>1.86066</v>
      </c>
      <c r="FC36">
        <v>1.8567100000000001</v>
      </c>
      <c r="FD36">
        <v>1.8610899999999999</v>
      </c>
      <c r="FE36">
        <v>1.8573</v>
      </c>
      <c r="FF36">
        <v>1.85944</v>
      </c>
      <c r="FG36">
        <v>1.8623400000000001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-7.8570000000000002</v>
      </c>
      <c r="FV36">
        <v>-1.5894999999999999</v>
      </c>
      <c r="FW36">
        <v>-6.4025912291303353</v>
      </c>
      <c r="FX36">
        <v>-4.0117494158234393E-3</v>
      </c>
      <c r="FY36">
        <v>1.087516141204025E-6</v>
      </c>
      <c r="FZ36">
        <v>-8.657206703991749E-11</v>
      </c>
      <c r="GA36">
        <v>-1.589494999999999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0.8</v>
      </c>
      <c r="GJ36">
        <v>0.7</v>
      </c>
      <c r="GK36">
        <v>1.01318</v>
      </c>
      <c r="GL36">
        <v>2.3840300000000001</v>
      </c>
      <c r="GM36">
        <v>1.5942400000000001</v>
      </c>
      <c r="GN36">
        <v>2.3107899999999999</v>
      </c>
      <c r="GO36">
        <v>1.40015</v>
      </c>
      <c r="GP36">
        <v>2.36572</v>
      </c>
      <c r="GQ36">
        <v>30.825299999999999</v>
      </c>
      <c r="GR36">
        <v>15.9445</v>
      </c>
      <c r="GS36">
        <v>18</v>
      </c>
      <c r="GT36">
        <v>384.83499999999998</v>
      </c>
      <c r="GU36">
        <v>668.05</v>
      </c>
      <c r="GV36">
        <v>20.7804</v>
      </c>
      <c r="GW36">
        <v>24.037800000000001</v>
      </c>
      <c r="GX36">
        <v>30</v>
      </c>
      <c r="GY36">
        <v>23.976700000000001</v>
      </c>
      <c r="GZ36">
        <v>23.9194</v>
      </c>
      <c r="HA36">
        <v>20.342400000000001</v>
      </c>
      <c r="HB36">
        <v>0</v>
      </c>
      <c r="HC36">
        <v>-30</v>
      </c>
      <c r="HD36">
        <v>20.7989</v>
      </c>
      <c r="HE36">
        <v>400</v>
      </c>
      <c r="HF36">
        <v>0</v>
      </c>
      <c r="HG36">
        <v>104.30200000000001</v>
      </c>
      <c r="HH36">
        <v>102.295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410</v>
      </c>
      <c r="B19" t="s">
        <v>30</v>
      </c>
    </row>
    <row r="20" spans="1:2" x14ac:dyDescent="0.2">
      <c r="A20" t="s">
        <v>411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2023-07-24T00:03:43Z</dcterms:created>
  <dcterms:modified xsi:type="dcterms:W3CDTF">2023-07-25T17:19:26Z</dcterms:modified>
</cp:coreProperties>
</file>