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DC471DAC-D889-5740-AAB9-66B3840BE037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P38" i="1"/>
  <c r="AO38" i="1"/>
  <c r="AN38" i="1"/>
  <c r="AL38" i="1"/>
  <c r="S38" i="1" s="1"/>
  <c r="AD38" i="1"/>
  <c r="AC38" i="1"/>
  <c r="AB38" i="1"/>
  <c r="X38" i="1"/>
  <c r="U38" i="1"/>
  <c r="AR37" i="1"/>
  <c r="X37" i="1" s="1"/>
  <c r="AQ37" i="1"/>
  <c r="AO37" i="1"/>
  <c r="AN37" i="1"/>
  <c r="AL37" i="1" s="1"/>
  <c r="S37" i="1" s="1"/>
  <c r="AD37" i="1"/>
  <c r="AB37" i="1" s="1"/>
  <c r="AC37" i="1"/>
  <c r="U37" i="1"/>
  <c r="AR36" i="1"/>
  <c r="AQ36" i="1"/>
  <c r="AO36" i="1"/>
  <c r="AP36" i="1" s="1"/>
  <c r="AN36" i="1"/>
  <c r="AL36" i="1"/>
  <c r="N36" i="1" s="1"/>
  <c r="M36" i="1" s="1"/>
  <c r="AF36" i="1" s="1"/>
  <c r="AD36" i="1"/>
  <c r="AC36" i="1"/>
  <c r="AB36" i="1"/>
  <c r="U36" i="1"/>
  <c r="P36" i="1"/>
  <c r="O36" i="1"/>
  <c r="AR35" i="1"/>
  <c r="AQ35" i="1"/>
  <c r="AO35" i="1"/>
  <c r="AN35" i="1"/>
  <c r="AL35" i="1" s="1"/>
  <c r="AM35" i="1" s="1"/>
  <c r="AD35" i="1"/>
  <c r="AC35" i="1"/>
  <c r="U35" i="1"/>
  <c r="O35" i="1"/>
  <c r="AR34" i="1"/>
  <c r="AQ34" i="1"/>
  <c r="AP34" i="1"/>
  <c r="AO34" i="1"/>
  <c r="AN34" i="1"/>
  <c r="AM34" i="1"/>
  <c r="AL34" i="1"/>
  <c r="AD34" i="1"/>
  <c r="AC34" i="1"/>
  <c r="AB34" i="1"/>
  <c r="X34" i="1"/>
  <c r="U34" i="1"/>
  <c r="AR33" i="1"/>
  <c r="AQ33" i="1"/>
  <c r="AO33" i="1"/>
  <c r="AN33" i="1"/>
  <c r="AL33" i="1"/>
  <c r="P33" i="1" s="1"/>
  <c r="AD33" i="1"/>
  <c r="AC33" i="1"/>
  <c r="AB33" i="1"/>
  <c r="U33" i="1"/>
  <c r="S33" i="1"/>
  <c r="AR32" i="1"/>
  <c r="AQ32" i="1"/>
  <c r="AP32" i="1"/>
  <c r="AO32" i="1"/>
  <c r="X32" i="1" s="1"/>
  <c r="AN32" i="1"/>
  <c r="AL32" i="1"/>
  <c r="N32" i="1" s="1"/>
  <c r="M32" i="1" s="1"/>
  <c r="AF32" i="1"/>
  <c r="AD32" i="1"/>
  <c r="AC32" i="1"/>
  <c r="AB32" i="1"/>
  <c r="U32" i="1"/>
  <c r="P32" i="1"/>
  <c r="O32" i="1"/>
  <c r="AR31" i="1"/>
  <c r="AQ31" i="1"/>
  <c r="AO31" i="1"/>
  <c r="AN31" i="1"/>
  <c r="AL31" i="1" s="1"/>
  <c r="AM31" i="1"/>
  <c r="AD31" i="1"/>
  <c r="AC31" i="1"/>
  <c r="AB31" i="1" s="1"/>
  <c r="U31" i="1"/>
  <c r="O31" i="1"/>
  <c r="N31" i="1"/>
  <c r="M31" i="1" s="1"/>
  <c r="AR30" i="1"/>
  <c r="AQ30" i="1"/>
  <c r="AO30" i="1"/>
  <c r="AP30" i="1" s="1"/>
  <c r="AN30" i="1"/>
  <c r="AM30" i="1"/>
  <c r="AL30" i="1"/>
  <c r="AD30" i="1"/>
  <c r="AC30" i="1"/>
  <c r="AB30" i="1"/>
  <c r="X30" i="1"/>
  <c r="U30" i="1"/>
  <c r="S30" i="1"/>
  <c r="AR29" i="1"/>
  <c r="AQ29" i="1"/>
  <c r="AO29" i="1"/>
  <c r="AN29" i="1"/>
  <c r="AL29" i="1" s="1"/>
  <c r="AD29" i="1"/>
  <c r="AB29" i="1" s="1"/>
  <c r="AC29" i="1"/>
  <c r="U29" i="1"/>
  <c r="S29" i="1"/>
  <c r="AR28" i="1"/>
  <c r="AQ28" i="1"/>
  <c r="AP28" i="1" s="1"/>
  <c r="AO28" i="1"/>
  <c r="AN28" i="1"/>
  <c r="AL28" i="1"/>
  <c r="N28" i="1" s="1"/>
  <c r="M28" i="1" s="1"/>
  <c r="AF28" i="1" s="1"/>
  <c r="AD28" i="1"/>
  <c r="AC28" i="1"/>
  <c r="AB28" i="1"/>
  <c r="Y28" i="1"/>
  <c r="Z28" i="1" s="1"/>
  <c r="AG28" i="1" s="1"/>
  <c r="X28" i="1"/>
  <c r="U28" i="1"/>
  <c r="S28" i="1"/>
  <c r="P28" i="1"/>
  <c r="O28" i="1"/>
  <c r="AR27" i="1"/>
  <c r="AQ27" i="1"/>
  <c r="AO27" i="1"/>
  <c r="AN27" i="1"/>
  <c r="AL27" i="1" s="1"/>
  <c r="AM27" i="1"/>
  <c r="AD27" i="1"/>
  <c r="AC27" i="1"/>
  <c r="U27" i="1"/>
  <c r="O27" i="1"/>
  <c r="N27" i="1"/>
  <c r="M27" i="1"/>
  <c r="AF27" i="1" s="1"/>
  <c r="AR26" i="1"/>
  <c r="AQ26" i="1"/>
  <c r="AO26" i="1"/>
  <c r="AP26" i="1" s="1"/>
  <c r="AN26" i="1"/>
  <c r="AM26" i="1"/>
  <c r="AL26" i="1"/>
  <c r="AD26" i="1"/>
  <c r="AC26" i="1"/>
  <c r="AB26" i="1" s="1"/>
  <c r="U26" i="1"/>
  <c r="S26" i="1"/>
  <c r="AR25" i="1"/>
  <c r="AQ25" i="1"/>
  <c r="AO25" i="1"/>
  <c r="AN25" i="1"/>
  <c r="AM25" i="1"/>
  <c r="AL25" i="1"/>
  <c r="P25" i="1" s="1"/>
  <c r="AD25" i="1"/>
  <c r="AC25" i="1"/>
  <c r="AB25" i="1" s="1"/>
  <c r="U25" i="1"/>
  <c r="S25" i="1"/>
  <c r="AR24" i="1"/>
  <c r="AQ24" i="1"/>
  <c r="AP24" i="1"/>
  <c r="AO24" i="1"/>
  <c r="AN24" i="1"/>
  <c r="AL24" i="1"/>
  <c r="N24" i="1" s="1"/>
  <c r="M24" i="1" s="1"/>
  <c r="AD24" i="1"/>
  <c r="AC24" i="1"/>
  <c r="AB24" i="1"/>
  <c r="X24" i="1"/>
  <c r="U24" i="1"/>
  <c r="S24" i="1"/>
  <c r="P24" i="1"/>
  <c r="O24" i="1"/>
  <c r="AR23" i="1"/>
  <c r="AQ23" i="1"/>
  <c r="AP23" i="1"/>
  <c r="AO23" i="1"/>
  <c r="AN23" i="1"/>
  <c r="AL23" i="1" s="1"/>
  <c r="S23" i="1" s="1"/>
  <c r="AM23" i="1"/>
  <c r="AD23" i="1"/>
  <c r="AC23" i="1"/>
  <c r="AB23" i="1" s="1"/>
  <c r="X23" i="1"/>
  <c r="U23" i="1"/>
  <c r="O23" i="1"/>
  <c r="AR22" i="1"/>
  <c r="AQ22" i="1"/>
  <c r="AO22" i="1"/>
  <c r="AN22" i="1"/>
  <c r="AL22" i="1"/>
  <c r="P22" i="1" s="1"/>
  <c r="AD22" i="1"/>
  <c r="AC22" i="1"/>
  <c r="AB22" i="1" s="1"/>
  <c r="U22" i="1"/>
  <c r="S22" i="1"/>
  <c r="O22" i="1"/>
  <c r="AR21" i="1"/>
  <c r="AQ21" i="1"/>
  <c r="AO21" i="1"/>
  <c r="AN21" i="1"/>
  <c r="AL21" i="1"/>
  <c r="AM21" i="1" s="1"/>
  <c r="AD21" i="1"/>
  <c r="AC21" i="1"/>
  <c r="AB21" i="1"/>
  <c r="U21" i="1"/>
  <c r="AR20" i="1"/>
  <c r="AQ20" i="1"/>
  <c r="AP20" i="1"/>
  <c r="AO20" i="1"/>
  <c r="X20" i="1" s="1"/>
  <c r="AN20" i="1"/>
  <c r="AL20" i="1"/>
  <c r="N20" i="1" s="1"/>
  <c r="M20" i="1" s="1"/>
  <c r="AD20" i="1"/>
  <c r="AC20" i="1"/>
  <c r="AB20" i="1"/>
  <c r="U20" i="1"/>
  <c r="S20" i="1"/>
  <c r="P20" i="1"/>
  <c r="O20" i="1"/>
  <c r="AR19" i="1"/>
  <c r="AQ19" i="1"/>
  <c r="AO19" i="1"/>
  <c r="AP19" i="1" s="1"/>
  <c r="AN19" i="1"/>
  <c r="AL19" i="1" s="1"/>
  <c r="S19" i="1" s="1"/>
  <c r="AM19" i="1"/>
  <c r="AD19" i="1"/>
  <c r="AC19" i="1"/>
  <c r="U19" i="1"/>
  <c r="P19" i="1"/>
  <c r="O19" i="1"/>
  <c r="N19" i="1"/>
  <c r="M19" i="1" s="1"/>
  <c r="Y24" i="1" l="1"/>
  <c r="Z24" i="1" s="1"/>
  <c r="Y32" i="1"/>
  <c r="Z32" i="1" s="1"/>
  <c r="AH24" i="1"/>
  <c r="AG24" i="1"/>
  <c r="AA24" i="1"/>
  <c r="AE24" i="1" s="1"/>
  <c r="Y20" i="1"/>
  <c r="Z20" i="1" s="1"/>
  <c r="AF31" i="1"/>
  <c r="AP29" i="1"/>
  <c r="P34" i="1"/>
  <c r="O34" i="1"/>
  <c r="N34" i="1"/>
  <c r="M34" i="1" s="1"/>
  <c r="Y34" i="1" s="1"/>
  <c r="Z34" i="1" s="1"/>
  <c r="N35" i="1"/>
  <c r="M35" i="1" s="1"/>
  <c r="S35" i="1"/>
  <c r="P35" i="1"/>
  <c r="AF19" i="1"/>
  <c r="V24" i="1"/>
  <c r="T24" i="1" s="1"/>
  <c r="W24" i="1" s="1"/>
  <c r="Q24" i="1" s="1"/>
  <c r="R24" i="1" s="1"/>
  <c r="AP35" i="1"/>
  <c r="X35" i="1"/>
  <c r="X36" i="1"/>
  <c r="P38" i="1"/>
  <c r="O38" i="1"/>
  <c r="N38" i="1"/>
  <c r="M38" i="1" s="1"/>
  <c r="Y38" i="1" s="1"/>
  <c r="Z38" i="1" s="1"/>
  <c r="AM38" i="1"/>
  <c r="X19" i="1"/>
  <c r="AP21" i="1"/>
  <c r="N23" i="1"/>
  <c r="M23" i="1" s="1"/>
  <c r="Y23" i="1" s="1"/>
  <c r="Z23" i="1" s="1"/>
  <c r="P26" i="1"/>
  <c r="O26" i="1"/>
  <c r="N26" i="1"/>
  <c r="M26" i="1" s="1"/>
  <c r="S27" i="1"/>
  <c r="P27" i="1"/>
  <c r="AP33" i="1"/>
  <c r="AP27" i="1"/>
  <c r="X27" i="1"/>
  <c r="P37" i="1"/>
  <c r="N37" i="1"/>
  <c r="M37" i="1" s="1"/>
  <c r="O37" i="1"/>
  <c r="AM37" i="1"/>
  <c r="AB19" i="1"/>
  <c r="AM22" i="1"/>
  <c r="P23" i="1"/>
  <c r="V28" i="1"/>
  <c r="T28" i="1" s="1"/>
  <c r="W28" i="1" s="1"/>
  <c r="Q28" i="1" s="1"/>
  <c r="R28" i="1" s="1"/>
  <c r="P30" i="1"/>
  <c r="O30" i="1"/>
  <c r="N30" i="1"/>
  <c r="M30" i="1" s="1"/>
  <c r="S31" i="1"/>
  <c r="P31" i="1"/>
  <c r="AB35" i="1"/>
  <c r="AP37" i="1"/>
  <c r="P21" i="1"/>
  <c r="O21" i="1"/>
  <c r="N21" i="1"/>
  <c r="M21" i="1" s="1"/>
  <c r="S21" i="1"/>
  <c r="AF24" i="1"/>
  <c r="AA28" i="1"/>
  <c r="AE28" i="1" s="1"/>
  <c r="AH28" i="1"/>
  <c r="AI28" i="1" s="1"/>
  <c r="AP31" i="1"/>
  <c r="X31" i="1"/>
  <c r="V32" i="1"/>
  <c r="T32" i="1" s="1"/>
  <c r="W32" i="1" s="1"/>
  <c r="Q32" i="1" s="1"/>
  <c r="R32" i="1" s="1"/>
  <c r="AF20" i="1"/>
  <c r="N22" i="1"/>
  <c r="M22" i="1" s="1"/>
  <c r="AP22" i="1"/>
  <c r="X22" i="1"/>
  <c r="AP25" i="1"/>
  <c r="AB27" i="1"/>
  <c r="P29" i="1"/>
  <c r="N29" i="1"/>
  <c r="M29" i="1" s="1"/>
  <c r="O29" i="1"/>
  <c r="AM29" i="1"/>
  <c r="S34" i="1"/>
  <c r="S32" i="1"/>
  <c r="AM33" i="1"/>
  <c r="S36" i="1"/>
  <c r="N25" i="1"/>
  <c r="M25" i="1" s="1"/>
  <c r="N33" i="1"/>
  <c r="M33" i="1" s="1"/>
  <c r="AM20" i="1"/>
  <c r="AM24" i="1"/>
  <c r="O25" i="1"/>
  <c r="AM28" i="1"/>
  <c r="AM32" i="1"/>
  <c r="O33" i="1"/>
  <c r="AM36" i="1"/>
  <c r="X26" i="1"/>
  <c r="X21" i="1"/>
  <c r="X25" i="1"/>
  <c r="X29" i="1"/>
  <c r="X33" i="1"/>
  <c r="AH38" i="1" l="1"/>
  <c r="AA38" i="1"/>
  <c r="AE38" i="1" s="1"/>
  <c r="AG38" i="1"/>
  <c r="AA20" i="1"/>
  <c r="AE20" i="1" s="1"/>
  <c r="AH20" i="1"/>
  <c r="AG20" i="1"/>
  <c r="AF23" i="1"/>
  <c r="V23" i="1"/>
  <c r="T23" i="1" s="1"/>
  <c r="W23" i="1" s="1"/>
  <c r="Q23" i="1" s="1"/>
  <c r="R23" i="1" s="1"/>
  <c r="AA23" i="1"/>
  <c r="AE23" i="1" s="1"/>
  <c r="AH23" i="1"/>
  <c r="AG23" i="1"/>
  <c r="AF33" i="1"/>
  <c r="AF35" i="1"/>
  <c r="AF25" i="1"/>
  <c r="AF30" i="1"/>
  <c r="Y26" i="1"/>
  <c r="Z26" i="1" s="1"/>
  <c r="V26" i="1" s="1"/>
  <c r="T26" i="1" s="1"/>
  <c r="W26" i="1" s="1"/>
  <c r="Q26" i="1" s="1"/>
  <c r="R26" i="1" s="1"/>
  <c r="Y27" i="1"/>
  <c r="Z27" i="1" s="1"/>
  <c r="AH34" i="1"/>
  <c r="AA34" i="1"/>
  <c r="AE34" i="1" s="1"/>
  <c r="Y31" i="1"/>
  <c r="Z31" i="1" s="1"/>
  <c r="Y33" i="1"/>
  <c r="Z33" i="1" s="1"/>
  <c r="AI24" i="1"/>
  <c r="Y29" i="1"/>
  <c r="Z29" i="1" s="1"/>
  <c r="Y22" i="1"/>
  <c r="Z22" i="1" s="1"/>
  <c r="V22" i="1" s="1"/>
  <c r="T22" i="1" s="1"/>
  <c r="W22" i="1" s="1"/>
  <c r="Q22" i="1" s="1"/>
  <c r="R22" i="1" s="1"/>
  <c r="Y36" i="1"/>
  <c r="Z36" i="1" s="1"/>
  <c r="Y25" i="1"/>
  <c r="Z25" i="1" s="1"/>
  <c r="Y30" i="1"/>
  <c r="Z30" i="1" s="1"/>
  <c r="V30" i="1" s="1"/>
  <c r="T30" i="1" s="1"/>
  <c r="W30" i="1" s="1"/>
  <c r="Q30" i="1" s="1"/>
  <c r="R30" i="1" s="1"/>
  <c r="AF29" i="1"/>
  <c r="AF38" i="1"/>
  <c r="V38" i="1"/>
  <c r="T38" i="1" s="1"/>
  <c r="W38" i="1" s="1"/>
  <c r="Q38" i="1" s="1"/>
  <c r="R38" i="1" s="1"/>
  <c r="AF34" i="1"/>
  <c r="V34" i="1"/>
  <c r="T34" i="1" s="1"/>
  <c r="W34" i="1" s="1"/>
  <c r="Q34" i="1" s="1"/>
  <c r="R34" i="1" s="1"/>
  <c r="AF21" i="1"/>
  <c r="AF37" i="1"/>
  <c r="Y37" i="1"/>
  <c r="Z37" i="1" s="1"/>
  <c r="V20" i="1"/>
  <c r="T20" i="1" s="1"/>
  <c r="W20" i="1" s="1"/>
  <c r="Q20" i="1" s="1"/>
  <c r="R20" i="1" s="1"/>
  <c r="Y35" i="1"/>
  <c r="Z35" i="1" s="1"/>
  <c r="V35" i="1" s="1"/>
  <c r="T35" i="1" s="1"/>
  <c r="W35" i="1" s="1"/>
  <c r="Q35" i="1" s="1"/>
  <c r="R35" i="1" s="1"/>
  <c r="AA32" i="1"/>
  <c r="AE32" i="1" s="1"/>
  <c r="AH32" i="1"/>
  <c r="AG32" i="1"/>
  <c r="Y21" i="1"/>
  <c r="Z21" i="1" s="1"/>
  <c r="V21" i="1" s="1"/>
  <c r="T21" i="1" s="1"/>
  <c r="W21" i="1" s="1"/>
  <c r="Q21" i="1" s="1"/>
  <c r="R21" i="1" s="1"/>
  <c r="AF22" i="1"/>
  <c r="AF26" i="1"/>
  <c r="Y19" i="1"/>
  <c r="Z19" i="1" s="1"/>
  <c r="AG34" i="1"/>
  <c r="AI34" i="1" l="1"/>
  <c r="AA27" i="1"/>
  <c r="AE27" i="1" s="1"/>
  <c r="AH27" i="1"/>
  <c r="V27" i="1"/>
  <c r="T27" i="1" s="1"/>
  <c r="W27" i="1" s="1"/>
  <c r="Q27" i="1" s="1"/>
  <c r="R27" i="1" s="1"/>
  <c r="AG27" i="1"/>
  <c r="AA35" i="1"/>
  <c r="AE35" i="1" s="1"/>
  <c r="AH35" i="1"/>
  <c r="AG35" i="1"/>
  <c r="AA36" i="1"/>
  <c r="AE36" i="1" s="1"/>
  <c r="AH36" i="1"/>
  <c r="AG36" i="1"/>
  <c r="V36" i="1"/>
  <c r="T36" i="1" s="1"/>
  <c r="W36" i="1" s="1"/>
  <c r="Q36" i="1" s="1"/>
  <c r="R36" i="1" s="1"/>
  <c r="AH31" i="1"/>
  <c r="AA31" i="1"/>
  <c r="AE31" i="1" s="1"/>
  <c r="V31" i="1"/>
  <c r="T31" i="1" s="1"/>
  <c r="W31" i="1" s="1"/>
  <c r="Q31" i="1" s="1"/>
  <c r="R31" i="1" s="1"/>
  <c r="AG31" i="1"/>
  <c r="AA19" i="1"/>
  <c r="AE19" i="1" s="1"/>
  <c r="AH19" i="1"/>
  <c r="AG19" i="1"/>
  <c r="V19" i="1"/>
  <c r="T19" i="1" s="1"/>
  <c r="W19" i="1" s="1"/>
  <c r="Q19" i="1" s="1"/>
  <c r="R19" i="1" s="1"/>
  <c r="AH30" i="1"/>
  <c r="AA30" i="1"/>
  <c r="AE30" i="1" s="1"/>
  <c r="AG30" i="1"/>
  <c r="AA25" i="1"/>
  <c r="AE25" i="1" s="1"/>
  <c r="AH25" i="1"/>
  <c r="AG25" i="1"/>
  <c r="AI32" i="1"/>
  <c r="AH29" i="1"/>
  <c r="AG29" i="1"/>
  <c r="AA29" i="1"/>
  <c r="AE29" i="1" s="1"/>
  <c r="AH33" i="1"/>
  <c r="AG33" i="1"/>
  <c r="AA33" i="1"/>
  <c r="AE33" i="1" s="1"/>
  <c r="V33" i="1"/>
  <c r="T33" i="1" s="1"/>
  <c r="W33" i="1" s="1"/>
  <c r="Q33" i="1" s="1"/>
  <c r="R33" i="1" s="1"/>
  <c r="AI20" i="1"/>
  <c r="AH26" i="1"/>
  <c r="AA26" i="1"/>
  <c r="AE26" i="1" s="1"/>
  <c r="AG26" i="1"/>
  <c r="AH21" i="1"/>
  <c r="AA21" i="1"/>
  <c r="AE21" i="1" s="1"/>
  <c r="AG21" i="1"/>
  <c r="AA37" i="1"/>
  <c r="AE37" i="1" s="1"/>
  <c r="AH37" i="1"/>
  <c r="AG37" i="1"/>
  <c r="AI23" i="1"/>
  <c r="V37" i="1"/>
  <c r="T37" i="1" s="1"/>
  <c r="W37" i="1" s="1"/>
  <c r="Q37" i="1" s="1"/>
  <c r="R37" i="1" s="1"/>
  <c r="V29" i="1"/>
  <c r="T29" i="1" s="1"/>
  <c r="W29" i="1" s="1"/>
  <c r="Q29" i="1" s="1"/>
  <c r="R29" i="1" s="1"/>
  <c r="AH22" i="1"/>
  <c r="AI22" i="1" s="1"/>
  <c r="AA22" i="1"/>
  <c r="AE22" i="1" s="1"/>
  <c r="AG22" i="1"/>
  <c r="V25" i="1"/>
  <c r="T25" i="1" s="1"/>
  <c r="W25" i="1" s="1"/>
  <c r="Q25" i="1" s="1"/>
  <c r="R25" i="1" s="1"/>
  <c r="AI38" i="1"/>
  <c r="AI25" i="1" l="1"/>
  <c r="AI21" i="1"/>
  <c r="AI33" i="1"/>
  <c r="AI35" i="1"/>
  <c r="AI31" i="1"/>
  <c r="AI29" i="1"/>
  <c r="AI30" i="1"/>
  <c r="AI37" i="1"/>
  <c r="AI27" i="1"/>
  <c r="AI26" i="1"/>
  <c r="AI19" i="1"/>
  <c r="AI36" i="1"/>
</calcChain>
</file>

<file path=xl/sharedStrings.xml><?xml version="1.0" encoding="utf-8"?>
<sst xmlns="http://schemas.openxmlformats.org/spreadsheetml/2006/main" count="1015" uniqueCount="397">
  <si>
    <t>File opened</t>
  </si>
  <si>
    <t>2023-07-10 14:35:45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</si>
  <si>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</si>
  <si>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</si>
  <si>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</si>
  <si>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</si>
  <si>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</si>
  <si>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</si>
  <si>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</si>
  <si>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</si>
  <si>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</si>
  <si>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</si>
  <si>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</si>
  <si>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{"h2obspanconc2": "0", "ssa_ref": "34842.2", "co2aspan2b": "0.289966", "co2bzero": "0.928369", "co2bspanconc1": "2473", "co2aspanconc2": "301.4", "co2bspan1": "1.0021", "co2aspanconc1": "2473", "h2obspan2a": "0.0687607", "co2bspan2b": "0.29074", "co2bspan2a": "0.293064", "co2aspan2": "-0.0349502", "h2oaspanconc1": "11.65", "h2oaspan2": "0", "h2oaspan1": "1.00591", "h2oaspanconc2": "0", "h2obzero": "1.0566", "h2obspan2b": "0.0690967", "chamberpressurezero": "2.67216", "co2aspan2a": "0.292292", "co2aspan1": "1.00226", "co2azero": "0.925242", "tbzero": "-0.243059", "h2obspan1": "1.00489", "h2oaspan2b": "0.0685964", "h2oaspan2a": "0.0681933", "co2bspanconc2": "301.4", "ssb_ref": "37125.5", "h2obspan2": "0", "oxygen": "21", "flowmeterzero": "0.997819", "flowbzero": "0.31333", "flowazero": "0.31231", "co2bspan2": "-0.0342144", "tazero": "-0.14134", "h2oazero": "1.04545", "h2obspanconc1": "11.65"}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</si>
  <si>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</si>
  <si>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</si>
  <si>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</si>
  <si>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</si>
  <si>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</si>
  <si>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</si>
  <si>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</si>
  <si>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</si>
  <si>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</si>
  <si>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</si>
  <si>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</si>
  <si>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</si>
  <si>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</si>
  <si>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14:35:45</t>
  </si>
  <si>
    <t>Stability Definition:	Qamb_in (Meas): Per=20	CO2_r (Meas): Std&lt;0.75 Per=20	A (GasEx): Std&lt;0.2 Per=20</t>
  </si>
  <si>
    <t>14:36:13</t>
  </si>
  <si>
    <t>Stability Definition:	Qamb_in (Meas): Std&lt;1 Per=20	CO2_r (Meas): Std&lt;0.75 Per=20	A (GasEx): Std&lt;0.2 Per=20</t>
  </si>
  <si>
    <t>14:36:15</t>
  </si>
  <si>
    <t>Stability Definition:	Qamb_in (Meas): Std&lt;1 Per=20	CO2_r (Meas): Per=20	A (GasEx): Std&lt;0.2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</si>
  <si>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</si>
  <si>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</si>
  <si>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</si>
  <si>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</si>
  <si>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</si>
  <si>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</si>
  <si>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</si>
  <si>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</si>
  <si>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</si>
  <si>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</si>
  <si>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</si>
  <si>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</si>
  <si>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</si>
  <si>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</si>
  <si>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</si>
  <si>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</si>
  <si>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</si>
  <si>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</si>
  <si>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</si>
  <si>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</si>
  <si>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</si>
  <si>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</si>
  <si>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</si>
  <si>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</si>
  <si>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</si>
  <si>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</si>
  <si>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</si>
  <si>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</si>
  <si>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</si>
  <si>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</si>
  <si>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</si>
  <si>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</si>
  <si>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</si>
  <si>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</si>
  <si>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</si>
  <si>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</si>
  <si>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</si>
  <si>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</si>
  <si>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</si>
  <si>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</si>
  <si>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</si>
  <si>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</si>
  <si>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</si>
  <si>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</si>
  <si>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</si>
  <si>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</si>
  <si>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</si>
  <si>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</si>
  <si>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</si>
  <si>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</si>
  <si>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</si>
  <si>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</si>
  <si>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</si>
  <si>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</si>
  <si>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</si>
  <si>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</si>
  <si>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</si>
  <si>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4.48001 86.38 370.838 605.913 830.4 1049.68 1226.86 1327.82</t>
  </si>
  <si>
    <t>Fs_true</t>
  </si>
  <si>
    <t>-0.208462 100.661 403.527 601.414 802.271 1001.24 1202.9 1401.06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</si>
  <si>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</si>
  <si>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</si>
  <si>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</si>
  <si>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</si>
  <si>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</si>
  <si>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</si>
  <si>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</si>
  <si>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</si>
  <si>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</si>
  <si>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</si>
  <si>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</si>
  <si>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</si>
  <si>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</si>
  <si>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</si>
  <si>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</si>
  <si>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</si>
  <si>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</si>
  <si>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</si>
  <si>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</si>
  <si>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</si>
  <si>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</si>
  <si>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</si>
  <si>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</si>
  <si>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</si>
  <si>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</si>
  <si>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</si>
  <si>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</si>
  <si>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</si>
  <si>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</si>
  <si>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</si>
  <si>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</si>
  <si>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</si>
  <si>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</si>
  <si>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</si>
  <si>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</si>
  <si>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</si>
  <si>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</si>
  <si>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</si>
  <si>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</si>
  <si>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</si>
  <si>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</si>
  <si>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</si>
  <si>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</si>
  <si>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</si>
  <si>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</si>
  <si>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</si>
  <si>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</si>
  <si>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</si>
  <si>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</si>
  <si>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</si>
  <si>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</si>
  <si>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</si>
  <si>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</si>
  <si>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</si>
  <si>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</si>
  <si>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</si>
  <si>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</si>
  <si>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</si>
  <si>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</si>
  <si>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</si>
  <si>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</si>
  <si>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</si>
  <si>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</si>
  <si>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</si>
  <si>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</si>
  <si>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</si>
  <si>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</si>
  <si>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</si>
  <si>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</si>
  <si>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</si>
  <si>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</si>
  <si>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</si>
  <si>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</si>
  <si>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</si>
  <si>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</si>
  <si>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</si>
  <si>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</si>
  <si>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</si>
  <si>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</si>
  <si>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</si>
  <si>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</si>
  <si>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</si>
  <si>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</si>
  <si>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</si>
  <si>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</si>
  <si>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</si>
  <si>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</si>
  <si>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</si>
  <si>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</si>
  <si>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</si>
  <si>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</si>
  <si>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</si>
  <si>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</si>
  <si>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</si>
  <si>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</si>
  <si>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</si>
  <si>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</si>
  <si>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</si>
  <si>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</si>
  <si>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</si>
  <si>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</si>
  <si>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</si>
  <si>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</si>
  <si>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</si>
  <si>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</si>
  <si>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</si>
  <si>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</si>
  <si>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</si>
  <si>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</si>
  <si>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</si>
  <si>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</si>
  <si>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</si>
  <si>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</si>
  <si>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</si>
  <si>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</si>
  <si>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</si>
  <si>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</si>
  <si>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</si>
  <si>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</si>
  <si>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</si>
  <si>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</si>
  <si>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</si>
  <si>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</si>
  <si>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Qamb_in:MN</t>
  </si>
  <si>
    <t>Qamb_in:SLP</t>
  </si>
  <si>
    <t>Qamb_in:SD</t>
  </si>
  <si>
    <t>Qamb_in:OK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</si>
  <si>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</si>
  <si>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</si>
  <si>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</si>
  <si>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</si>
  <si>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</si>
  <si>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</si>
  <si>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</si>
  <si>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</si>
  <si>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</si>
  <si>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</si>
  <si>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</si>
  <si>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</si>
  <si>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</si>
  <si>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</si>
  <si>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</si>
  <si>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</si>
  <si>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</si>
  <si>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</si>
  <si>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</si>
  <si>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</si>
  <si>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</si>
  <si>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</si>
  <si>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</si>
  <si>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</si>
  <si>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</si>
  <si>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</si>
  <si>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</si>
  <si>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</si>
  <si>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</si>
  <si>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</si>
  <si>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</si>
  <si>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</si>
  <si>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</si>
  <si>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</si>
  <si>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</si>
  <si>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</si>
  <si>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</si>
  <si>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</si>
  <si>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</si>
  <si>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</si>
  <si>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</si>
  <si>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</si>
  <si>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</si>
  <si>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</si>
  <si>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</si>
  <si>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</si>
  <si>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</si>
  <si>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</si>
  <si>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</si>
  <si>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</si>
  <si>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</si>
  <si>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</si>
  <si>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</si>
  <si>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</si>
  <si>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</si>
  <si>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</si>
  <si>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</si>
  <si>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</si>
  <si>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</si>
  <si>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</si>
  <si>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</si>
  <si>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</si>
  <si>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</si>
  <si>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</si>
  <si>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</si>
  <si>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</si>
  <si>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</si>
  <si>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</si>
  <si>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</si>
  <si>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</si>
  <si>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</si>
  <si>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</si>
  <si>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</si>
  <si>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</si>
  <si>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</si>
  <si>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</si>
  <si>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</si>
  <si>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</si>
  <si>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</si>
  <si>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</si>
  <si>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</si>
  <si>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</si>
  <si>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</si>
  <si>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</si>
  <si>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</si>
  <si>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</si>
  <si>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</si>
  <si>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</si>
  <si>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</si>
  <si>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</si>
  <si>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</si>
  <si>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</si>
  <si>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</si>
  <si>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</si>
  <si>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</si>
  <si>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</si>
  <si>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</si>
  <si>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</si>
  <si>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</si>
  <si>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</si>
  <si>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</si>
  <si>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</si>
  <si>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</si>
  <si>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</si>
  <si>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</si>
  <si>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</si>
  <si>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</si>
  <si>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</si>
  <si>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</si>
  <si>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</si>
  <si>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</si>
  <si>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</si>
  <si>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</si>
  <si>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</si>
  <si>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</si>
  <si>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</si>
  <si>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</si>
  <si>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</si>
  <si>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</si>
  <si>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</si>
  <si>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</si>
  <si>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</si>
  <si>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</si>
  <si>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</si>
  <si>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20230710 14:38:05</t>
  </si>
  <si>
    <t>14:38:05</t>
  </si>
  <si>
    <t>none</t>
  </si>
  <si>
    <t>20230710</t>
  </si>
  <si>
    <t>kse</t>
  </si>
  <si>
    <t>BNL13440</t>
  </si>
  <si>
    <t>14:34:51</t>
  </si>
  <si>
    <t>2/2</t>
  </si>
  <si>
    <t>00000000</t>
  </si>
  <si>
    <t>iiiiiiii</t>
  </si>
  <si>
    <t>off</t>
  </si>
  <si>
    <t>20230710 14:39:06</t>
  </si>
  <si>
    <t>14:39:06</t>
  </si>
  <si>
    <t>20230710 14:40:07</t>
  </si>
  <si>
    <t>14:40:07</t>
  </si>
  <si>
    <t>20230710 14:41:08</t>
  </si>
  <si>
    <t>14:41:08</t>
  </si>
  <si>
    <t>20230710 14:42:09</t>
  </si>
  <si>
    <t>14:42:09</t>
  </si>
  <si>
    <t>20230710 14:43:10</t>
  </si>
  <si>
    <t>14:43:10</t>
  </si>
  <si>
    <t>20230710 14:44:11</t>
  </si>
  <si>
    <t>14:44:11</t>
  </si>
  <si>
    <t>20230710 14:45:12</t>
  </si>
  <si>
    <t>14:45:12</t>
  </si>
  <si>
    <t>20230710 14:46:13</t>
  </si>
  <si>
    <t>14:46:13</t>
  </si>
  <si>
    <t>20230710 14:47:14</t>
  </si>
  <si>
    <t>14:47:14</t>
  </si>
  <si>
    <t>20230710 14:48:15</t>
  </si>
  <si>
    <t>14:48:15</t>
  </si>
  <si>
    <t>20230710 14:49:16</t>
  </si>
  <si>
    <t>14:49:16</t>
  </si>
  <si>
    <t>20230710 14:50:17</t>
  </si>
  <si>
    <t>14:50:17</t>
  </si>
  <si>
    <t>20230710 14:51:18</t>
  </si>
  <si>
    <t>14:51:18</t>
  </si>
  <si>
    <t>20230710 14:52:19</t>
  </si>
  <si>
    <t>14:52:19</t>
  </si>
  <si>
    <t>20230710 14:53:20</t>
  </si>
  <si>
    <t>14:53:20</t>
  </si>
  <si>
    <t>20230710 14:54:21</t>
  </si>
  <si>
    <t>14:54:21</t>
  </si>
  <si>
    <t>20230710 14:55:22</t>
  </si>
  <si>
    <t>14:55:22</t>
  </si>
  <si>
    <t>20230710 14:56:23</t>
  </si>
  <si>
    <t>14:56:23</t>
  </si>
  <si>
    <t>20230710 14:58:24</t>
  </si>
  <si>
    <t>14:58:24</t>
  </si>
  <si>
    <t>1/2</t>
  </si>
  <si>
    <t>BENA</t>
  </si>
  <si>
    <t>Lindsey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</si>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</sst>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D9" sqref="D9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35</v>
      </c>
    </row>
    <row r="3" spans="1:216" x14ac:dyDescent="0.2">
      <c r="B3">
        <v>4</v>
      </c>
      <c r="C3">
        <v>21</v>
      </c>
    </row>
    <row r="4" spans="1:216" x14ac:dyDescent="0.2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16" x14ac:dyDescent="0.2">
      <c r="B5" t="s">
        <v>19</v>
      </c>
      <c r="C5" t="s">
        <v>39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48</v>
      </c>
      <c r="B6" t="s">
        <v>49</v>
      </c>
      <c r="C6" t="s">
        <v>50</v>
      </c>
      <c r="D6" t="s">
        <v>51</v>
      </c>
      <c r="E6" t="s">
        <v>53</v>
      </c>
    </row>
    <row r="7" spans="1:216" x14ac:dyDescent="0.2">
      <c r="B7">
        <v>2.9430000000000001</v>
      </c>
      <c r="C7">
        <v>0.5</v>
      </c>
      <c r="D7" t="s">
        <v>52</v>
      </c>
      <c r="E7">
        <v>2</v>
      </c>
    </row>
    <row r="8" spans="1:216" x14ac:dyDescent="0.2">
      <c r="A8" t="s">
        <v>54</v>
      </c>
      <c r="B8" t="s">
        <v>55</v>
      </c>
      <c r="C8" t="s">
        <v>56</v>
      </c>
      <c r="D8" t="s">
        <v>57</v>
      </c>
      <c r="E8" t="s">
        <v>58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59</v>
      </c>
      <c r="B10" t="s">
        <v>60</v>
      </c>
      <c r="C10" t="s">
        <v>62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</row>
    <row r="11" spans="1:216" x14ac:dyDescent="0.2">
      <c r="B11" t="s">
        <v>61</v>
      </c>
      <c r="C11" t="s">
        <v>63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84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t="s">
        <v>91</v>
      </c>
      <c r="H14" t="s">
        <v>93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90</v>
      </c>
      <c r="G15" t="s">
        <v>92</v>
      </c>
      <c r="H15">
        <v>0</v>
      </c>
    </row>
    <row r="16" spans="1:216" x14ac:dyDescent="0.2">
      <c r="A16" t="s">
        <v>94</v>
      </c>
      <c r="B16" t="s">
        <v>94</v>
      </c>
      <c r="C16" t="s">
        <v>94</v>
      </c>
      <c r="D16" t="s">
        <v>94</v>
      </c>
      <c r="E16" t="s">
        <v>94</v>
      </c>
      <c r="F16" t="s">
        <v>94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98</v>
      </c>
      <c r="AP16" t="s">
        <v>98</v>
      </c>
      <c r="AQ16" t="s">
        <v>98</v>
      </c>
      <c r="AR16" t="s">
        <v>98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 t="s">
        <v>99</v>
      </c>
      <c r="BG16" t="s">
        <v>99</v>
      </c>
      <c r="BH16" t="s">
        <v>99</v>
      </c>
      <c r="BI16" t="s">
        <v>99</v>
      </c>
      <c r="BJ16" t="s">
        <v>99</v>
      </c>
      <c r="BK16" t="s">
        <v>100</v>
      </c>
      <c r="BL16" t="s">
        <v>100</v>
      </c>
      <c r="BM16" t="s">
        <v>100</v>
      </c>
      <c r="BN16" t="s">
        <v>100</v>
      </c>
      <c r="BO16" t="s">
        <v>100</v>
      </c>
      <c r="BP16" t="s">
        <v>100</v>
      </c>
      <c r="BQ16" t="s">
        <v>100</v>
      </c>
      <c r="BR16" t="s">
        <v>100</v>
      </c>
      <c r="BS16" t="s">
        <v>100</v>
      </c>
      <c r="BT16" t="s">
        <v>100</v>
      </c>
      <c r="BU16" t="s">
        <v>101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101</v>
      </c>
      <c r="CC16" t="s">
        <v>101</v>
      </c>
      <c r="CD16" t="s">
        <v>101</v>
      </c>
      <c r="CE16" t="s">
        <v>101</v>
      </c>
      <c r="CF16" t="s">
        <v>101</v>
      </c>
      <c r="CG16" t="s">
        <v>101</v>
      </c>
      <c r="CH16" t="s">
        <v>101</v>
      </c>
      <c r="CI16" t="s">
        <v>101</v>
      </c>
      <c r="CJ16" t="s">
        <v>101</v>
      </c>
      <c r="CK16" t="s">
        <v>101</v>
      </c>
      <c r="CL16" t="s">
        <v>101</v>
      </c>
      <c r="CM16" t="s">
        <v>102</v>
      </c>
      <c r="CN16" t="s">
        <v>102</v>
      </c>
      <c r="CO16" t="s">
        <v>102</v>
      </c>
      <c r="CP16" t="s">
        <v>102</v>
      </c>
      <c r="CQ16" t="s">
        <v>102</v>
      </c>
      <c r="CR16" t="s">
        <v>102</v>
      </c>
      <c r="CS16" t="s">
        <v>102</v>
      </c>
      <c r="CT16" t="s">
        <v>102</v>
      </c>
      <c r="CU16" t="s">
        <v>102</v>
      </c>
      <c r="CV16" t="s">
        <v>102</v>
      </c>
      <c r="CW16" t="s">
        <v>102</v>
      </c>
      <c r="CX16" t="s">
        <v>102</v>
      </c>
      <c r="CY16" t="s">
        <v>102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t="s">
        <v>104</v>
      </c>
      <c r="DP16" t="s">
        <v>104</v>
      </c>
      <c r="DQ16" t="s">
        <v>104</v>
      </c>
      <c r="DR16" t="s">
        <v>104</v>
      </c>
      <c r="DS16" t="s">
        <v>104</v>
      </c>
      <c r="DT16" t="s">
        <v>104</v>
      </c>
      <c r="DU16" t="s">
        <v>104</v>
      </c>
      <c r="DV16" t="s">
        <v>104</v>
      </c>
      <c r="DW16" t="s">
        <v>104</v>
      </c>
      <c r="DX16" t="s">
        <v>104</v>
      </c>
      <c r="DY16" t="s">
        <v>104</v>
      </c>
      <c r="DZ16" t="s">
        <v>104</v>
      </c>
      <c r="EA16" t="s">
        <v>104</v>
      </c>
      <c r="EB16" t="s">
        <v>104</v>
      </c>
      <c r="EC16" t="s">
        <v>104</v>
      </c>
      <c r="ED16" t="s">
        <v>104</v>
      </c>
      <c r="EE16" t="s">
        <v>104</v>
      </c>
      <c r="EF16" t="s">
        <v>104</v>
      </c>
      <c r="EG16" t="s">
        <v>105</v>
      </c>
      <c r="EH16" t="s">
        <v>105</v>
      </c>
      <c r="EI16" t="s">
        <v>105</v>
      </c>
      <c r="EJ16" t="s">
        <v>105</v>
      </c>
      <c r="EK16" t="s">
        <v>105</v>
      </c>
      <c r="EL16" t="s">
        <v>105</v>
      </c>
      <c r="EM16" t="s">
        <v>105</v>
      </c>
      <c r="EN16" t="s">
        <v>105</v>
      </c>
      <c r="EO16" t="s">
        <v>105</v>
      </c>
      <c r="EP16" t="s">
        <v>105</v>
      </c>
      <c r="EQ16" t="s">
        <v>105</v>
      </c>
      <c r="ER16" t="s">
        <v>105</v>
      </c>
      <c r="ES16" t="s">
        <v>105</v>
      </c>
      <c r="ET16" t="s">
        <v>105</v>
      </c>
      <c r="EU16" t="s">
        <v>105</v>
      </c>
      <c r="EV16" t="s">
        <v>105</v>
      </c>
      <c r="EW16" t="s">
        <v>105</v>
      </c>
      <c r="EX16" t="s">
        <v>105</v>
      </c>
      <c r="EY16" t="s">
        <v>105</v>
      </c>
      <c r="EZ16" t="s">
        <v>106</v>
      </c>
      <c r="FA16" t="s">
        <v>106</v>
      </c>
      <c r="FB16" t="s">
        <v>106</v>
      </c>
      <c r="FC16" t="s">
        <v>106</v>
      </c>
      <c r="FD16" t="s">
        <v>106</v>
      </c>
      <c r="FE16" t="s">
        <v>106</v>
      </c>
      <c r="FF16" t="s">
        <v>106</v>
      </c>
      <c r="FG16" t="s">
        <v>106</v>
      </c>
      <c r="FH16" t="s">
        <v>106</v>
      </c>
      <c r="FI16" t="s">
        <v>106</v>
      </c>
      <c r="FJ16" t="s">
        <v>106</v>
      </c>
      <c r="FK16" t="s">
        <v>106</v>
      </c>
      <c r="FL16" t="s">
        <v>106</v>
      </c>
      <c r="FM16" t="s">
        <v>106</v>
      </c>
      <c r="FN16" t="s">
        <v>106</v>
      </c>
      <c r="FO16" t="s">
        <v>106</v>
      </c>
      <c r="FP16" t="s">
        <v>106</v>
      </c>
      <c r="FQ16" t="s">
        <v>106</v>
      </c>
      <c r="FR16" t="s">
        <v>106</v>
      </c>
      <c r="FS16" t="s">
        <v>107</v>
      </c>
      <c r="FT16" t="s">
        <v>107</v>
      </c>
      <c r="FU16" t="s">
        <v>107</v>
      </c>
      <c r="FV16" t="s">
        <v>107</v>
      </c>
      <c r="FW16" t="s">
        <v>107</v>
      </c>
      <c r="FX16" t="s">
        <v>107</v>
      </c>
      <c r="FY16" t="s">
        <v>107</v>
      </c>
      <c r="FZ16" t="s">
        <v>107</v>
      </c>
      <c r="GA16" t="s">
        <v>107</v>
      </c>
      <c r="GB16" t="s">
        <v>107</v>
      </c>
      <c r="GC16" t="s">
        <v>107</v>
      </c>
      <c r="GD16" t="s">
        <v>107</v>
      </c>
      <c r="GE16" t="s">
        <v>107</v>
      </c>
      <c r="GF16" t="s">
        <v>107</v>
      </c>
      <c r="GG16" t="s">
        <v>107</v>
      </c>
      <c r="GH16" t="s">
        <v>107</v>
      </c>
      <c r="GI16" t="s">
        <v>107</v>
      </c>
      <c r="GJ16" t="s">
        <v>107</v>
      </c>
      <c r="GK16" t="s">
        <v>108</v>
      </c>
      <c r="GL16" t="s">
        <v>108</v>
      </c>
      <c r="GM16" t="s">
        <v>108</v>
      </c>
      <c r="GN16" t="s">
        <v>108</v>
      </c>
      <c r="GO16" t="s">
        <v>108</v>
      </c>
      <c r="GP16" t="s">
        <v>108</v>
      </c>
      <c r="GQ16" t="s">
        <v>108</v>
      </c>
      <c r="GR16" t="s">
        <v>108</v>
      </c>
      <c r="GS16" t="s">
        <v>109</v>
      </c>
      <c r="GT16" t="s">
        <v>109</v>
      </c>
      <c r="GU16" t="s">
        <v>109</v>
      </c>
      <c r="GV16" t="s">
        <v>109</v>
      </c>
      <c r="GW16" t="s">
        <v>109</v>
      </c>
      <c r="GX16" t="s">
        <v>109</v>
      </c>
      <c r="GY16" t="s">
        <v>109</v>
      </c>
      <c r="GZ16" t="s">
        <v>109</v>
      </c>
      <c r="HA16" t="s">
        <v>109</v>
      </c>
      <c r="HB16" t="s">
        <v>109</v>
      </c>
      <c r="HC16" t="s">
        <v>109</v>
      </c>
      <c r="HD16" t="s">
        <v>109</v>
      </c>
      <c r="HE16" t="s">
        <v>109</v>
      </c>
      <c r="HF16" t="s">
        <v>109</v>
      </c>
      <c r="HG16" t="s">
        <v>109</v>
      </c>
      <c r="HH16" t="s">
        <v>109</v>
      </c>
    </row>
    <row r="17" spans="1:216" x14ac:dyDescent="0.2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396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140</v>
      </c>
      <c r="AG17" t="s">
        <v>141</v>
      </c>
      <c r="AH17" t="s">
        <v>142</v>
      </c>
      <c r="AI17" t="s">
        <v>143</v>
      </c>
      <c r="AJ17" t="s">
        <v>97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120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111</v>
      </c>
      <c r="CN17" t="s">
        <v>114</v>
      </c>
      <c r="CO17" t="s">
        <v>197</v>
      </c>
      <c r="CP17" t="s">
        <v>198</v>
      </c>
      <c r="CQ17" t="s">
        <v>199</v>
      </c>
      <c r="CR17" t="s">
        <v>200</v>
      </c>
      <c r="CS17" t="s">
        <v>201</v>
      </c>
      <c r="CT17" t="s">
        <v>202</v>
      </c>
      <c r="CU17" t="s">
        <v>203</v>
      </c>
      <c r="CV17" t="s">
        <v>204</v>
      </c>
      <c r="CW17" t="s">
        <v>205</v>
      </c>
      <c r="CX17" t="s">
        <v>206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262</v>
      </c>
      <c r="FC17" t="s">
        <v>263</v>
      </c>
      <c r="FD17" t="s">
        <v>264</v>
      </c>
      <c r="FE17" t="s">
        <v>265</v>
      </c>
      <c r="FF17" t="s">
        <v>266</v>
      </c>
      <c r="FG17" t="s">
        <v>267</v>
      </c>
      <c r="FH17" t="s">
        <v>268</v>
      </c>
      <c r="FI17" t="s">
        <v>269</v>
      </c>
      <c r="FJ17" t="s">
        <v>270</v>
      </c>
      <c r="FK17" t="s">
        <v>271</v>
      </c>
      <c r="FL17" t="s">
        <v>272</v>
      </c>
      <c r="FM17" t="s">
        <v>273</v>
      </c>
      <c r="FN17" t="s">
        <v>274</v>
      </c>
      <c r="FO17" t="s">
        <v>275</v>
      </c>
      <c r="FP17" t="s">
        <v>276</v>
      </c>
      <c r="FQ17" t="s">
        <v>277</v>
      </c>
      <c r="FR17" t="s">
        <v>278</v>
      </c>
      <c r="FS17" t="s">
        <v>279</v>
      </c>
      <c r="FT17" t="s">
        <v>280</v>
      </c>
      <c r="FU17" t="s">
        <v>281</v>
      </c>
      <c r="FV17" t="s">
        <v>282</v>
      </c>
      <c r="FW17" t="s">
        <v>283</v>
      </c>
      <c r="FX17" t="s">
        <v>284</v>
      </c>
      <c r="FY17" t="s">
        <v>285</v>
      </c>
      <c r="FZ17" t="s">
        <v>286</v>
      </c>
      <c r="GA17" t="s">
        <v>287</v>
      </c>
      <c r="GB17" t="s">
        <v>288</v>
      </c>
      <c r="GC17" t="s">
        <v>289</v>
      </c>
      <c r="GD17" t="s">
        <v>290</v>
      </c>
      <c r="GE17" t="s">
        <v>291</v>
      </c>
      <c r="GF17" t="s">
        <v>292</v>
      </c>
      <c r="GG17" t="s">
        <v>293</v>
      </c>
      <c r="GH17" t="s">
        <v>294</v>
      </c>
      <c r="GI17" t="s">
        <v>295</v>
      </c>
      <c r="GJ17" t="s">
        <v>296</v>
      </c>
      <c r="GK17" t="s">
        <v>297</v>
      </c>
      <c r="GL17" t="s">
        <v>298</v>
      </c>
      <c r="GM17" t="s">
        <v>299</v>
      </c>
      <c r="GN17" t="s">
        <v>300</v>
      </c>
      <c r="GO17" t="s">
        <v>301</v>
      </c>
      <c r="GP17" t="s">
        <v>302</v>
      </c>
      <c r="GQ17" t="s">
        <v>303</v>
      </c>
      <c r="GR17" t="s">
        <v>304</v>
      </c>
      <c r="GS17" t="s">
        <v>305</v>
      </c>
      <c r="GT17" t="s">
        <v>306</v>
      </c>
      <c r="GU17" t="s">
        <v>307</v>
      </c>
      <c r="GV17" t="s">
        <v>308</v>
      </c>
      <c r="GW17" t="s">
        <v>309</v>
      </c>
      <c r="GX17" t="s">
        <v>310</v>
      </c>
      <c r="GY17" t="s">
        <v>311</v>
      </c>
      <c r="GZ17" t="s">
        <v>312</v>
      </c>
      <c r="HA17" t="s">
        <v>313</v>
      </c>
      <c r="HB17" t="s">
        <v>314</v>
      </c>
      <c r="HC17" t="s">
        <v>315</v>
      </c>
      <c r="HD17" t="s">
        <v>316</v>
      </c>
      <c r="HE17" t="s">
        <v>317</v>
      </c>
      <c r="HF17" t="s">
        <v>318</v>
      </c>
      <c r="HG17" t="s">
        <v>319</v>
      </c>
      <c r="HH17" t="s">
        <v>320</v>
      </c>
    </row>
    <row r="18" spans="1:216" x14ac:dyDescent="0.2">
      <c r="B18" t="s">
        <v>321</v>
      </c>
      <c r="C18" t="s">
        <v>321</v>
      </c>
      <c r="F18" t="s">
        <v>321</v>
      </c>
      <c r="L18" t="s">
        <v>321</v>
      </c>
      <c r="M18" t="s">
        <v>322</v>
      </c>
      <c r="N18" t="s">
        <v>323</v>
      </c>
      <c r="O18" t="s">
        <v>324</v>
      </c>
      <c r="P18" t="s">
        <v>325</v>
      </c>
      <c r="Q18" t="s">
        <v>325</v>
      </c>
      <c r="R18" t="s">
        <v>159</v>
      </c>
      <c r="S18" t="s">
        <v>159</v>
      </c>
      <c r="T18" t="s">
        <v>322</v>
      </c>
      <c r="U18" t="s">
        <v>322</v>
      </c>
      <c r="V18" t="s">
        <v>322</v>
      </c>
      <c r="W18" t="s">
        <v>322</v>
      </c>
      <c r="X18" t="s">
        <v>326</v>
      </c>
      <c r="Y18" t="s">
        <v>327</v>
      </c>
      <c r="Z18" t="s">
        <v>327</v>
      </c>
      <c r="AA18" t="s">
        <v>328</v>
      </c>
      <c r="AB18" t="s">
        <v>329</v>
      </c>
      <c r="AC18" t="s">
        <v>328</v>
      </c>
      <c r="AD18" t="s">
        <v>328</v>
      </c>
      <c r="AE18" t="s">
        <v>328</v>
      </c>
      <c r="AF18" t="s">
        <v>326</v>
      </c>
      <c r="AG18" t="s">
        <v>326</v>
      </c>
      <c r="AH18" t="s">
        <v>326</v>
      </c>
      <c r="AI18" t="s">
        <v>326</v>
      </c>
      <c r="AJ18" t="s">
        <v>330</v>
      </c>
      <c r="AK18" t="s">
        <v>329</v>
      </c>
      <c r="AM18" t="s">
        <v>329</v>
      </c>
      <c r="AN18" t="s">
        <v>330</v>
      </c>
      <c r="AO18" t="s">
        <v>324</v>
      </c>
      <c r="AP18" t="s">
        <v>324</v>
      </c>
      <c r="AR18" t="s">
        <v>331</v>
      </c>
      <c r="AS18" t="s">
        <v>321</v>
      </c>
      <c r="AT18" t="s">
        <v>325</v>
      </c>
      <c r="AU18" t="s">
        <v>325</v>
      </c>
      <c r="AV18" t="s">
        <v>332</v>
      </c>
      <c r="AW18" t="s">
        <v>332</v>
      </c>
      <c r="AX18" t="s">
        <v>325</v>
      </c>
      <c r="AY18" t="s">
        <v>332</v>
      </c>
      <c r="AZ18" t="s">
        <v>330</v>
      </c>
      <c r="BA18" t="s">
        <v>328</v>
      </c>
      <c r="BB18" t="s">
        <v>328</v>
      </c>
      <c r="BC18" t="s">
        <v>327</v>
      </c>
      <c r="BD18" t="s">
        <v>327</v>
      </c>
      <c r="BE18" t="s">
        <v>327</v>
      </c>
      <c r="BF18" t="s">
        <v>327</v>
      </c>
      <c r="BG18" t="s">
        <v>327</v>
      </c>
      <c r="BH18" t="s">
        <v>333</v>
      </c>
      <c r="BI18" t="s">
        <v>324</v>
      </c>
      <c r="BJ18" t="s">
        <v>324</v>
      </c>
      <c r="BK18" t="s">
        <v>325</v>
      </c>
      <c r="BL18" t="s">
        <v>325</v>
      </c>
      <c r="BM18" t="s">
        <v>325</v>
      </c>
      <c r="BN18" t="s">
        <v>332</v>
      </c>
      <c r="BO18" t="s">
        <v>325</v>
      </c>
      <c r="BP18" t="s">
        <v>332</v>
      </c>
      <c r="BQ18" t="s">
        <v>328</v>
      </c>
      <c r="BR18" t="s">
        <v>328</v>
      </c>
      <c r="BS18" t="s">
        <v>327</v>
      </c>
      <c r="BT18" t="s">
        <v>327</v>
      </c>
      <c r="BU18" t="s">
        <v>324</v>
      </c>
      <c r="BZ18" t="s">
        <v>324</v>
      </c>
      <c r="CC18" t="s">
        <v>327</v>
      </c>
      <c r="CD18" t="s">
        <v>327</v>
      </c>
      <c r="CE18" t="s">
        <v>327</v>
      </c>
      <c r="CF18" t="s">
        <v>327</v>
      </c>
      <c r="CG18" t="s">
        <v>327</v>
      </c>
      <c r="CH18" t="s">
        <v>324</v>
      </c>
      <c r="CI18" t="s">
        <v>324</v>
      </c>
      <c r="CJ18" t="s">
        <v>324</v>
      </c>
      <c r="CK18" t="s">
        <v>321</v>
      </c>
      <c r="CM18" t="s">
        <v>334</v>
      </c>
      <c r="CO18" t="s">
        <v>321</v>
      </c>
      <c r="CP18" t="s">
        <v>321</v>
      </c>
      <c r="CR18" t="s">
        <v>335</v>
      </c>
      <c r="CS18" t="s">
        <v>336</v>
      </c>
      <c r="CT18" t="s">
        <v>335</v>
      </c>
      <c r="CU18" t="s">
        <v>336</v>
      </c>
      <c r="CV18" t="s">
        <v>335</v>
      </c>
      <c r="CW18" t="s">
        <v>336</v>
      </c>
      <c r="CX18" t="s">
        <v>329</v>
      </c>
      <c r="CY18" t="s">
        <v>329</v>
      </c>
      <c r="CZ18" t="s">
        <v>324</v>
      </c>
      <c r="DA18" t="s">
        <v>337</v>
      </c>
      <c r="DB18" t="s">
        <v>324</v>
      </c>
      <c r="DD18" t="s">
        <v>325</v>
      </c>
      <c r="DE18" t="s">
        <v>338</v>
      </c>
      <c r="DF18" t="s">
        <v>325</v>
      </c>
      <c r="DH18" t="s">
        <v>324</v>
      </c>
      <c r="DI18" t="s">
        <v>337</v>
      </c>
      <c r="DJ18" t="s">
        <v>324</v>
      </c>
      <c r="DO18" t="s">
        <v>339</v>
      </c>
      <c r="DP18" t="s">
        <v>339</v>
      </c>
      <c r="EC18" t="s">
        <v>339</v>
      </c>
      <c r="ED18" t="s">
        <v>339</v>
      </c>
      <c r="EE18" t="s">
        <v>340</v>
      </c>
      <c r="EF18" t="s">
        <v>340</v>
      </c>
      <c r="EG18" t="s">
        <v>327</v>
      </c>
      <c r="EH18" t="s">
        <v>327</v>
      </c>
      <c r="EI18" t="s">
        <v>329</v>
      </c>
      <c r="EJ18" t="s">
        <v>327</v>
      </c>
      <c r="EK18" t="s">
        <v>332</v>
      </c>
      <c r="EL18" t="s">
        <v>329</v>
      </c>
      <c r="EM18" t="s">
        <v>329</v>
      </c>
      <c r="EO18" t="s">
        <v>339</v>
      </c>
      <c r="EP18" t="s">
        <v>339</v>
      </c>
      <c r="EQ18" t="s">
        <v>339</v>
      </c>
      <c r="ER18" t="s">
        <v>339</v>
      </c>
      <c r="ES18" t="s">
        <v>339</v>
      </c>
      <c r="ET18" t="s">
        <v>339</v>
      </c>
      <c r="EU18" t="s">
        <v>339</v>
      </c>
      <c r="EV18" t="s">
        <v>341</v>
      </c>
      <c r="EW18" t="s">
        <v>341</v>
      </c>
      <c r="EX18" t="s">
        <v>342</v>
      </c>
      <c r="EY18" t="s">
        <v>341</v>
      </c>
      <c r="EZ18" t="s">
        <v>339</v>
      </c>
      <c r="FA18" t="s">
        <v>339</v>
      </c>
      <c r="FB18" t="s">
        <v>339</v>
      </c>
      <c r="FC18" t="s">
        <v>339</v>
      </c>
      <c r="FD18" t="s">
        <v>339</v>
      </c>
      <c r="FE18" t="s">
        <v>339</v>
      </c>
      <c r="FF18" t="s">
        <v>339</v>
      </c>
      <c r="FG18" t="s">
        <v>339</v>
      </c>
      <c r="FH18" t="s">
        <v>339</v>
      </c>
      <c r="FI18" t="s">
        <v>339</v>
      </c>
      <c r="FJ18" t="s">
        <v>339</v>
      </c>
      <c r="FK18" t="s">
        <v>339</v>
      </c>
      <c r="FR18" t="s">
        <v>339</v>
      </c>
      <c r="FS18" t="s">
        <v>329</v>
      </c>
      <c r="FT18" t="s">
        <v>329</v>
      </c>
      <c r="FU18" t="s">
        <v>335</v>
      </c>
      <c r="FV18" t="s">
        <v>336</v>
      </c>
      <c r="FW18" t="s">
        <v>336</v>
      </c>
      <c r="GA18" t="s">
        <v>336</v>
      </c>
      <c r="GE18" t="s">
        <v>325</v>
      </c>
      <c r="GF18" t="s">
        <v>325</v>
      </c>
      <c r="GG18" t="s">
        <v>332</v>
      </c>
      <c r="GH18" t="s">
        <v>332</v>
      </c>
      <c r="GI18" t="s">
        <v>343</v>
      </c>
      <c r="GJ18" t="s">
        <v>343</v>
      </c>
      <c r="GK18" t="s">
        <v>339</v>
      </c>
      <c r="GL18" t="s">
        <v>339</v>
      </c>
      <c r="GM18" t="s">
        <v>339</v>
      </c>
      <c r="GN18" t="s">
        <v>339</v>
      </c>
      <c r="GO18" t="s">
        <v>339</v>
      </c>
      <c r="GP18" t="s">
        <v>339</v>
      </c>
      <c r="GQ18" t="s">
        <v>327</v>
      </c>
      <c r="GR18" t="s">
        <v>339</v>
      </c>
      <c r="GT18" t="s">
        <v>330</v>
      </c>
      <c r="GU18" t="s">
        <v>330</v>
      </c>
      <c r="GV18" t="s">
        <v>327</v>
      </c>
      <c r="GW18" t="s">
        <v>327</v>
      </c>
      <c r="GX18" t="s">
        <v>327</v>
      </c>
      <c r="GY18" t="s">
        <v>327</v>
      </c>
      <c r="GZ18" t="s">
        <v>327</v>
      </c>
      <c r="HA18" t="s">
        <v>329</v>
      </c>
      <c r="HB18" t="s">
        <v>329</v>
      </c>
      <c r="HC18" t="s">
        <v>329</v>
      </c>
      <c r="HD18" t="s">
        <v>327</v>
      </c>
      <c r="HE18" t="s">
        <v>325</v>
      </c>
      <c r="HF18" t="s">
        <v>332</v>
      </c>
      <c r="HG18" t="s">
        <v>329</v>
      </c>
      <c r="HH18" t="s">
        <v>329</v>
      </c>
    </row>
    <row r="19" spans="1:216" x14ac:dyDescent="0.2">
      <c r="A19">
        <v>1</v>
      </c>
      <c r="B19">
        <v>1689028685</v>
      </c>
      <c r="C19">
        <v>0</v>
      </c>
      <c r="D19" t="s">
        <v>344</v>
      </c>
      <c r="E19" t="s">
        <v>345</v>
      </c>
      <c r="F19" t="s">
        <v>346</v>
      </c>
      <c r="G19" t="s">
        <v>395</v>
      </c>
      <c r="H19" t="s">
        <v>347</v>
      </c>
      <c r="I19" t="s">
        <v>348</v>
      </c>
      <c r="J19" t="s">
        <v>394</v>
      </c>
      <c r="K19" t="s">
        <v>349</v>
      </c>
      <c r="L19">
        <v>1689028685</v>
      </c>
      <c r="M19">
        <f t="shared" ref="M19:M38" si="0">(N19)/1000</f>
        <v>1.3024134054809113E-3</v>
      </c>
      <c r="N19">
        <f t="shared" ref="N19:N38" si="1">1000*AZ19*AL19*(AV19-AW19)/(100*$B$7*(1000-AL19*AV19))</f>
        <v>1.3024134054809113</v>
      </c>
      <c r="O19">
        <f t="shared" ref="O19:O38" si="2">AZ19*AL19*(AU19-AT19*(1000-AL19*AW19)/(1000-AL19*AV19))/(100*$B$7)</f>
        <v>15.834099493433351</v>
      </c>
      <c r="P19">
        <f t="shared" ref="P19:P38" si="3">AT19 - IF(AL19&gt;1, O19*$B$7*100/(AN19*BH19), 0)</f>
        <v>399.96</v>
      </c>
      <c r="Q19">
        <f t="shared" ref="Q19:Q38" si="4">((W19-M19/2)*P19-O19)/(W19+M19/2)</f>
        <v>253.03289817637662</v>
      </c>
      <c r="R19">
        <f t="shared" ref="R19:R38" si="5">Q19*(BA19+BB19)/1000</f>
        <v>25.30652939783301</v>
      </c>
      <c r="S19">
        <f t="shared" ref="S19:S38" si="6">(AT19 - IF(AL19&gt;1, O19*$B$7*100/(AN19*BH19), 0))*(BA19+BB19)/1000</f>
        <v>40.00112068787999</v>
      </c>
      <c r="T19">
        <f t="shared" ref="T19:T38" si="7">2/((1/V19-1/U19)+SIGN(V19)*SQRT((1/V19-1/U19)*(1/V19-1/U19) + 4*$C$7/(($C$7+1)*($C$7+1))*(2*1/V19*1/U19-1/U19*1/U19)))</f>
        <v>0.18105019311939133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3.8150267203690138</v>
      </c>
      <c r="V19">
        <f t="shared" ref="V19:V38" si="9">M19*(1000-(1000*0.61365*EXP(17.502*Z19/(240.97+Z19))/(BA19+BB19)+AV19)/2)/(1000*0.61365*EXP(17.502*Z19/(240.97+Z19))/(BA19+BB19)-AV19)</f>
        <v>0.17640877113132178</v>
      </c>
      <c r="W19">
        <f t="shared" ref="W19:W38" si="10">1/(($C$7+1)/(T19/1.6)+1/(U19/1.37)) + $C$7/(($C$7+1)/(T19/1.6) + $C$7/(U19/1.37))</f>
        <v>0.11066258466791248</v>
      </c>
      <c r="X19">
        <f t="shared" ref="X19:X38" si="11">(AO19*AR19)</f>
        <v>330.79334699999998</v>
      </c>
      <c r="Y19">
        <f t="shared" ref="Y19:Y38" si="12">(BC19+(X19+2*0.95*0.0000000567*(((BC19+$B$9)+273)^4-(BC19+273)^4)-44100*M19)/(1.84*29.3*U19+8*0.95*0.0000000567*(BC19+273)^3))</f>
        <v>21.024984928990079</v>
      </c>
      <c r="Z19">
        <f t="shared" ref="Z19:Z38" si="13">($C$9*BD19+$D$9*BE19+$E$9*Y19)</f>
        <v>21.024984928990079</v>
      </c>
      <c r="AA19">
        <f t="shared" ref="AA19:AA38" si="14">0.61365*EXP(17.502*Z19/(240.97+Z19))</f>
        <v>2.499766759428415</v>
      </c>
      <c r="AB19">
        <f t="shared" ref="AB19:AB38" si="15">(AC19/AD19*100)</f>
        <v>76.857345596861407</v>
      </c>
      <c r="AC19">
        <f t="shared" ref="AC19:AC38" si="16">AV19*(BA19+BB19)/1000</f>
        <v>1.7771675016282</v>
      </c>
      <c r="AD19">
        <f t="shared" ref="AD19:AD38" si="17">0.61365*EXP(17.502*BC19/(240.97+BC19))</f>
        <v>2.3122936237610237</v>
      </c>
      <c r="AE19">
        <f t="shared" ref="AE19:AE38" si="18">(AA19-AV19*(BA19+BB19)/1000)</f>
        <v>0.72259925780021494</v>
      </c>
      <c r="AF19">
        <f t="shared" ref="AF19:AF38" si="19">(-M19*44100)</f>
        <v>-57.436431181708187</v>
      </c>
      <c r="AG19">
        <f t="shared" ref="AG19:AG38" si="20">2*29.3*U19*0.92*(BC19-Z19)</f>
        <v>-259.70363259580949</v>
      </c>
      <c r="AH19">
        <f t="shared" ref="AH19:AH38" si="21">2*0.95*0.0000000567*(((BC19+$B$9)+273)^4-(Z19+273)^4)</f>
        <v>-13.741867469532993</v>
      </c>
      <c r="AI19">
        <f t="shared" ref="AI19:AI38" si="22">X19+AH19+AF19+AG19</f>
        <v>-8.8584247050732756E-2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53894.565953095036</v>
      </c>
      <c r="AO19">
        <f t="shared" ref="AO19:AO38" si="26">$B$13*BI19+$C$13*BJ19+$F$13*BU19*(1-BX19)</f>
        <v>2000.08</v>
      </c>
      <c r="AP19">
        <f t="shared" ref="AP19:AP38" si="27">AO19*AQ19</f>
        <v>1686.0675000000001</v>
      </c>
      <c r="AQ19">
        <f t="shared" ref="AQ19:AQ38" si="28">($B$13*$D$11+$C$13*$D$11+$F$13*((CH19+BZ19)/MAX(CH19+BZ19+CI19, 0.1)*$I$11+CI19/MAX(CH19+BZ19+CI19, 0.1)*$J$11))/($B$13+$C$13+$F$13)</f>
        <v>0.84300002999880008</v>
      </c>
      <c r="AR19">
        <f t="shared" ref="AR19:AR38" si="29">($B$13*$K$11+$C$13*$K$11+$F$13*((CH19+BZ19)/MAX(CH19+BZ19+CI19, 0.1)*$P$11+CI19/MAX(CH19+BZ19+CI19, 0.1)*$Q$11))/($B$13+$C$13+$F$13)</f>
        <v>0.1653900578976841</v>
      </c>
      <c r="AS19">
        <v>1689028685</v>
      </c>
      <c r="AT19">
        <v>399.96</v>
      </c>
      <c r="AU19">
        <v>409.58300000000003</v>
      </c>
      <c r="AV19">
        <v>17.769400000000001</v>
      </c>
      <c r="AW19">
        <v>17.0167</v>
      </c>
      <c r="AX19">
        <v>400.38200000000001</v>
      </c>
      <c r="AY19">
        <v>17.5701</v>
      </c>
      <c r="AZ19">
        <v>500.185</v>
      </c>
      <c r="BA19">
        <v>99.812299999999993</v>
      </c>
      <c r="BB19">
        <v>0.20050299999999999</v>
      </c>
      <c r="BC19">
        <v>19.7623</v>
      </c>
      <c r="BD19">
        <v>20.453099999999999</v>
      </c>
      <c r="BE19">
        <v>999.9</v>
      </c>
      <c r="BF19">
        <v>0</v>
      </c>
      <c r="BG19">
        <v>0</v>
      </c>
      <c r="BH19">
        <v>9963.75</v>
      </c>
      <c r="BI19">
        <v>0</v>
      </c>
      <c r="BJ19">
        <v>0.95242800000000005</v>
      </c>
      <c r="BK19">
        <v>-9.6224100000000004</v>
      </c>
      <c r="BL19">
        <v>407.19600000000003</v>
      </c>
      <c r="BM19">
        <v>416.673</v>
      </c>
      <c r="BN19">
        <v>0.75268900000000005</v>
      </c>
      <c r="BO19">
        <v>409.58300000000003</v>
      </c>
      <c r="BP19">
        <v>17.0167</v>
      </c>
      <c r="BQ19">
        <v>1.7736000000000001</v>
      </c>
      <c r="BR19">
        <v>1.6984699999999999</v>
      </c>
      <c r="BS19">
        <v>15.556100000000001</v>
      </c>
      <c r="BT19">
        <v>14.8825</v>
      </c>
      <c r="BU19">
        <v>2000.08</v>
      </c>
      <c r="BV19">
        <v>0.89999799999999996</v>
      </c>
      <c r="BW19">
        <v>0.10000199999999999</v>
      </c>
      <c r="BX19">
        <v>0</v>
      </c>
      <c r="BY19">
        <v>2.5059</v>
      </c>
      <c r="BZ19">
        <v>0</v>
      </c>
      <c r="CA19">
        <v>3006.7</v>
      </c>
      <c r="CB19">
        <v>19111.400000000001</v>
      </c>
      <c r="CC19">
        <v>36.436999999999998</v>
      </c>
      <c r="CD19">
        <v>38.811999999999998</v>
      </c>
      <c r="CE19">
        <v>37.625</v>
      </c>
      <c r="CF19">
        <v>36.686999999999998</v>
      </c>
      <c r="CG19">
        <v>35.875</v>
      </c>
      <c r="CH19">
        <v>1800.07</v>
      </c>
      <c r="CI19">
        <v>200.01</v>
      </c>
      <c r="CJ19">
        <v>0</v>
      </c>
      <c r="CK19">
        <v>1689028685.9000001</v>
      </c>
      <c r="CL19">
        <v>0</v>
      </c>
      <c r="CM19">
        <v>1689028491</v>
      </c>
      <c r="CN19" t="s">
        <v>350</v>
      </c>
      <c r="CO19">
        <v>1689028491</v>
      </c>
      <c r="CP19">
        <v>1689028486</v>
      </c>
      <c r="CQ19">
        <v>23</v>
      </c>
      <c r="CR19">
        <v>0.25800000000000001</v>
      </c>
      <c r="CS19">
        <v>4.8000000000000001E-2</v>
      </c>
      <c r="CT19">
        <v>-0.42199999999999999</v>
      </c>
      <c r="CU19">
        <v>0.19900000000000001</v>
      </c>
      <c r="CV19">
        <v>410</v>
      </c>
      <c r="CW19">
        <v>16</v>
      </c>
      <c r="CX19">
        <v>0.38</v>
      </c>
      <c r="CY19">
        <v>0.11</v>
      </c>
      <c r="CZ19">
        <v>11.649121813121701</v>
      </c>
      <c r="DA19">
        <v>0.15511569101264699</v>
      </c>
      <c r="DB19">
        <v>4.0289153495467599E-2</v>
      </c>
      <c r="DC19">
        <v>1</v>
      </c>
      <c r="DD19">
        <v>409.62704761904803</v>
      </c>
      <c r="DE19">
        <v>0.12724675324690399</v>
      </c>
      <c r="DF19">
        <v>4.0743654125199501E-2</v>
      </c>
      <c r="DG19">
        <v>-1</v>
      </c>
      <c r="DH19">
        <v>0</v>
      </c>
      <c r="DI19">
        <v>0</v>
      </c>
      <c r="DJ19">
        <v>0</v>
      </c>
      <c r="DK19">
        <v>1</v>
      </c>
      <c r="DL19">
        <v>2</v>
      </c>
      <c r="DM19">
        <v>2</v>
      </c>
      <c r="DN19" t="s">
        <v>351</v>
      </c>
      <c r="DO19">
        <v>2.9275099999999998</v>
      </c>
      <c r="DP19">
        <v>2.9207900000000002</v>
      </c>
      <c r="DQ19">
        <v>9.4782400000000003E-2</v>
      </c>
      <c r="DR19">
        <v>9.6769599999999997E-2</v>
      </c>
      <c r="DS19">
        <v>9.6655199999999997E-2</v>
      </c>
      <c r="DT19">
        <v>9.4740000000000005E-2</v>
      </c>
      <c r="DU19">
        <v>28864.799999999999</v>
      </c>
      <c r="DV19">
        <v>30514.9</v>
      </c>
      <c r="DW19">
        <v>29607.5</v>
      </c>
      <c r="DX19">
        <v>31478.400000000001</v>
      </c>
      <c r="DY19">
        <v>34978.800000000003</v>
      </c>
      <c r="DZ19">
        <v>37358.1</v>
      </c>
      <c r="EA19">
        <v>40582.800000000003</v>
      </c>
      <c r="EB19">
        <v>43689.9</v>
      </c>
      <c r="EC19">
        <v>2.10765</v>
      </c>
      <c r="ED19">
        <v>2.1272000000000002</v>
      </c>
      <c r="EE19">
        <v>0.152029</v>
      </c>
      <c r="EF19">
        <v>0</v>
      </c>
      <c r="EG19">
        <v>17.9346</v>
      </c>
      <c r="EH19">
        <v>999.9</v>
      </c>
      <c r="EI19">
        <v>62.55</v>
      </c>
      <c r="EJ19">
        <v>21.59</v>
      </c>
      <c r="EK19">
        <v>16.217099999999999</v>
      </c>
      <c r="EL19">
        <v>61.495600000000003</v>
      </c>
      <c r="EM19">
        <v>24.911899999999999</v>
      </c>
      <c r="EN19">
        <v>1</v>
      </c>
      <c r="EO19">
        <v>-0.50086900000000001</v>
      </c>
      <c r="EP19">
        <v>1.0661700000000001</v>
      </c>
      <c r="EQ19">
        <v>20.284600000000001</v>
      </c>
      <c r="ER19">
        <v>5.2428999999999997</v>
      </c>
      <c r="ES19">
        <v>11.8302</v>
      </c>
      <c r="ET19">
        <v>4.9828999999999999</v>
      </c>
      <c r="EU19">
        <v>3.2989999999999999</v>
      </c>
      <c r="EV19">
        <v>19</v>
      </c>
      <c r="EW19">
        <v>225</v>
      </c>
      <c r="EX19">
        <v>4.0999999999999996</v>
      </c>
      <c r="EY19">
        <v>122.2</v>
      </c>
      <c r="EZ19">
        <v>1.8731899999999999</v>
      </c>
      <c r="FA19">
        <v>1.8789100000000001</v>
      </c>
      <c r="FB19">
        <v>1.87927</v>
      </c>
      <c r="FC19">
        <v>1.87988</v>
      </c>
      <c r="FD19">
        <v>1.87754</v>
      </c>
      <c r="FE19">
        <v>1.8766400000000001</v>
      </c>
      <c r="FF19">
        <v>1.8771800000000001</v>
      </c>
      <c r="FG19">
        <v>1.8749199999999999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-0.42199999999999999</v>
      </c>
      <c r="FV19">
        <v>0.1993</v>
      </c>
      <c r="FW19">
        <v>-0.42291766819813698</v>
      </c>
      <c r="FX19">
        <v>1.4527828764109799E-4</v>
      </c>
      <c r="FY19">
        <v>-4.3579519040863002E-7</v>
      </c>
      <c r="FZ19">
        <v>2.0799061152897499E-10</v>
      </c>
      <c r="GA19">
        <v>0.19928181818182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3.2</v>
      </c>
      <c r="GJ19">
        <v>3.3</v>
      </c>
      <c r="GK19">
        <v>1.0498000000000001</v>
      </c>
      <c r="GL19">
        <v>2.49634</v>
      </c>
      <c r="GM19">
        <v>1.54541</v>
      </c>
      <c r="GN19">
        <v>2.3034699999999999</v>
      </c>
      <c r="GO19">
        <v>1.5979000000000001</v>
      </c>
      <c r="GP19">
        <v>2.4194300000000002</v>
      </c>
      <c r="GQ19">
        <v>24.775500000000001</v>
      </c>
      <c r="GR19">
        <v>14.2721</v>
      </c>
      <c r="GS19">
        <v>18</v>
      </c>
      <c r="GT19">
        <v>492.61099999999999</v>
      </c>
      <c r="GU19">
        <v>537.04999999999995</v>
      </c>
      <c r="GV19">
        <v>18.000399999999999</v>
      </c>
      <c r="GW19">
        <v>20.187100000000001</v>
      </c>
      <c r="GX19">
        <v>30.000299999999999</v>
      </c>
      <c r="GY19">
        <v>20.1967</v>
      </c>
      <c r="GZ19">
        <v>20.157499999999999</v>
      </c>
      <c r="HA19">
        <v>21.078600000000002</v>
      </c>
      <c r="HB19">
        <v>-30</v>
      </c>
      <c r="HC19">
        <v>-30</v>
      </c>
      <c r="HD19">
        <v>18</v>
      </c>
      <c r="HE19">
        <v>409.65699999999998</v>
      </c>
      <c r="HF19">
        <v>0</v>
      </c>
      <c r="HG19">
        <v>100.726</v>
      </c>
      <c r="HH19">
        <v>101.235</v>
      </c>
    </row>
    <row r="20" spans="1:216" x14ac:dyDescent="0.2">
      <c r="A20">
        <v>2</v>
      </c>
      <c r="B20">
        <v>1689028746</v>
      </c>
      <c r="C20">
        <v>61</v>
      </c>
      <c r="D20" t="s">
        <v>355</v>
      </c>
      <c r="E20" t="s">
        <v>356</v>
      </c>
      <c r="F20" t="s">
        <v>346</v>
      </c>
      <c r="G20" t="s">
        <v>395</v>
      </c>
      <c r="H20" t="s">
        <v>347</v>
      </c>
      <c r="I20" t="s">
        <v>348</v>
      </c>
      <c r="J20" t="s">
        <v>394</v>
      </c>
      <c r="K20" t="s">
        <v>349</v>
      </c>
      <c r="L20">
        <v>1689028746</v>
      </c>
      <c r="M20">
        <f t="shared" si="0"/>
        <v>1.1211631240703717E-3</v>
      </c>
      <c r="N20">
        <f t="shared" si="1"/>
        <v>1.1211631240703717</v>
      </c>
      <c r="O20">
        <f t="shared" si="2"/>
        <v>15.787532707815041</v>
      </c>
      <c r="P20">
        <f t="shared" si="3"/>
        <v>400.02100000000002</v>
      </c>
      <c r="Q20">
        <f t="shared" si="4"/>
        <v>239.09865193621826</v>
      </c>
      <c r="R20">
        <f t="shared" si="5"/>
        <v>23.91312578193828</v>
      </c>
      <c r="S20">
        <f t="shared" si="6"/>
        <v>40.007555086377003</v>
      </c>
      <c r="T20">
        <f t="shared" si="7"/>
        <v>0.16379672400227732</v>
      </c>
      <c r="U20">
        <f t="shared" si="8"/>
        <v>3.8260093128066734</v>
      </c>
      <c r="V20">
        <f t="shared" si="9"/>
        <v>0.15999841159620456</v>
      </c>
      <c r="W20">
        <f t="shared" si="10"/>
        <v>0.10033293445497959</v>
      </c>
      <c r="X20">
        <f t="shared" si="11"/>
        <v>297.73078589453218</v>
      </c>
      <c r="Y20">
        <f t="shared" si="12"/>
        <v>20.903058328648061</v>
      </c>
      <c r="Z20">
        <f t="shared" si="13"/>
        <v>20.903058328648061</v>
      </c>
      <c r="AA20">
        <f t="shared" si="14"/>
        <v>2.4811013150581589</v>
      </c>
      <c r="AB20">
        <f t="shared" si="15"/>
        <v>77.654019650069216</v>
      </c>
      <c r="AC20">
        <f t="shared" si="16"/>
        <v>1.7952547855137</v>
      </c>
      <c r="AD20">
        <f t="shared" si="17"/>
        <v>2.3118633054716566</v>
      </c>
      <c r="AE20">
        <f t="shared" si="18"/>
        <v>0.6858465295444589</v>
      </c>
      <c r="AF20">
        <f t="shared" si="19"/>
        <v>-49.443293771503392</v>
      </c>
      <c r="AG20">
        <f t="shared" si="20"/>
        <v>-235.92053027691807</v>
      </c>
      <c r="AH20">
        <f t="shared" si="21"/>
        <v>-12.439624059270839</v>
      </c>
      <c r="AI20">
        <f t="shared" si="22"/>
        <v>-7.2662213160128886E-2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54109.949828635334</v>
      </c>
      <c r="AO20">
        <f t="shared" si="26"/>
        <v>1800.18</v>
      </c>
      <c r="AP20">
        <f t="shared" si="27"/>
        <v>1517.551229997167</v>
      </c>
      <c r="AQ20">
        <f t="shared" si="28"/>
        <v>0.84299971669342344</v>
      </c>
      <c r="AR20">
        <f t="shared" si="29"/>
        <v>0.16538945321830714</v>
      </c>
      <c r="AS20">
        <v>1689028746</v>
      </c>
      <c r="AT20">
        <v>400.02100000000002</v>
      </c>
      <c r="AU20">
        <v>409.57499999999999</v>
      </c>
      <c r="AV20">
        <v>17.950099999999999</v>
      </c>
      <c r="AW20">
        <v>17.302199999999999</v>
      </c>
      <c r="AX20">
        <v>400.44200000000001</v>
      </c>
      <c r="AY20">
        <v>17.750800000000002</v>
      </c>
      <c r="AZ20">
        <v>500.13200000000001</v>
      </c>
      <c r="BA20">
        <v>99.813699999999997</v>
      </c>
      <c r="BB20">
        <v>0.199937</v>
      </c>
      <c r="BC20">
        <v>19.7593</v>
      </c>
      <c r="BD20">
        <v>20.375900000000001</v>
      </c>
      <c r="BE20">
        <v>999.9</v>
      </c>
      <c r="BF20">
        <v>0</v>
      </c>
      <c r="BG20">
        <v>0</v>
      </c>
      <c r="BH20">
        <v>10005</v>
      </c>
      <c r="BI20">
        <v>0</v>
      </c>
      <c r="BJ20">
        <v>1.0053399999999999</v>
      </c>
      <c r="BK20">
        <v>-9.5541099999999997</v>
      </c>
      <c r="BL20">
        <v>407.33199999999999</v>
      </c>
      <c r="BM20">
        <v>416.786</v>
      </c>
      <c r="BN20">
        <v>0.64793599999999996</v>
      </c>
      <c r="BO20">
        <v>409.57499999999999</v>
      </c>
      <c r="BP20">
        <v>17.302199999999999</v>
      </c>
      <c r="BQ20">
        <v>1.7916700000000001</v>
      </c>
      <c r="BR20">
        <v>1.72699</v>
      </c>
      <c r="BS20">
        <v>15.7143</v>
      </c>
      <c r="BT20">
        <v>15.1412</v>
      </c>
      <c r="BU20">
        <v>1800.18</v>
      </c>
      <c r="BV20">
        <v>0.900007</v>
      </c>
      <c r="BW20">
        <v>9.9992499999999998E-2</v>
      </c>
      <c r="BX20">
        <v>0</v>
      </c>
      <c r="BY20">
        <v>2.5253999999999999</v>
      </c>
      <c r="BZ20">
        <v>0</v>
      </c>
      <c r="CA20">
        <v>2709.58</v>
      </c>
      <c r="CB20">
        <v>17201.400000000001</v>
      </c>
      <c r="CC20">
        <v>36.5</v>
      </c>
      <c r="CD20">
        <v>38.875</v>
      </c>
      <c r="CE20">
        <v>37.75</v>
      </c>
      <c r="CF20">
        <v>36.75</v>
      </c>
      <c r="CG20">
        <v>36</v>
      </c>
      <c r="CH20">
        <v>1620.17</v>
      </c>
      <c r="CI20">
        <v>180</v>
      </c>
      <c r="CJ20">
        <v>0</v>
      </c>
      <c r="CK20">
        <v>1689028747.0999999</v>
      </c>
      <c r="CL20">
        <v>0</v>
      </c>
      <c r="CM20">
        <v>1689028491</v>
      </c>
      <c r="CN20" t="s">
        <v>350</v>
      </c>
      <c r="CO20">
        <v>1689028491</v>
      </c>
      <c r="CP20">
        <v>1689028486</v>
      </c>
      <c r="CQ20">
        <v>23</v>
      </c>
      <c r="CR20">
        <v>0.25800000000000001</v>
      </c>
      <c r="CS20">
        <v>4.8000000000000001E-2</v>
      </c>
      <c r="CT20">
        <v>-0.42199999999999999</v>
      </c>
      <c r="CU20">
        <v>0.19900000000000001</v>
      </c>
      <c r="CV20">
        <v>410</v>
      </c>
      <c r="CW20">
        <v>16</v>
      </c>
      <c r="CX20">
        <v>0.38</v>
      </c>
      <c r="CY20">
        <v>0.11</v>
      </c>
      <c r="CZ20">
        <v>11.613090199855501</v>
      </c>
      <c r="DA20">
        <v>-0.39277167751993403</v>
      </c>
      <c r="DB20">
        <v>5.4247614495298802E-2</v>
      </c>
      <c r="DC20">
        <v>1</v>
      </c>
      <c r="DD20">
        <v>409.56635</v>
      </c>
      <c r="DE20">
        <v>-0.18302255639106299</v>
      </c>
      <c r="DF20">
        <v>4.2535014987661303E-2</v>
      </c>
      <c r="DG20">
        <v>-1</v>
      </c>
      <c r="DH20">
        <v>0</v>
      </c>
      <c r="DI20">
        <v>0</v>
      </c>
      <c r="DJ20">
        <v>0</v>
      </c>
      <c r="DK20">
        <v>1</v>
      </c>
      <c r="DL20">
        <v>2</v>
      </c>
      <c r="DM20">
        <v>2</v>
      </c>
      <c r="DN20" t="s">
        <v>351</v>
      </c>
      <c r="DO20">
        <v>2.92733</v>
      </c>
      <c r="DP20">
        <v>2.9205899999999998</v>
      </c>
      <c r="DQ20">
        <v>9.4785099999999997E-2</v>
      </c>
      <c r="DR20">
        <v>9.6761E-2</v>
      </c>
      <c r="DS20">
        <v>9.7374799999999997E-2</v>
      </c>
      <c r="DT20">
        <v>9.5880900000000005E-2</v>
      </c>
      <c r="DU20">
        <v>28862</v>
      </c>
      <c r="DV20">
        <v>30510.7</v>
      </c>
      <c r="DW20">
        <v>29605</v>
      </c>
      <c r="DX20">
        <v>31474.1</v>
      </c>
      <c r="DY20">
        <v>34948.199999999997</v>
      </c>
      <c r="DZ20">
        <v>37305.699999999997</v>
      </c>
      <c r="EA20">
        <v>40580.6</v>
      </c>
      <c r="EB20">
        <v>43684.6</v>
      </c>
      <c r="EC20">
        <v>2.1070000000000002</v>
      </c>
      <c r="ED20">
        <v>2.12723</v>
      </c>
      <c r="EE20">
        <v>0.14597199999999999</v>
      </c>
      <c r="EF20">
        <v>0</v>
      </c>
      <c r="EG20">
        <v>17.957599999999999</v>
      </c>
      <c r="EH20">
        <v>999.9</v>
      </c>
      <c r="EI20">
        <v>62.569000000000003</v>
      </c>
      <c r="EJ20">
        <v>21.58</v>
      </c>
      <c r="EK20">
        <v>16.212499999999999</v>
      </c>
      <c r="EL20">
        <v>61.005600000000001</v>
      </c>
      <c r="EM20">
        <v>25.681100000000001</v>
      </c>
      <c r="EN20">
        <v>1</v>
      </c>
      <c r="EO20">
        <v>-0.49667699999999998</v>
      </c>
      <c r="EP20">
        <v>1.1023400000000001</v>
      </c>
      <c r="EQ20">
        <v>20.286100000000001</v>
      </c>
      <c r="ER20">
        <v>5.2431999999999999</v>
      </c>
      <c r="ES20">
        <v>11.8302</v>
      </c>
      <c r="ET20">
        <v>4.9829999999999997</v>
      </c>
      <c r="EU20">
        <v>3.2989999999999999</v>
      </c>
      <c r="EV20">
        <v>19</v>
      </c>
      <c r="EW20">
        <v>226.2</v>
      </c>
      <c r="EX20">
        <v>4.0999999999999996</v>
      </c>
      <c r="EY20">
        <v>122.2</v>
      </c>
      <c r="EZ20">
        <v>1.8732200000000001</v>
      </c>
      <c r="FA20">
        <v>1.8789100000000001</v>
      </c>
      <c r="FB20">
        <v>1.87927</v>
      </c>
      <c r="FC20">
        <v>1.87988</v>
      </c>
      <c r="FD20">
        <v>1.87754</v>
      </c>
      <c r="FE20">
        <v>1.8766099999999999</v>
      </c>
      <c r="FF20">
        <v>1.8772</v>
      </c>
      <c r="FG20">
        <v>1.8749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-0.42099999999999999</v>
      </c>
      <c r="FV20">
        <v>0.1993</v>
      </c>
      <c r="FW20">
        <v>-0.42291766819813698</v>
      </c>
      <c r="FX20">
        <v>1.4527828764109799E-4</v>
      </c>
      <c r="FY20">
        <v>-4.3579519040863002E-7</v>
      </c>
      <c r="FZ20">
        <v>2.0799061152897499E-10</v>
      </c>
      <c r="GA20">
        <v>0.19928181818182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4.2</v>
      </c>
      <c r="GJ20">
        <v>4.3</v>
      </c>
      <c r="GK20">
        <v>1.0498000000000001</v>
      </c>
      <c r="GL20">
        <v>2.50488</v>
      </c>
      <c r="GM20">
        <v>1.54541</v>
      </c>
      <c r="GN20">
        <v>2.3034699999999999</v>
      </c>
      <c r="GO20">
        <v>1.5979000000000001</v>
      </c>
      <c r="GP20">
        <v>2.2705099999999998</v>
      </c>
      <c r="GQ20">
        <v>24.775500000000001</v>
      </c>
      <c r="GR20">
        <v>14.245900000000001</v>
      </c>
      <c r="GS20">
        <v>18</v>
      </c>
      <c r="GT20">
        <v>492.67399999999998</v>
      </c>
      <c r="GU20">
        <v>537.58500000000004</v>
      </c>
      <c r="GV20">
        <v>18.000299999999999</v>
      </c>
      <c r="GW20">
        <v>20.241399999999999</v>
      </c>
      <c r="GX20">
        <v>30.000399999999999</v>
      </c>
      <c r="GY20">
        <v>20.242000000000001</v>
      </c>
      <c r="GZ20">
        <v>20.2026</v>
      </c>
      <c r="HA20">
        <v>21.081800000000001</v>
      </c>
      <c r="HB20">
        <v>-30</v>
      </c>
      <c r="HC20">
        <v>-30</v>
      </c>
      <c r="HD20">
        <v>18</v>
      </c>
      <c r="HE20">
        <v>409.52100000000002</v>
      </c>
      <c r="HF20">
        <v>0</v>
      </c>
      <c r="HG20">
        <v>100.71899999999999</v>
      </c>
      <c r="HH20">
        <v>101.22199999999999</v>
      </c>
    </row>
    <row r="21" spans="1:216" x14ac:dyDescent="0.2">
      <c r="A21">
        <v>3</v>
      </c>
      <c r="B21">
        <v>1689028807</v>
      </c>
      <c r="C21">
        <v>122</v>
      </c>
      <c r="D21" t="s">
        <v>357</v>
      </c>
      <c r="E21" t="s">
        <v>358</v>
      </c>
      <c r="F21" t="s">
        <v>346</v>
      </c>
      <c r="G21" t="s">
        <v>395</v>
      </c>
      <c r="H21" t="s">
        <v>347</v>
      </c>
      <c r="I21" t="s">
        <v>348</v>
      </c>
      <c r="J21" t="s">
        <v>394</v>
      </c>
      <c r="K21" t="s">
        <v>349</v>
      </c>
      <c r="L21">
        <v>1689028807</v>
      </c>
      <c r="M21">
        <f t="shared" si="0"/>
        <v>1.0324092511501256E-3</v>
      </c>
      <c r="N21">
        <f t="shared" si="1"/>
        <v>1.0324092511501257</v>
      </c>
      <c r="O21">
        <f t="shared" si="2"/>
        <v>15.360709564941084</v>
      </c>
      <c r="P21">
        <f t="shared" si="3"/>
        <v>399.96300000000002</v>
      </c>
      <c r="Q21">
        <f t="shared" si="4"/>
        <v>243.68343849753751</v>
      </c>
      <c r="R21">
        <f t="shared" si="5"/>
        <v>24.372788148305073</v>
      </c>
      <c r="S21">
        <f t="shared" si="6"/>
        <v>40.003594525194003</v>
      </c>
      <c r="T21">
        <f t="shared" si="7"/>
        <v>0.16392829402597575</v>
      </c>
      <c r="U21">
        <f t="shared" si="8"/>
        <v>3.8337590040552967</v>
      </c>
      <c r="V21">
        <f t="shared" si="9"/>
        <v>0.16013145184036048</v>
      </c>
      <c r="W21">
        <f t="shared" si="10"/>
        <v>0.10041596407653824</v>
      </c>
      <c r="X21">
        <f t="shared" si="11"/>
        <v>248.06686499999998</v>
      </c>
      <c r="Y21">
        <f t="shared" si="12"/>
        <v>20.638040124432163</v>
      </c>
      <c r="Z21">
        <f t="shared" si="13"/>
        <v>20.638040124432163</v>
      </c>
      <c r="AA21">
        <f t="shared" si="14"/>
        <v>2.4409508078250259</v>
      </c>
      <c r="AB21">
        <f t="shared" si="15"/>
        <v>78.539052512240389</v>
      </c>
      <c r="AC21">
        <f t="shared" si="16"/>
        <v>1.8098100129624002</v>
      </c>
      <c r="AD21">
        <f t="shared" si="17"/>
        <v>2.3043440875230057</v>
      </c>
      <c r="AE21">
        <f t="shared" si="18"/>
        <v>0.63114079486262575</v>
      </c>
      <c r="AF21">
        <f t="shared" si="19"/>
        <v>-45.529247975720537</v>
      </c>
      <c r="AG21">
        <f t="shared" si="20"/>
        <v>-192.47393822823199</v>
      </c>
      <c r="AH21">
        <f t="shared" si="21"/>
        <v>-10.111806792439452</v>
      </c>
      <c r="AI21">
        <f t="shared" si="22"/>
        <v>-4.8127996391997385E-2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54271.439439212809</v>
      </c>
      <c r="AO21">
        <f t="shared" si="26"/>
        <v>1499.89</v>
      </c>
      <c r="AP21">
        <f t="shared" si="27"/>
        <v>1264.4072999999999</v>
      </c>
      <c r="AQ21">
        <f t="shared" si="28"/>
        <v>0.84300002000146668</v>
      </c>
      <c r="AR21">
        <f t="shared" si="29"/>
        <v>0.16539003860283086</v>
      </c>
      <c r="AS21">
        <v>1689028807</v>
      </c>
      <c r="AT21">
        <v>399.96300000000002</v>
      </c>
      <c r="AU21">
        <v>409.24299999999999</v>
      </c>
      <c r="AV21">
        <v>18.094799999999999</v>
      </c>
      <c r="AW21">
        <v>17.4984</v>
      </c>
      <c r="AX21">
        <v>400.38400000000001</v>
      </c>
      <c r="AY21">
        <v>17.895499999999998</v>
      </c>
      <c r="AZ21">
        <v>500.23500000000001</v>
      </c>
      <c r="BA21">
        <v>99.818200000000004</v>
      </c>
      <c r="BB21">
        <v>0.20003799999999999</v>
      </c>
      <c r="BC21">
        <v>19.706800000000001</v>
      </c>
      <c r="BD21">
        <v>20.177600000000002</v>
      </c>
      <c r="BE21">
        <v>999.9</v>
      </c>
      <c r="BF21">
        <v>0</v>
      </c>
      <c r="BG21">
        <v>0</v>
      </c>
      <c r="BH21">
        <v>10033.799999999999</v>
      </c>
      <c r="BI21">
        <v>0</v>
      </c>
      <c r="BJ21">
        <v>1.0582499999999999</v>
      </c>
      <c r="BK21">
        <v>-9.2796599999999998</v>
      </c>
      <c r="BL21">
        <v>407.334</v>
      </c>
      <c r="BM21">
        <v>416.53100000000001</v>
      </c>
      <c r="BN21">
        <v>0.59640700000000002</v>
      </c>
      <c r="BO21">
        <v>409.24299999999999</v>
      </c>
      <c r="BP21">
        <v>17.4984</v>
      </c>
      <c r="BQ21">
        <v>1.80619</v>
      </c>
      <c r="BR21">
        <v>1.7466600000000001</v>
      </c>
      <c r="BS21">
        <v>15.8405</v>
      </c>
      <c r="BT21">
        <v>15.317399999999999</v>
      </c>
      <c r="BU21">
        <v>1499.89</v>
      </c>
      <c r="BV21">
        <v>0.89999799999999996</v>
      </c>
      <c r="BW21">
        <v>0.10000199999999999</v>
      </c>
      <c r="BX21">
        <v>0</v>
      </c>
      <c r="BY21">
        <v>2.6751999999999998</v>
      </c>
      <c r="BZ21">
        <v>0</v>
      </c>
      <c r="CA21">
        <v>2289.1799999999998</v>
      </c>
      <c r="CB21">
        <v>14331.9</v>
      </c>
      <c r="CC21">
        <v>36.311999999999998</v>
      </c>
      <c r="CD21">
        <v>38.936999999999998</v>
      </c>
      <c r="CE21">
        <v>37.811999999999998</v>
      </c>
      <c r="CF21">
        <v>36.811999999999998</v>
      </c>
      <c r="CG21">
        <v>35.936999999999998</v>
      </c>
      <c r="CH21">
        <v>1349.9</v>
      </c>
      <c r="CI21">
        <v>149.99</v>
      </c>
      <c r="CJ21">
        <v>0</v>
      </c>
      <c r="CK21">
        <v>1689028808.3</v>
      </c>
      <c r="CL21">
        <v>0</v>
      </c>
      <c r="CM21">
        <v>1689028491</v>
      </c>
      <c r="CN21" t="s">
        <v>350</v>
      </c>
      <c r="CO21">
        <v>1689028491</v>
      </c>
      <c r="CP21">
        <v>1689028486</v>
      </c>
      <c r="CQ21">
        <v>23</v>
      </c>
      <c r="CR21">
        <v>0.25800000000000001</v>
      </c>
      <c r="CS21">
        <v>4.8000000000000001E-2</v>
      </c>
      <c r="CT21">
        <v>-0.42199999999999999</v>
      </c>
      <c r="CU21">
        <v>0.19900000000000001</v>
      </c>
      <c r="CV21">
        <v>410</v>
      </c>
      <c r="CW21">
        <v>16</v>
      </c>
      <c r="CX21">
        <v>0.38</v>
      </c>
      <c r="CY21">
        <v>0.11</v>
      </c>
      <c r="CZ21">
        <v>11.2665688886625</v>
      </c>
      <c r="DA21">
        <v>0.60449551290007497</v>
      </c>
      <c r="DB21">
        <v>7.7705820472158502E-2</v>
      </c>
      <c r="DC21">
        <v>1</v>
      </c>
      <c r="DD21">
        <v>409.27580952380998</v>
      </c>
      <c r="DE21">
        <v>0.17789610389577401</v>
      </c>
      <c r="DF21">
        <v>3.2076722085855901E-2</v>
      </c>
      <c r="DG21">
        <v>-1</v>
      </c>
      <c r="DH21">
        <v>0</v>
      </c>
      <c r="DI21">
        <v>0</v>
      </c>
      <c r="DJ21">
        <v>0</v>
      </c>
      <c r="DK21">
        <v>1</v>
      </c>
      <c r="DL21">
        <v>2</v>
      </c>
      <c r="DM21">
        <v>2</v>
      </c>
      <c r="DN21" t="s">
        <v>351</v>
      </c>
      <c r="DO21">
        <v>2.92753</v>
      </c>
      <c r="DP21">
        <v>2.9209399999999999</v>
      </c>
      <c r="DQ21">
        <v>9.4767599999999994E-2</v>
      </c>
      <c r="DR21">
        <v>9.6695400000000001E-2</v>
      </c>
      <c r="DS21">
        <v>9.7948400000000005E-2</v>
      </c>
      <c r="DT21">
        <v>9.6659599999999998E-2</v>
      </c>
      <c r="DU21">
        <v>28859.5</v>
      </c>
      <c r="DV21">
        <v>30509.3</v>
      </c>
      <c r="DW21">
        <v>29602.1</v>
      </c>
      <c r="DX21">
        <v>31470.6</v>
      </c>
      <c r="DY21">
        <v>34922.6</v>
      </c>
      <c r="DZ21">
        <v>37269.699999999997</v>
      </c>
      <c r="EA21">
        <v>40577.300000000003</v>
      </c>
      <c r="EB21">
        <v>43680.6</v>
      </c>
      <c r="EC21">
        <v>2.1061700000000001</v>
      </c>
      <c r="ED21">
        <v>2.1267999999999998</v>
      </c>
      <c r="EE21">
        <v>0.13492999999999999</v>
      </c>
      <c r="EF21">
        <v>0</v>
      </c>
      <c r="EG21">
        <v>17.9419</v>
      </c>
      <c r="EH21">
        <v>999.9</v>
      </c>
      <c r="EI21">
        <v>62.593000000000004</v>
      </c>
      <c r="EJ21">
        <v>21.58</v>
      </c>
      <c r="EK21">
        <v>16.217700000000001</v>
      </c>
      <c r="EL21">
        <v>61.355600000000003</v>
      </c>
      <c r="EM21">
        <v>25.436699999999998</v>
      </c>
      <c r="EN21">
        <v>1</v>
      </c>
      <c r="EO21">
        <v>-0.49290400000000001</v>
      </c>
      <c r="EP21">
        <v>1.1194900000000001</v>
      </c>
      <c r="EQ21">
        <v>20.288399999999999</v>
      </c>
      <c r="ER21">
        <v>5.2438000000000002</v>
      </c>
      <c r="ES21">
        <v>11.8302</v>
      </c>
      <c r="ET21">
        <v>4.98285</v>
      </c>
      <c r="EU21">
        <v>3.2989999999999999</v>
      </c>
      <c r="EV21">
        <v>19</v>
      </c>
      <c r="EW21">
        <v>227.7</v>
      </c>
      <c r="EX21">
        <v>4.0999999999999996</v>
      </c>
      <c r="EY21">
        <v>122.2</v>
      </c>
      <c r="EZ21">
        <v>1.8732800000000001</v>
      </c>
      <c r="FA21">
        <v>1.87897</v>
      </c>
      <c r="FB21">
        <v>1.8792800000000001</v>
      </c>
      <c r="FC21">
        <v>1.87988</v>
      </c>
      <c r="FD21">
        <v>1.87758</v>
      </c>
      <c r="FE21">
        <v>1.8766700000000001</v>
      </c>
      <c r="FF21">
        <v>1.8772500000000001</v>
      </c>
      <c r="FG21">
        <v>1.87493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-0.42099999999999999</v>
      </c>
      <c r="FV21">
        <v>0.1993</v>
      </c>
      <c r="FW21">
        <v>-0.42291766819813698</v>
      </c>
      <c r="FX21">
        <v>1.4527828764109799E-4</v>
      </c>
      <c r="FY21">
        <v>-4.3579519040863002E-7</v>
      </c>
      <c r="FZ21">
        <v>2.0799061152897499E-10</v>
      </c>
      <c r="GA21">
        <v>0.19928181818182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5.3</v>
      </c>
      <c r="GJ21">
        <v>5.3</v>
      </c>
      <c r="GK21">
        <v>1.0498000000000001</v>
      </c>
      <c r="GL21">
        <v>2.49512</v>
      </c>
      <c r="GM21">
        <v>1.54541</v>
      </c>
      <c r="GN21">
        <v>2.3034699999999999</v>
      </c>
      <c r="GO21">
        <v>1.5979000000000001</v>
      </c>
      <c r="GP21">
        <v>2.4279799999999998</v>
      </c>
      <c r="GQ21">
        <v>24.7959</v>
      </c>
      <c r="GR21">
        <v>14.263400000000001</v>
      </c>
      <c r="GS21">
        <v>18</v>
      </c>
      <c r="GT21">
        <v>492.69499999999999</v>
      </c>
      <c r="GU21">
        <v>537.85</v>
      </c>
      <c r="GV21">
        <v>18.000399999999999</v>
      </c>
      <c r="GW21">
        <v>20.3002</v>
      </c>
      <c r="GX21">
        <v>30.000299999999999</v>
      </c>
      <c r="GY21">
        <v>20.293399999999998</v>
      </c>
      <c r="GZ21">
        <v>20.252300000000002</v>
      </c>
      <c r="HA21">
        <v>21.079000000000001</v>
      </c>
      <c r="HB21">
        <v>-30</v>
      </c>
      <c r="HC21">
        <v>-30</v>
      </c>
      <c r="HD21">
        <v>18</v>
      </c>
      <c r="HE21">
        <v>409.38299999999998</v>
      </c>
      <c r="HF21">
        <v>0</v>
      </c>
      <c r="HG21">
        <v>100.71</v>
      </c>
      <c r="HH21">
        <v>101.212</v>
      </c>
    </row>
    <row r="22" spans="1:216" x14ac:dyDescent="0.2">
      <c r="A22">
        <v>4</v>
      </c>
      <c r="B22">
        <v>1689028868</v>
      </c>
      <c r="C22">
        <v>183</v>
      </c>
      <c r="D22" t="s">
        <v>359</v>
      </c>
      <c r="E22" t="s">
        <v>360</v>
      </c>
      <c r="F22" t="s">
        <v>346</v>
      </c>
      <c r="G22" t="s">
        <v>395</v>
      </c>
      <c r="H22" t="s">
        <v>347</v>
      </c>
      <c r="I22" t="s">
        <v>348</v>
      </c>
      <c r="J22" t="s">
        <v>394</v>
      </c>
      <c r="K22" t="s">
        <v>349</v>
      </c>
      <c r="L22">
        <v>1689028868</v>
      </c>
      <c r="M22">
        <f t="shared" si="0"/>
        <v>1.0205137530216266E-3</v>
      </c>
      <c r="N22">
        <f t="shared" si="1"/>
        <v>1.0205137530216266</v>
      </c>
      <c r="O22">
        <f t="shared" si="2"/>
        <v>14.878079058012238</v>
      </c>
      <c r="P22">
        <f t="shared" si="3"/>
        <v>399.971</v>
      </c>
      <c r="Q22">
        <f t="shared" si="4"/>
        <v>258.18705236186139</v>
      </c>
      <c r="R22">
        <f t="shared" si="5"/>
        <v>25.823343050207715</v>
      </c>
      <c r="S22">
        <f t="shared" si="6"/>
        <v>40.004284679072995</v>
      </c>
      <c r="T22">
        <f t="shared" si="7"/>
        <v>0.17541979333035262</v>
      </c>
      <c r="U22">
        <f t="shared" si="8"/>
        <v>3.829942521174992</v>
      </c>
      <c r="V22">
        <f t="shared" si="9"/>
        <v>0.17107535162485243</v>
      </c>
      <c r="W22">
        <f t="shared" si="10"/>
        <v>0.10730346406272889</v>
      </c>
      <c r="X22">
        <f t="shared" si="11"/>
        <v>206.70920999999998</v>
      </c>
      <c r="Y22">
        <f t="shared" si="12"/>
        <v>20.408115617503903</v>
      </c>
      <c r="Z22">
        <f t="shared" si="13"/>
        <v>20.408115617503903</v>
      </c>
      <c r="AA22">
        <f t="shared" si="14"/>
        <v>2.4065792789451717</v>
      </c>
      <c r="AB22">
        <f t="shared" si="15"/>
        <v>79.303143769947965</v>
      </c>
      <c r="AC22">
        <f t="shared" si="16"/>
        <v>1.8225573271748998</v>
      </c>
      <c r="AD22">
        <f t="shared" si="17"/>
        <v>2.2982157333661219</v>
      </c>
      <c r="AE22">
        <f t="shared" si="18"/>
        <v>0.58402195177027183</v>
      </c>
      <c r="AF22">
        <f t="shared" si="19"/>
        <v>-45.004656508253731</v>
      </c>
      <c r="AG22">
        <f t="shared" si="20"/>
        <v>-153.66553740625821</v>
      </c>
      <c r="AH22">
        <f t="shared" si="21"/>
        <v>-8.069731746789282</v>
      </c>
      <c r="AI22">
        <f t="shared" si="22"/>
        <v>-3.0715661301229602E-2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54204.672985655576</v>
      </c>
      <c r="AO22">
        <f t="shared" si="26"/>
        <v>1249.83</v>
      </c>
      <c r="AP22">
        <f t="shared" si="27"/>
        <v>1053.6065999999998</v>
      </c>
      <c r="AQ22">
        <f t="shared" si="28"/>
        <v>0.84299992799020662</v>
      </c>
      <c r="AR22">
        <f t="shared" si="29"/>
        <v>0.16538986102109887</v>
      </c>
      <c r="AS22">
        <v>1689028868</v>
      </c>
      <c r="AT22">
        <v>399.971</v>
      </c>
      <c r="AU22">
        <v>408.96499999999997</v>
      </c>
      <c r="AV22">
        <v>18.222300000000001</v>
      </c>
      <c r="AW22">
        <v>17.6328</v>
      </c>
      <c r="AX22">
        <v>400.392</v>
      </c>
      <c r="AY22">
        <v>18.023</v>
      </c>
      <c r="AZ22">
        <v>500.19400000000002</v>
      </c>
      <c r="BA22">
        <v>99.818100000000001</v>
      </c>
      <c r="BB22">
        <v>0.19986300000000001</v>
      </c>
      <c r="BC22">
        <v>19.663900000000002</v>
      </c>
      <c r="BD22">
        <v>20.042899999999999</v>
      </c>
      <c r="BE22">
        <v>999.9</v>
      </c>
      <c r="BF22">
        <v>0</v>
      </c>
      <c r="BG22">
        <v>0</v>
      </c>
      <c r="BH22">
        <v>10019.4</v>
      </c>
      <c r="BI22">
        <v>0</v>
      </c>
      <c r="BJ22">
        <v>1.0582499999999999</v>
      </c>
      <c r="BK22">
        <v>-8.9933800000000002</v>
      </c>
      <c r="BL22">
        <v>407.39499999999998</v>
      </c>
      <c r="BM22">
        <v>416.30500000000001</v>
      </c>
      <c r="BN22">
        <v>0.58951200000000004</v>
      </c>
      <c r="BO22">
        <v>408.96499999999997</v>
      </c>
      <c r="BP22">
        <v>17.6328</v>
      </c>
      <c r="BQ22">
        <v>1.81891</v>
      </c>
      <c r="BR22">
        <v>1.76007</v>
      </c>
      <c r="BS22">
        <v>15.9503</v>
      </c>
      <c r="BT22">
        <v>15.4366</v>
      </c>
      <c r="BU22">
        <v>1249.83</v>
      </c>
      <c r="BV22">
        <v>0.9</v>
      </c>
      <c r="BW22">
        <v>0.1</v>
      </c>
      <c r="BX22">
        <v>0</v>
      </c>
      <c r="BY22">
        <v>2.5209999999999999</v>
      </c>
      <c r="BZ22">
        <v>0</v>
      </c>
      <c r="CA22">
        <v>1952.75</v>
      </c>
      <c r="CB22">
        <v>11942.6</v>
      </c>
      <c r="CC22">
        <v>36.125</v>
      </c>
      <c r="CD22">
        <v>39</v>
      </c>
      <c r="CE22">
        <v>37.811999999999998</v>
      </c>
      <c r="CF22">
        <v>36.875</v>
      </c>
      <c r="CG22">
        <v>35.811999999999998</v>
      </c>
      <c r="CH22">
        <v>1124.8499999999999</v>
      </c>
      <c r="CI22">
        <v>124.98</v>
      </c>
      <c r="CJ22">
        <v>0</v>
      </c>
      <c r="CK22">
        <v>1689028868.9000001</v>
      </c>
      <c r="CL22">
        <v>0</v>
      </c>
      <c r="CM22">
        <v>1689028491</v>
      </c>
      <c r="CN22" t="s">
        <v>350</v>
      </c>
      <c r="CO22">
        <v>1689028491</v>
      </c>
      <c r="CP22">
        <v>1689028486</v>
      </c>
      <c r="CQ22">
        <v>23</v>
      </c>
      <c r="CR22">
        <v>0.25800000000000001</v>
      </c>
      <c r="CS22">
        <v>4.8000000000000001E-2</v>
      </c>
      <c r="CT22">
        <v>-0.42199999999999999</v>
      </c>
      <c r="CU22">
        <v>0.19900000000000001</v>
      </c>
      <c r="CV22">
        <v>410</v>
      </c>
      <c r="CW22">
        <v>16</v>
      </c>
      <c r="CX22">
        <v>0.38</v>
      </c>
      <c r="CY22">
        <v>0.11</v>
      </c>
      <c r="CZ22">
        <v>10.8121146341827</v>
      </c>
      <c r="DA22">
        <v>-0.10996627317805199</v>
      </c>
      <c r="DB22">
        <v>2.8859376025826999E-2</v>
      </c>
      <c r="DC22">
        <v>1</v>
      </c>
      <c r="DD22">
        <v>408.92345</v>
      </c>
      <c r="DE22">
        <v>-9.5323308270499493E-2</v>
      </c>
      <c r="DF22">
        <v>1.7477056388309601E-2</v>
      </c>
      <c r="DG22">
        <v>-1</v>
      </c>
      <c r="DH22">
        <v>0</v>
      </c>
      <c r="DI22">
        <v>0</v>
      </c>
      <c r="DJ22">
        <v>0</v>
      </c>
      <c r="DK22">
        <v>1</v>
      </c>
      <c r="DL22">
        <v>2</v>
      </c>
      <c r="DM22">
        <v>2</v>
      </c>
      <c r="DN22" t="s">
        <v>351</v>
      </c>
      <c r="DO22">
        <v>2.9273699999999998</v>
      </c>
      <c r="DP22">
        <v>2.9206300000000001</v>
      </c>
      <c r="DQ22">
        <v>9.4756900000000005E-2</v>
      </c>
      <c r="DR22">
        <v>9.6634200000000003E-2</v>
      </c>
      <c r="DS22">
        <v>9.8446000000000006E-2</v>
      </c>
      <c r="DT22">
        <v>9.7183500000000006E-2</v>
      </c>
      <c r="DU22">
        <v>28855.5</v>
      </c>
      <c r="DV22">
        <v>30507.5</v>
      </c>
      <c r="DW22">
        <v>29597.9</v>
      </c>
      <c r="DX22">
        <v>31466.9</v>
      </c>
      <c r="DY22">
        <v>34898.800000000003</v>
      </c>
      <c r="DZ22">
        <v>37243.699999999997</v>
      </c>
      <c r="EA22">
        <v>40572.400000000001</v>
      </c>
      <c r="EB22">
        <v>43675.8</v>
      </c>
      <c r="EC22">
        <v>2.1057999999999999</v>
      </c>
      <c r="ED22">
        <v>2.12608</v>
      </c>
      <c r="EE22">
        <v>0.126779</v>
      </c>
      <c r="EF22">
        <v>0</v>
      </c>
      <c r="EG22">
        <v>17.942</v>
      </c>
      <c r="EH22">
        <v>999.9</v>
      </c>
      <c r="EI22">
        <v>62.618000000000002</v>
      </c>
      <c r="EJ22">
        <v>21.59</v>
      </c>
      <c r="EK22">
        <v>16.2333</v>
      </c>
      <c r="EL22">
        <v>60.925600000000003</v>
      </c>
      <c r="EM22">
        <v>24.791699999999999</v>
      </c>
      <c r="EN22">
        <v>1</v>
      </c>
      <c r="EO22">
        <v>-0.48874499999999999</v>
      </c>
      <c r="EP22">
        <v>1.1547499999999999</v>
      </c>
      <c r="EQ22">
        <v>20.290199999999999</v>
      </c>
      <c r="ER22">
        <v>5.2411000000000003</v>
      </c>
      <c r="ES22">
        <v>11.8302</v>
      </c>
      <c r="ET22">
        <v>4.9827500000000002</v>
      </c>
      <c r="EU22">
        <v>3.2989999999999999</v>
      </c>
      <c r="EV22">
        <v>19</v>
      </c>
      <c r="EW22">
        <v>229</v>
      </c>
      <c r="EX22">
        <v>4.2</v>
      </c>
      <c r="EY22">
        <v>122.2</v>
      </c>
      <c r="EZ22">
        <v>1.8732200000000001</v>
      </c>
      <c r="FA22">
        <v>1.8789100000000001</v>
      </c>
      <c r="FB22">
        <v>1.87927</v>
      </c>
      <c r="FC22">
        <v>1.8798699999999999</v>
      </c>
      <c r="FD22">
        <v>1.8775599999999999</v>
      </c>
      <c r="FE22">
        <v>1.87662</v>
      </c>
      <c r="FF22">
        <v>1.8772</v>
      </c>
      <c r="FG22">
        <v>1.8749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-0.42099999999999999</v>
      </c>
      <c r="FV22">
        <v>0.1993</v>
      </c>
      <c r="FW22">
        <v>-0.42291766819813698</v>
      </c>
      <c r="FX22">
        <v>1.4527828764109799E-4</v>
      </c>
      <c r="FY22">
        <v>-4.3579519040863002E-7</v>
      </c>
      <c r="FZ22">
        <v>2.0799061152897499E-10</v>
      </c>
      <c r="GA22">
        <v>0.19928181818182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6.3</v>
      </c>
      <c r="GJ22">
        <v>6.4</v>
      </c>
      <c r="GK22">
        <v>1.0498000000000001</v>
      </c>
      <c r="GL22">
        <v>2.49634</v>
      </c>
      <c r="GM22">
        <v>1.54541</v>
      </c>
      <c r="GN22">
        <v>2.3034699999999999</v>
      </c>
      <c r="GO22">
        <v>1.5979000000000001</v>
      </c>
      <c r="GP22">
        <v>2.4121100000000002</v>
      </c>
      <c r="GQ22">
        <v>24.816299999999998</v>
      </c>
      <c r="GR22">
        <v>14.2721</v>
      </c>
      <c r="GS22">
        <v>18</v>
      </c>
      <c r="GT22">
        <v>493.00400000000002</v>
      </c>
      <c r="GU22">
        <v>537.92100000000005</v>
      </c>
      <c r="GV22">
        <v>18.000499999999999</v>
      </c>
      <c r="GW22">
        <v>20.3629</v>
      </c>
      <c r="GX22">
        <v>30.0002</v>
      </c>
      <c r="GY22">
        <v>20.3475</v>
      </c>
      <c r="GZ22">
        <v>20.303799999999999</v>
      </c>
      <c r="HA22">
        <v>21.067599999999999</v>
      </c>
      <c r="HB22">
        <v>-30</v>
      </c>
      <c r="HC22">
        <v>-30</v>
      </c>
      <c r="HD22">
        <v>18</v>
      </c>
      <c r="HE22">
        <v>408.96600000000001</v>
      </c>
      <c r="HF22">
        <v>0</v>
      </c>
      <c r="HG22">
        <v>100.697</v>
      </c>
      <c r="HH22">
        <v>101.20099999999999</v>
      </c>
    </row>
    <row r="23" spans="1:216" x14ac:dyDescent="0.2">
      <c r="A23">
        <v>5</v>
      </c>
      <c r="B23">
        <v>1689028929</v>
      </c>
      <c r="C23">
        <v>244</v>
      </c>
      <c r="D23" t="s">
        <v>361</v>
      </c>
      <c r="E23" t="s">
        <v>362</v>
      </c>
      <c r="F23" t="s">
        <v>346</v>
      </c>
      <c r="G23" t="s">
        <v>395</v>
      </c>
      <c r="H23" t="s">
        <v>347</v>
      </c>
      <c r="I23" t="s">
        <v>348</v>
      </c>
      <c r="J23" t="s">
        <v>394</v>
      </c>
      <c r="K23" t="s">
        <v>349</v>
      </c>
      <c r="L23">
        <v>1689028929</v>
      </c>
      <c r="M23">
        <f t="shared" si="0"/>
        <v>9.5210437852766608E-4</v>
      </c>
      <c r="N23">
        <f t="shared" si="1"/>
        <v>0.95210437852766605</v>
      </c>
      <c r="O23">
        <f t="shared" si="2"/>
        <v>14.086864562715625</v>
      </c>
      <c r="P23">
        <f t="shared" si="3"/>
        <v>399.98899999999998</v>
      </c>
      <c r="Q23">
        <f t="shared" si="4"/>
        <v>265.26366729388428</v>
      </c>
      <c r="R23">
        <f t="shared" si="5"/>
        <v>26.531189753387164</v>
      </c>
      <c r="S23">
        <f t="shared" si="6"/>
        <v>40.006172599997996</v>
      </c>
      <c r="T23">
        <f t="shared" si="7"/>
        <v>0.1747689691526004</v>
      </c>
      <c r="U23">
        <f t="shared" si="8"/>
        <v>3.8244744002917659</v>
      </c>
      <c r="V23">
        <f t="shared" si="9"/>
        <v>0.17045027536040386</v>
      </c>
      <c r="W23">
        <f t="shared" si="10"/>
        <v>0.10691055098608525</v>
      </c>
      <c r="X23">
        <f t="shared" si="11"/>
        <v>165.42148200000003</v>
      </c>
      <c r="Y23">
        <f t="shared" si="12"/>
        <v>20.142278975424869</v>
      </c>
      <c r="Z23">
        <f t="shared" si="13"/>
        <v>20.142278975424869</v>
      </c>
      <c r="AA23">
        <f t="shared" si="14"/>
        <v>2.3673683733887754</v>
      </c>
      <c r="AB23">
        <f t="shared" si="15"/>
        <v>79.654902191776785</v>
      </c>
      <c r="AC23">
        <f t="shared" si="16"/>
        <v>1.8203809214910001</v>
      </c>
      <c r="AD23">
        <f t="shared" si="17"/>
        <v>2.2853344507388376</v>
      </c>
      <c r="AE23">
        <f t="shared" si="18"/>
        <v>0.54698745189777531</v>
      </c>
      <c r="AF23">
        <f t="shared" si="19"/>
        <v>-41.987803093070077</v>
      </c>
      <c r="AG23">
        <f t="shared" si="20"/>
        <v>-117.29434788144046</v>
      </c>
      <c r="AH23">
        <f t="shared" si="21"/>
        <v>-6.1572601970929597</v>
      </c>
      <c r="AI23">
        <f t="shared" si="22"/>
        <v>-1.7929171603483951E-2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54114.385139621074</v>
      </c>
      <c r="AO23">
        <f t="shared" si="26"/>
        <v>1000.19</v>
      </c>
      <c r="AP23">
        <f t="shared" si="27"/>
        <v>843.16020000000015</v>
      </c>
      <c r="AQ23">
        <f t="shared" si="28"/>
        <v>0.84300002999430113</v>
      </c>
      <c r="AR23">
        <f t="shared" si="29"/>
        <v>0.1653900578890011</v>
      </c>
      <c r="AS23">
        <v>1689028929</v>
      </c>
      <c r="AT23">
        <v>399.98899999999998</v>
      </c>
      <c r="AU23">
        <v>408.50299999999999</v>
      </c>
      <c r="AV23">
        <v>18.200500000000002</v>
      </c>
      <c r="AW23">
        <v>17.650400000000001</v>
      </c>
      <c r="AX23">
        <v>400.41</v>
      </c>
      <c r="AY23">
        <v>18.001200000000001</v>
      </c>
      <c r="AZ23">
        <v>500.09899999999999</v>
      </c>
      <c r="BA23">
        <v>99.818299999999994</v>
      </c>
      <c r="BB23">
        <v>0.199882</v>
      </c>
      <c r="BC23">
        <v>19.573399999999999</v>
      </c>
      <c r="BD23">
        <v>19.868600000000001</v>
      </c>
      <c r="BE23">
        <v>999.9</v>
      </c>
      <c r="BF23">
        <v>0</v>
      </c>
      <c r="BG23">
        <v>0</v>
      </c>
      <c r="BH23">
        <v>9998.75</v>
      </c>
      <c r="BI23">
        <v>0</v>
      </c>
      <c r="BJ23">
        <v>1.0582499999999999</v>
      </c>
      <c r="BK23">
        <v>-8.5136699999999994</v>
      </c>
      <c r="BL23">
        <v>407.404</v>
      </c>
      <c r="BM23">
        <v>415.84300000000002</v>
      </c>
      <c r="BN23">
        <v>0.55001100000000003</v>
      </c>
      <c r="BO23">
        <v>408.50299999999999</v>
      </c>
      <c r="BP23">
        <v>17.650400000000001</v>
      </c>
      <c r="BQ23">
        <v>1.81674</v>
      </c>
      <c r="BR23">
        <v>1.7618400000000001</v>
      </c>
      <c r="BS23">
        <v>15.9316</v>
      </c>
      <c r="BT23">
        <v>15.452299999999999</v>
      </c>
      <c r="BU23">
        <v>1000.19</v>
      </c>
      <c r="BV23">
        <v>0.9</v>
      </c>
      <c r="BW23">
        <v>0.1</v>
      </c>
      <c r="BX23">
        <v>0</v>
      </c>
      <c r="BY23">
        <v>2.4641999999999999</v>
      </c>
      <c r="BZ23">
        <v>0</v>
      </c>
      <c r="CA23">
        <v>1623.09</v>
      </c>
      <c r="CB23">
        <v>9557.18</v>
      </c>
      <c r="CC23">
        <v>35.75</v>
      </c>
      <c r="CD23">
        <v>39</v>
      </c>
      <c r="CE23">
        <v>37.625</v>
      </c>
      <c r="CF23">
        <v>36.875</v>
      </c>
      <c r="CG23">
        <v>35.625</v>
      </c>
      <c r="CH23">
        <v>900.17</v>
      </c>
      <c r="CI23">
        <v>100.02</v>
      </c>
      <c r="CJ23">
        <v>0</v>
      </c>
      <c r="CK23">
        <v>1689028930.0999999</v>
      </c>
      <c r="CL23">
        <v>0</v>
      </c>
      <c r="CM23">
        <v>1689028491</v>
      </c>
      <c r="CN23" t="s">
        <v>350</v>
      </c>
      <c r="CO23">
        <v>1689028491</v>
      </c>
      <c r="CP23">
        <v>1689028486</v>
      </c>
      <c r="CQ23">
        <v>23</v>
      </c>
      <c r="CR23">
        <v>0.25800000000000001</v>
      </c>
      <c r="CS23">
        <v>4.8000000000000001E-2</v>
      </c>
      <c r="CT23">
        <v>-0.42199999999999999</v>
      </c>
      <c r="CU23">
        <v>0.19900000000000001</v>
      </c>
      <c r="CV23">
        <v>410</v>
      </c>
      <c r="CW23">
        <v>16</v>
      </c>
      <c r="CX23">
        <v>0.38</v>
      </c>
      <c r="CY23">
        <v>0.11</v>
      </c>
      <c r="CZ23">
        <v>10.378270754423299</v>
      </c>
      <c r="DA23">
        <v>0.24630166575534401</v>
      </c>
      <c r="DB23">
        <v>6.1483022863382697E-2</v>
      </c>
      <c r="DC23">
        <v>1</v>
      </c>
      <c r="DD23">
        <v>408.55349999999999</v>
      </c>
      <c r="DE23">
        <v>0.17539849624112699</v>
      </c>
      <c r="DF23">
        <v>5.6692592108671697E-2</v>
      </c>
      <c r="DG23">
        <v>-1</v>
      </c>
      <c r="DH23">
        <v>0</v>
      </c>
      <c r="DI23">
        <v>0</v>
      </c>
      <c r="DJ23">
        <v>0</v>
      </c>
      <c r="DK23">
        <v>1</v>
      </c>
      <c r="DL23">
        <v>2</v>
      </c>
      <c r="DM23">
        <v>2</v>
      </c>
      <c r="DN23" t="s">
        <v>351</v>
      </c>
      <c r="DO23">
        <v>2.9270900000000002</v>
      </c>
      <c r="DP23">
        <v>2.92048</v>
      </c>
      <c r="DQ23">
        <v>9.4748399999999997E-2</v>
      </c>
      <c r="DR23">
        <v>9.6540200000000007E-2</v>
      </c>
      <c r="DS23">
        <v>9.8347100000000007E-2</v>
      </c>
      <c r="DT23">
        <v>9.7242700000000001E-2</v>
      </c>
      <c r="DU23">
        <v>28854.7</v>
      </c>
      <c r="DV23">
        <v>30507.8</v>
      </c>
      <c r="DW23">
        <v>29597</v>
      </c>
      <c r="DX23">
        <v>31464.3</v>
      </c>
      <c r="DY23">
        <v>34901.9</v>
      </c>
      <c r="DZ23">
        <v>37237.699999999997</v>
      </c>
      <c r="EA23">
        <v>40571.199999999997</v>
      </c>
      <c r="EB23">
        <v>43671.6</v>
      </c>
      <c r="EC23">
        <v>2.1049500000000001</v>
      </c>
      <c r="ED23">
        <v>2.1253199999999999</v>
      </c>
      <c r="EE23">
        <v>0.119008</v>
      </c>
      <c r="EF23">
        <v>0</v>
      </c>
      <c r="EG23">
        <v>17.896100000000001</v>
      </c>
      <c r="EH23">
        <v>999.9</v>
      </c>
      <c r="EI23">
        <v>62.642000000000003</v>
      </c>
      <c r="EJ23">
        <v>21.59</v>
      </c>
      <c r="EK23">
        <v>16.2395</v>
      </c>
      <c r="EL23">
        <v>61.485599999999998</v>
      </c>
      <c r="EM23">
        <v>25.0641</v>
      </c>
      <c r="EN23">
        <v>1</v>
      </c>
      <c r="EO23">
        <v>-0.48549799999999999</v>
      </c>
      <c r="EP23">
        <v>1.1427799999999999</v>
      </c>
      <c r="EQ23">
        <v>20.292300000000001</v>
      </c>
      <c r="ER23">
        <v>5.2418500000000003</v>
      </c>
      <c r="ES23">
        <v>11.8302</v>
      </c>
      <c r="ET23">
        <v>4.9816500000000001</v>
      </c>
      <c r="EU23">
        <v>3.2989999999999999</v>
      </c>
      <c r="EV23">
        <v>19</v>
      </c>
      <c r="EW23">
        <v>230.5</v>
      </c>
      <c r="EX23">
        <v>4.2</v>
      </c>
      <c r="EY23">
        <v>122.2</v>
      </c>
      <c r="EZ23">
        <v>1.87321</v>
      </c>
      <c r="FA23">
        <v>1.8789100000000001</v>
      </c>
      <c r="FB23">
        <v>1.87927</v>
      </c>
      <c r="FC23">
        <v>1.87988</v>
      </c>
      <c r="FD23">
        <v>1.87757</v>
      </c>
      <c r="FE23">
        <v>1.8766</v>
      </c>
      <c r="FF23">
        <v>1.8772500000000001</v>
      </c>
      <c r="FG23">
        <v>1.8749100000000001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-0.42099999999999999</v>
      </c>
      <c r="FV23">
        <v>0.1993</v>
      </c>
      <c r="FW23">
        <v>-0.42291766819813698</v>
      </c>
      <c r="FX23">
        <v>1.4527828764109799E-4</v>
      </c>
      <c r="FY23">
        <v>-4.3579519040863002E-7</v>
      </c>
      <c r="FZ23">
        <v>2.0799061152897499E-10</v>
      </c>
      <c r="GA23">
        <v>0.19928181818182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7.3</v>
      </c>
      <c r="GJ23">
        <v>7.4</v>
      </c>
      <c r="GK23">
        <v>1.0485800000000001</v>
      </c>
      <c r="GL23">
        <v>2.49268</v>
      </c>
      <c r="GM23">
        <v>1.54541</v>
      </c>
      <c r="GN23">
        <v>2.3034699999999999</v>
      </c>
      <c r="GO23">
        <v>1.5979000000000001</v>
      </c>
      <c r="GP23">
        <v>2.4169900000000002</v>
      </c>
      <c r="GQ23">
        <v>24.8367</v>
      </c>
      <c r="GR23">
        <v>14.2721</v>
      </c>
      <c r="GS23">
        <v>18</v>
      </c>
      <c r="GT23">
        <v>492.97300000000001</v>
      </c>
      <c r="GU23">
        <v>537.93100000000004</v>
      </c>
      <c r="GV23">
        <v>18.0002</v>
      </c>
      <c r="GW23">
        <v>20.415500000000002</v>
      </c>
      <c r="GX23">
        <v>30.000399999999999</v>
      </c>
      <c r="GY23">
        <v>20.395199999999999</v>
      </c>
      <c r="GZ23">
        <v>20.351400000000002</v>
      </c>
      <c r="HA23">
        <v>21.0441</v>
      </c>
      <c r="HB23">
        <v>-30</v>
      </c>
      <c r="HC23">
        <v>-30</v>
      </c>
      <c r="HD23">
        <v>18</v>
      </c>
      <c r="HE23">
        <v>408.48099999999999</v>
      </c>
      <c r="HF23">
        <v>0</v>
      </c>
      <c r="HG23">
        <v>100.694</v>
      </c>
      <c r="HH23">
        <v>101.19199999999999</v>
      </c>
    </row>
    <row r="24" spans="1:216" x14ac:dyDescent="0.2">
      <c r="A24">
        <v>6</v>
      </c>
      <c r="B24">
        <v>1689028990</v>
      </c>
      <c r="C24">
        <v>305</v>
      </c>
      <c r="D24" t="s">
        <v>363</v>
      </c>
      <c r="E24" t="s">
        <v>364</v>
      </c>
      <c r="F24" t="s">
        <v>346</v>
      </c>
      <c r="G24" t="s">
        <v>395</v>
      </c>
      <c r="H24" t="s">
        <v>347</v>
      </c>
      <c r="I24" t="s">
        <v>348</v>
      </c>
      <c r="J24" t="s">
        <v>394</v>
      </c>
      <c r="K24" t="s">
        <v>349</v>
      </c>
      <c r="L24">
        <v>1689028990</v>
      </c>
      <c r="M24">
        <f t="shared" si="0"/>
        <v>9.9837989407519905E-4</v>
      </c>
      <c r="N24">
        <f t="shared" si="1"/>
        <v>0.99837989407519911</v>
      </c>
      <c r="O24">
        <f t="shared" si="2"/>
        <v>12.622059824499388</v>
      </c>
      <c r="P24">
        <f t="shared" si="3"/>
        <v>400.03100000000001</v>
      </c>
      <c r="Q24">
        <f t="shared" si="4"/>
        <v>292.23722860576521</v>
      </c>
      <c r="R24">
        <f t="shared" si="5"/>
        <v>29.227603186497948</v>
      </c>
      <c r="S24">
        <f t="shared" si="6"/>
        <v>40.008411611618001</v>
      </c>
      <c r="T24">
        <f t="shared" si="7"/>
        <v>0.19720318796430533</v>
      </c>
      <c r="U24">
        <f t="shared" si="8"/>
        <v>3.8160438069325715</v>
      </c>
      <c r="V24">
        <f t="shared" si="9"/>
        <v>0.19171157117052276</v>
      </c>
      <c r="W24">
        <f t="shared" si="10"/>
        <v>0.12030039395733094</v>
      </c>
      <c r="X24">
        <f t="shared" si="11"/>
        <v>124.05510261061754</v>
      </c>
      <c r="Y24">
        <f t="shared" si="12"/>
        <v>19.850816582211344</v>
      </c>
      <c r="Z24">
        <f t="shared" si="13"/>
        <v>19.850816582211344</v>
      </c>
      <c r="AA24">
        <f t="shared" si="14"/>
        <v>2.3250220227211802</v>
      </c>
      <c r="AB24">
        <f t="shared" si="15"/>
        <v>79.874130921056192</v>
      </c>
      <c r="AC24">
        <f t="shared" si="16"/>
        <v>1.8149609585216</v>
      </c>
      <c r="AD24">
        <f t="shared" si="17"/>
        <v>2.2722763147375229</v>
      </c>
      <c r="AE24">
        <f t="shared" si="18"/>
        <v>0.51006106419958019</v>
      </c>
      <c r="AF24">
        <f t="shared" si="19"/>
        <v>-44.028553328716278</v>
      </c>
      <c r="AG24">
        <f t="shared" si="20"/>
        <v>-76.04142412219278</v>
      </c>
      <c r="AH24">
        <f t="shared" si="21"/>
        <v>-3.9926856953284267</v>
      </c>
      <c r="AI24">
        <f t="shared" si="22"/>
        <v>-7.5605356199446305E-3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53966.286201746087</v>
      </c>
      <c r="AO24">
        <f t="shared" si="26"/>
        <v>750.07899999999995</v>
      </c>
      <c r="AP24">
        <f t="shared" si="27"/>
        <v>632.31635700031995</v>
      </c>
      <c r="AQ24">
        <f t="shared" si="28"/>
        <v>0.84299968003412973</v>
      </c>
      <c r="AR24">
        <f t="shared" si="29"/>
        <v>0.16538938246587032</v>
      </c>
      <c r="AS24">
        <v>1689028990</v>
      </c>
      <c r="AT24">
        <v>400.03100000000001</v>
      </c>
      <c r="AU24">
        <v>407.69299999999998</v>
      </c>
      <c r="AV24">
        <v>18.147200000000002</v>
      </c>
      <c r="AW24">
        <v>17.570399999999999</v>
      </c>
      <c r="AX24">
        <v>400.452</v>
      </c>
      <c r="AY24">
        <v>17.947900000000001</v>
      </c>
      <c r="AZ24">
        <v>500.15800000000002</v>
      </c>
      <c r="BA24">
        <v>99.813100000000006</v>
      </c>
      <c r="BB24">
        <v>0.20017799999999999</v>
      </c>
      <c r="BC24">
        <v>19.481200000000001</v>
      </c>
      <c r="BD24">
        <v>19.677399999999999</v>
      </c>
      <c r="BE24">
        <v>999.9</v>
      </c>
      <c r="BF24">
        <v>0</v>
      </c>
      <c r="BG24">
        <v>0</v>
      </c>
      <c r="BH24">
        <v>9967.5</v>
      </c>
      <c r="BI24">
        <v>0</v>
      </c>
      <c r="BJ24">
        <v>1.0582499999999999</v>
      </c>
      <c r="BK24">
        <v>-7.6621100000000002</v>
      </c>
      <c r="BL24">
        <v>407.42500000000001</v>
      </c>
      <c r="BM24">
        <v>414.98500000000001</v>
      </c>
      <c r="BN24">
        <v>0.57679400000000003</v>
      </c>
      <c r="BO24">
        <v>407.69299999999998</v>
      </c>
      <c r="BP24">
        <v>17.570399999999999</v>
      </c>
      <c r="BQ24">
        <v>1.81132</v>
      </c>
      <c r="BR24">
        <v>1.7537499999999999</v>
      </c>
      <c r="BS24">
        <v>15.8849</v>
      </c>
      <c r="BT24">
        <v>15.380599999999999</v>
      </c>
      <c r="BU24">
        <v>750.07899999999995</v>
      </c>
      <c r="BV24">
        <v>0.90000899999999995</v>
      </c>
      <c r="BW24">
        <v>9.9990999999999997E-2</v>
      </c>
      <c r="BX24">
        <v>0</v>
      </c>
      <c r="BY24">
        <v>2.7374999999999998</v>
      </c>
      <c r="BZ24">
        <v>0</v>
      </c>
      <c r="CA24">
        <v>1282.0899999999999</v>
      </c>
      <c r="CB24">
        <v>7167.28</v>
      </c>
      <c r="CC24">
        <v>35.375</v>
      </c>
      <c r="CD24">
        <v>38.936999999999998</v>
      </c>
      <c r="CE24">
        <v>37.5</v>
      </c>
      <c r="CF24">
        <v>36.811999999999998</v>
      </c>
      <c r="CG24">
        <v>35.311999999999998</v>
      </c>
      <c r="CH24">
        <v>675.08</v>
      </c>
      <c r="CI24">
        <v>75</v>
      </c>
      <c r="CJ24">
        <v>0</v>
      </c>
      <c r="CK24">
        <v>1689028991.3</v>
      </c>
      <c r="CL24">
        <v>0</v>
      </c>
      <c r="CM24">
        <v>1689028491</v>
      </c>
      <c r="CN24" t="s">
        <v>350</v>
      </c>
      <c r="CO24">
        <v>1689028491</v>
      </c>
      <c r="CP24">
        <v>1689028486</v>
      </c>
      <c r="CQ24">
        <v>23</v>
      </c>
      <c r="CR24">
        <v>0.25800000000000001</v>
      </c>
      <c r="CS24">
        <v>4.8000000000000001E-2</v>
      </c>
      <c r="CT24">
        <v>-0.42199999999999999</v>
      </c>
      <c r="CU24">
        <v>0.19900000000000001</v>
      </c>
      <c r="CV24">
        <v>410</v>
      </c>
      <c r="CW24">
        <v>16</v>
      </c>
      <c r="CX24">
        <v>0.38</v>
      </c>
      <c r="CY24">
        <v>0.11</v>
      </c>
      <c r="CZ24">
        <v>9.2607483596128404</v>
      </c>
      <c r="DA24">
        <v>0.48203970421808101</v>
      </c>
      <c r="DB24">
        <v>5.9058291283692402E-2</v>
      </c>
      <c r="DC24">
        <v>1</v>
      </c>
      <c r="DD24">
        <v>407.668523809524</v>
      </c>
      <c r="DE24">
        <v>0.14111688311723999</v>
      </c>
      <c r="DF24">
        <v>4.02499559865135E-2</v>
      </c>
      <c r="DG24">
        <v>-1</v>
      </c>
      <c r="DH24">
        <v>0</v>
      </c>
      <c r="DI24">
        <v>0</v>
      </c>
      <c r="DJ24">
        <v>0</v>
      </c>
      <c r="DK24">
        <v>1</v>
      </c>
      <c r="DL24">
        <v>2</v>
      </c>
      <c r="DM24">
        <v>2</v>
      </c>
      <c r="DN24" t="s">
        <v>351</v>
      </c>
      <c r="DO24">
        <v>2.92719</v>
      </c>
      <c r="DP24">
        <v>2.9205000000000001</v>
      </c>
      <c r="DQ24">
        <v>9.4739100000000007E-2</v>
      </c>
      <c r="DR24">
        <v>9.63783E-2</v>
      </c>
      <c r="DS24">
        <v>9.8116999999999996E-2</v>
      </c>
      <c r="DT24">
        <v>9.6907300000000002E-2</v>
      </c>
      <c r="DU24">
        <v>28852.7</v>
      </c>
      <c r="DV24">
        <v>30509.599999999999</v>
      </c>
      <c r="DW24">
        <v>29594.9</v>
      </c>
      <c r="DX24">
        <v>31460.7</v>
      </c>
      <c r="DY24">
        <v>34909.4</v>
      </c>
      <c r="DZ24">
        <v>37248.699999999997</v>
      </c>
      <c r="EA24">
        <v>40569.1</v>
      </c>
      <c r="EB24">
        <v>43667.7</v>
      </c>
      <c r="EC24">
        <v>2.1044999999999998</v>
      </c>
      <c r="ED24">
        <v>2.1242700000000001</v>
      </c>
      <c r="EE24">
        <v>0.112273</v>
      </c>
      <c r="EF24">
        <v>0</v>
      </c>
      <c r="EG24">
        <v>17.816099999999999</v>
      </c>
      <c r="EH24">
        <v>999.9</v>
      </c>
      <c r="EI24">
        <v>62.691000000000003</v>
      </c>
      <c r="EJ24">
        <v>21.600999999999999</v>
      </c>
      <c r="EK24">
        <v>16.265699999999999</v>
      </c>
      <c r="EL24">
        <v>61.775599999999997</v>
      </c>
      <c r="EM24">
        <v>25.6891</v>
      </c>
      <c r="EN24">
        <v>1</v>
      </c>
      <c r="EO24">
        <v>-0.482068</v>
      </c>
      <c r="EP24">
        <v>1.1265000000000001</v>
      </c>
      <c r="EQ24">
        <v>20.294599999999999</v>
      </c>
      <c r="ER24">
        <v>5.2426000000000004</v>
      </c>
      <c r="ES24">
        <v>11.8302</v>
      </c>
      <c r="ET24">
        <v>4.9823000000000004</v>
      </c>
      <c r="EU24">
        <v>3.2989999999999999</v>
      </c>
      <c r="EV24">
        <v>19</v>
      </c>
      <c r="EW24">
        <v>231.8</v>
      </c>
      <c r="EX24">
        <v>4.2</v>
      </c>
      <c r="EY24">
        <v>122.2</v>
      </c>
      <c r="EZ24">
        <v>1.8733</v>
      </c>
      <c r="FA24">
        <v>1.87897</v>
      </c>
      <c r="FB24">
        <v>1.8792899999999999</v>
      </c>
      <c r="FC24">
        <v>1.87988</v>
      </c>
      <c r="FD24">
        <v>1.8775900000000001</v>
      </c>
      <c r="FE24">
        <v>1.8766499999999999</v>
      </c>
      <c r="FF24">
        <v>1.8772899999999999</v>
      </c>
      <c r="FG24">
        <v>1.87493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-0.42099999999999999</v>
      </c>
      <c r="FV24">
        <v>0.1993</v>
      </c>
      <c r="FW24">
        <v>-0.42291766819813698</v>
      </c>
      <c r="FX24">
        <v>1.4527828764109799E-4</v>
      </c>
      <c r="FY24">
        <v>-4.3579519040863002E-7</v>
      </c>
      <c r="FZ24">
        <v>2.0799061152897499E-10</v>
      </c>
      <c r="GA24">
        <v>0.19928181818182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8.3000000000000007</v>
      </c>
      <c r="GJ24">
        <v>8.4</v>
      </c>
      <c r="GK24">
        <v>1.0461400000000001</v>
      </c>
      <c r="GL24">
        <v>2.50732</v>
      </c>
      <c r="GM24">
        <v>1.54541</v>
      </c>
      <c r="GN24">
        <v>2.3034699999999999</v>
      </c>
      <c r="GO24">
        <v>1.5979000000000001</v>
      </c>
      <c r="GP24">
        <v>2.2631800000000002</v>
      </c>
      <c r="GQ24">
        <v>24.857099999999999</v>
      </c>
      <c r="GR24">
        <v>14.245900000000001</v>
      </c>
      <c r="GS24">
        <v>18</v>
      </c>
      <c r="GT24">
        <v>493.16899999999998</v>
      </c>
      <c r="GU24">
        <v>537.71699999999998</v>
      </c>
      <c r="GV24">
        <v>17.999600000000001</v>
      </c>
      <c r="GW24">
        <v>20.464200000000002</v>
      </c>
      <c r="GX24">
        <v>30.000499999999999</v>
      </c>
      <c r="GY24">
        <v>20.442399999999999</v>
      </c>
      <c r="GZ24">
        <v>20.398299999999999</v>
      </c>
      <c r="HA24">
        <v>21.009499999999999</v>
      </c>
      <c r="HB24">
        <v>-30</v>
      </c>
      <c r="HC24">
        <v>-30</v>
      </c>
      <c r="HD24">
        <v>18</v>
      </c>
      <c r="HE24">
        <v>407.596</v>
      </c>
      <c r="HF24">
        <v>0</v>
      </c>
      <c r="HG24">
        <v>100.688</v>
      </c>
      <c r="HH24">
        <v>101.182</v>
      </c>
    </row>
    <row r="25" spans="1:216" x14ac:dyDescent="0.2">
      <c r="A25">
        <v>7</v>
      </c>
      <c r="B25">
        <v>1689029051</v>
      </c>
      <c r="C25">
        <v>366</v>
      </c>
      <c r="D25" t="s">
        <v>365</v>
      </c>
      <c r="E25" t="s">
        <v>366</v>
      </c>
      <c r="F25" t="s">
        <v>346</v>
      </c>
      <c r="G25" t="s">
        <v>395</v>
      </c>
      <c r="H25" t="s">
        <v>347</v>
      </c>
      <c r="I25" t="s">
        <v>348</v>
      </c>
      <c r="J25" t="s">
        <v>394</v>
      </c>
      <c r="K25" t="s">
        <v>349</v>
      </c>
      <c r="L25">
        <v>1689029051</v>
      </c>
      <c r="M25">
        <f t="shared" si="0"/>
        <v>9.6109594653662298E-4</v>
      </c>
      <c r="N25">
        <f t="shared" si="1"/>
        <v>0.961095946536623</v>
      </c>
      <c r="O25">
        <f t="shared" si="2"/>
        <v>11.189152421764492</v>
      </c>
      <c r="P25">
        <f t="shared" si="3"/>
        <v>399.99700000000001</v>
      </c>
      <c r="Q25">
        <f t="shared" si="4"/>
        <v>304.12549367985417</v>
      </c>
      <c r="R25">
        <f t="shared" si="5"/>
        <v>30.416478061112773</v>
      </c>
      <c r="S25">
        <f t="shared" si="6"/>
        <v>40.004867161246004</v>
      </c>
      <c r="T25">
        <f t="shared" si="7"/>
        <v>0.19708667699516422</v>
      </c>
      <c r="U25">
        <f t="shared" si="8"/>
        <v>3.8270006575422855</v>
      </c>
      <c r="V25">
        <f t="shared" si="9"/>
        <v>0.19161668526456538</v>
      </c>
      <c r="W25">
        <f t="shared" si="10"/>
        <v>0.12023924001507688</v>
      </c>
      <c r="X25">
        <f t="shared" si="11"/>
        <v>99.243493165368449</v>
      </c>
      <c r="Y25">
        <f t="shared" si="12"/>
        <v>19.687106896396713</v>
      </c>
      <c r="Z25">
        <f t="shared" si="13"/>
        <v>19.687106896396713</v>
      </c>
      <c r="AA25">
        <f t="shared" si="14"/>
        <v>2.3015291108590206</v>
      </c>
      <c r="AB25">
        <f t="shared" si="15"/>
        <v>79.942683599377787</v>
      </c>
      <c r="AC25">
        <f t="shared" si="16"/>
        <v>1.8102038119246</v>
      </c>
      <c r="AD25">
        <f t="shared" si="17"/>
        <v>2.2643770892108122</v>
      </c>
      <c r="AE25">
        <f t="shared" si="18"/>
        <v>0.49132529893442056</v>
      </c>
      <c r="AF25">
        <f t="shared" si="19"/>
        <v>-42.384331242265077</v>
      </c>
      <c r="AG25">
        <f t="shared" si="20"/>
        <v>-54.036960723058527</v>
      </c>
      <c r="AH25">
        <f t="shared" si="21"/>
        <v>-2.8259949671273348</v>
      </c>
      <c r="AI25">
        <f t="shared" si="22"/>
        <v>-3.7937670824845782E-3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54191.175928732395</v>
      </c>
      <c r="AO25">
        <f t="shared" si="26"/>
        <v>600.06299999999999</v>
      </c>
      <c r="AP25">
        <f t="shared" si="27"/>
        <v>505.85262899760022</v>
      </c>
      <c r="AQ25">
        <f t="shared" si="28"/>
        <v>0.84299920007999196</v>
      </c>
      <c r="AR25">
        <f t="shared" si="29"/>
        <v>0.16538845615438455</v>
      </c>
      <c r="AS25">
        <v>1689029051</v>
      </c>
      <c r="AT25">
        <v>399.99700000000001</v>
      </c>
      <c r="AU25">
        <v>406.80599999999998</v>
      </c>
      <c r="AV25">
        <v>18.099699999999999</v>
      </c>
      <c r="AW25">
        <v>17.544499999999999</v>
      </c>
      <c r="AX25">
        <v>400.41800000000001</v>
      </c>
      <c r="AY25">
        <v>17.900400000000001</v>
      </c>
      <c r="AZ25">
        <v>500.23599999999999</v>
      </c>
      <c r="BA25">
        <v>99.813100000000006</v>
      </c>
      <c r="BB25">
        <v>0.199818</v>
      </c>
      <c r="BC25">
        <v>19.4252</v>
      </c>
      <c r="BD25">
        <v>19.577100000000002</v>
      </c>
      <c r="BE25">
        <v>999.9</v>
      </c>
      <c r="BF25">
        <v>0</v>
      </c>
      <c r="BG25">
        <v>0</v>
      </c>
      <c r="BH25">
        <v>10008.799999999999</v>
      </c>
      <c r="BI25">
        <v>0</v>
      </c>
      <c r="BJ25">
        <v>1.0582499999999999</v>
      </c>
      <c r="BK25">
        <v>-6.8095400000000001</v>
      </c>
      <c r="BL25">
        <v>407.37</v>
      </c>
      <c r="BM25">
        <v>414.07100000000003</v>
      </c>
      <c r="BN25">
        <v>0.55520099999999994</v>
      </c>
      <c r="BO25">
        <v>406.80599999999998</v>
      </c>
      <c r="BP25">
        <v>17.544499999999999</v>
      </c>
      <c r="BQ25">
        <v>1.8065899999999999</v>
      </c>
      <c r="BR25">
        <v>1.7511699999999999</v>
      </c>
      <c r="BS25">
        <v>15.8439</v>
      </c>
      <c r="BT25">
        <v>15.3576</v>
      </c>
      <c r="BU25">
        <v>600.06299999999999</v>
      </c>
      <c r="BV25">
        <v>0.90003</v>
      </c>
      <c r="BW25">
        <v>9.9969699999999995E-2</v>
      </c>
      <c r="BX25">
        <v>0</v>
      </c>
      <c r="BY25">
        <v>2.4649000000000001</v>
      </c>
      <c r="BZ25">
        <v>0</v>
      </c>
      <c r="CA25">
        <v>1065.8699999999999</v>
      </c>
      <c r="CB25">
        <v>5733.84</v>
      </c>
      <c r="CC25">
        <v>34.936999999999998</v>
      </c>
      <c r="CD25">
        <v>38.811999999999998</v>
      </c>
      <c r="CE25">
        <v>37.25</v>
      </c>
      <c r="CF25">
        <v>36.686999999999998</v>
      </c>
      <c r="CG25">
        <v>35.061999999999998</v>
      </c>
      <c r="CH25">
        <v>540.07000000000005</v>
      </c>
      <c r="CI25">
        <v>59.99</v>
      </c>
      <c r="CJ25">
        <v>0</v>
      </c>
      <c r="CK25">
        <v>1689029051.9000001</v>
      </c>
      <c r="CL25">
        <v>0</v>
      </c>
      <c r="CM25">
        <v>1689028491</v>
      </c>
      <c r="CN25" t="s">
        <v>350</v>
      </c>
      <c r="CO25">
        <v>1689028491</v>
      </c>
      <c r="CP25">
        <v>1689028486</v>
      </c>
      <c r="CQ25">
        <v>23</v>
      </c>
      <c r="CR25">
        <v>0.25800000000000001</v>
      </c>
      <c r="CS25">
        <v>4.8000000000000001E-2</v>
      </c>
      <c r="CT25">
        <v>-0.42199999999999999</v>
      </c>
      <c r="CU25">
        <v>0.19900000000000001</v>
      </c>
      <c r="CV25">
        <v>410</v>
      </c>
      <c r="CW25">
        <v>16</v>
      </c>
      <c r="CX25">
        <v>0.38</v>
      </c>
      <c r="CY25">
        <v>0.11</v>
      </c>
      <c r="CZ25">
        <v>8.3059883981457698</v>
      </c>
      <c r="DA25">
        <v>-9.0501434448964205E-2</v>
      </c>
      <c r="DB25">
        <v>3.9075774007797E-2</v>
      </c>
      <c r="DC25">
        <v>1</v>
      </c>
      <c r="DD25">
        <v>406.91860000000003</v>
      </c>
      <c r="DE25">
        <v>-0.21708270676782901</v>
      </c>
      <c r="DF25">
        <v>3.12048073219518E-2</v>
      </c>
      <c r="DG25">
        <v>-1</v>
      </c>
      <c r="DH25">
        <v>0</v>
      </c>
      <c r="DI25">
        <v>0</v>
      </c>
      <c r="DJ25">
        <v>0</v>
      </c>
      <c r="DK25">
        <v>1</v>
      </c>
      <c r="DL25">
        <v>2</v>
      </c>
      <c r="DM25">
        <v>2</v>
      </c>
      <c r="DN25" t="s">
        <v>351</v>
      </c>
      <c r="DO25">
        <v>2.9273500000000001</v>
      </c>
      <c r="DP25">
        <v>2.92049</v>
      </c>
      <c r="DQ25">
        <v>9.4720299999999993E-2</v>
      </c>
      <c r="DR25">
        <v>9.6207100000000004E-2</v>
      </c>
      <c r="DS25">
        <v>9.7914500000000002E-2</v>
      </c>
      <c r="DT25">
        <v>9.6792299999999998E-2</v>
      </c>
      <c r="DU25">
        <v>28850.1</v>
      </c>
      <c r="DV25">
        <v>30512.3</v>
      </c>
      <c r="DW25">
        <v>29591.8</v>
      </c>
      <c r="DX25">
        <v>31457.8</v>
      </c>
      <c r="DY25">
        <v>34914.400000000001</v>
      </c>
      <c r="DZ25">
        <v>37250.300000000003</v>
      </c>
      <c r="EA25">
        <v>40565.199999999997</v>
      </c>
      <c r="EB25">
        <v>43663.7</v>
      </c>
      <c r="EC25">
        <v>2.1040000000000001</v>
      </c>
      <c r="ED25">
        <v>2.1230199999999999</v>
      </c>
      <c r="EE25">
        <v>0.108056</v>
      </c>
      <c r="EF25">
        <v>0</v>
      </c>
      <c r="EG25">
        <v>17.785599999999999</v>
      </c>
      <c r="EH25">
        <v>999.9</v>
      </c>
      <c r="EI25">
        <v>62.74</v>
      </c>
      <c r="EJ25">
        <v>21.600999999999999</v>
      </c>
      <c r="EK25">
        <v>16.2776</v>
      </c>
      <c r="EL25">
        <v>60.865600000000001</v>
      </c>
      <c r="EM25">
        <v>25.3566</v>
      </c>
      <c r="EN25">
        <v>1</v>
      </c>
      <c r="EO25">
        <v>-0.47847299999999998</v>
      </c>
      <c r="EP25">
        <v>1.1427799999999999</v>
      </c>
      <c r="EQ25">
        <v>20.295999999999999</v>
      </c>
      <c r="ER25">
        <v>5.2451400000000001</v>
      </c>
      <c r="ES25">
        <v>11.8302</v>
      </c>
      <c r="ET25">
        <v>4.9837499999999997</v>
      </c>
      <c r="EU25">
        <v>3.2989999999999999</v>
      </c>
      <c r="EV25">
        <v>19</v>
      </c>
      <c r="EW25">
        <v>233.3</v>
      </c>
      <c r="EX25">
        <v>4.2</v>
      </c>
      <c r="EY25">
        <v>122.2</v>
      </c>
      <c r="EZ25">
        <v>1.8732800000000001</v>
      </c>
      <c r="FA25">
        <v>1.8789499999999999</v>
      </c>
      <c r="FB25">
        <v>1.87927</v>
      </c>
      <c r="FC25">
        <v>1.87988</v>
      </c>
      <c r="FD25">
        <v>1.8775900000000001</v>
      </c>
      <c r="FE25">
        <v>1.8766700000000001</v>
      </c>
      <c r="FF25">
        <v>1.8772800000000001</v>
      </c>
      <c r="FG25">
        <v>1.8749400000000001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-0.42099999999999999</v>
      </c>
      <c r="FV25">
        <v>0.1993</v>
      </c>
      <c r="FW25">
        <v>-0.42291766819813698</v>
      </c>
      <c r="FX25">
        <v>1.4527828764109799E-4</v>
      </c>
      <c r="FY25">
        <v>-4.3579519040863002E-7</v>
      </c>
      <c r="FZ25">
        <v>2.0799061152897499E-10</v>
      </c>
      <c r="GA25">
        <v>0.19928181818182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9.3000000000000007</v>
      </c>
      <c r="GJ25">
        <v>9.4</v>
      </c>
      <c r="GK25">
        <v>1.0449200000000001</v>
      </c>
      <c r="GL25">
        <v>2.5</v>
      </c>
      <c r="GM25">
        <v>1.54541</v>
      </c>
      <c r="GN25">
        <v>2.3034699999999999</v>
      </c>
      <c r="GO25">
        <v>1.5979000000000001</v>
      </c>
      <c r="GP25">
        <v>2.3815900000000001</v>
      </c>
      <c r="GQ25">
        <v>24.877500000000001</v>
      </c>
      <c r="GR25">
        <v>14.263400000000001</v>
      </c>
      <c r="GS25">
        <v>18</v>
      </c>
      <c r="GT25">
        <v>493.358</v>
      </c>
      <c r="GU25">
        <v>537.38599999999997</v>
      </c>
      <c r="GV25">
        <v>18.000299999999999</v>
      </c>
      <c r="GW25">
        <v>20.5139</v>
      </c>
      <c r="GX25">
        <v>30.000399999999999</v>
      </c>
      <c r="GY25">
        <v>20.491900000000001</v>
      </c>
      <c r="GZ25">
        <v>20.447500000000002</v>
      </c>
      <c r="HA25">
        <v>20.9712</v>
      </c>
      <c r="HB25">
        <v>-30</v>
      </c>
      <c r="HC25">
        <v>-30</v>
      </c>
      <c r="HD25">
        <v>18</v>
      </c>
      <c r="HE25">
        <v>406.87</v>
      </c>
      <c r="HF25">
        <v>0</v>
      </c>
      <c r="HG25">
        <v>100.678</v>
      </c>
      <c r="HH25">
        <v>101.172</v>
      </c>
    </row>
    <row r="26" spans="1:216" x14ac:dyDescent="0.2">
      <c r="A26">
        <v>8</v>
      </c>
      <c r="B26">
        <v>1689029112</v>
      </c>
      <c r="C26">
        <v>427</v>
      </c>
      <c r="D26" t="s">
        <v>367</v>
      </c>
      <c r="E26" t="s">
        <v>368</v>
      </c>
      <c r="F26" t="s">
        <v>346</v>
      </c>
      <c r="G26" t="s">
        <v>395</v>
      </c>
      <c r="H26" t="s">
        <v>347</v>
      </c>
      <c r="I26" t="s">
        <v>348</v>
      </c>
      <c r="J26" t="s">
        <v>394</v>
      </c>
      <c r="K26" t="s">
        <v>349</v>
      </c>
      <c r="L26">
        <v>1689029112</v>
      </c>
      <c r="M26">
        <f t="shared" si="0"/>
        <v>9.7505892669184414E-4</v>
      </c>
      <c r="N26">
        <f t="shared" si="1"/>
        <v>0.97505892669184413</v>
      </c>
      <c r="O26">
        <f t="shared" si="2"/>
        <v>10.092397395566483</v>
      </c>
      <c r="P26">
        <f t="shared" si="3"/>
        <v>400.03399999999999</v>
      </c>
      <c r="Q26">
        <f t="shared" si="4"/>
        <v>316.5626101144025</v>
      </c>
      <c r="R26">
        <f t="shared" si="5"/>
        <v>31.659956879913334</v>
      </c>
      <c r="S26">
        <f t="shared" si="6"/>
        <v>40.008070396949996</v>
      </c>
      <c r="T26">
        <f t="shared" si="7"/>
        <v>0.20525443269235075</v>
      </c>
      <c r="U26">
        <f t="shared" si="8"/>
        <v>3.820980862074316</v>
      </c>
      <c r="V26">
        <f t="shared" si="9"/>
        <v>0.19931996040748037</v>
      </c>
      <c r="W26">
        <f t="shared" si="10"/>
        <v>0.12509387193195318</v>
      </c>
      <c r="X26">
        <f t="shared" si="11"/>
        <v>82.68666456741208</v>
      </c>
      <c r="Y26">
        <f t="shared" si="12"/>
        <v>19.553684596089305</v>
      </c>
      <c r="Z26">
        <f t="shared" si="13"/>
        <v>19.553684596089305</v>
      </c>
      <c r="AA26">
        <f t="shared" si="14"/>
        <v>2.2825366753809764</v>
      </c>
      <c r="AB26">
        <f t="shared" si="15"/>
        <v>79.907904625960327</v>
      </c>
      <c r="AC26">
        <f t="shared" si="16"/>
        <v>1.8032805084224999</v>
      </c>
      <c r="AD26">
        <f t="shared" si="17"/>
        <v>2.2566985292174131</v>
      </c>
      <c r="AE26">
        <f t="shared" si="18"/>
        <v>0.4792561669584765</v>
      </c>
      <c r="AF26">
        <f t="shared" si="19"/>
        <v>-43.000098667110329</v>
      </c>
      <c r="AG26">
        <f t="shared" si="20"/>
        <v>-37.714826320157194</v>
      </c>
      <c r="AH26">
        <f t="shared" si="21"/>
        <v>-1.9735924299521956</v>
      </c>
      <c r="AI26">
        <f t="shared" si="22"/>
        <v>-1.8528498076335609E-3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54083.345394121432</v>
      </c>
      <c r="AO26">
        <f t="shared" si="26"/>
        <v>499.94400000000002</v>
      </c>
      <c r="AP26">
        <f t="shared" si="27"/>
        <v>421.45327200384048</v>
      </c>
      <c r="AQ26">
        <f t="shared" si="28"/>
        <v>0.84300096011521386</v>
      </c>
      <c r="AR26">
        <f t="shared" si="29"/>
        <v>0.16539185302236267</v>
      </c>
      <c r="AS26">
        <v>1689029112</v>
      </c>
      <c r="AT26">
        <v>400.03399999999999</v>
      </c>
      <c r="AU26">
        <v>406.20100000000002</v>
      </c>
      <c r="AV26">
        <v>18.0307</v>
      </c>
      <c r="AW26">
        <v>17.467400000000001</v>
      </c>
      <c r="AX26">
        <v>400.45499999999998</v>
      </c>
      <c r="AY26">
        <v>17.831399999999999</v>
      </c>
      <c r="AZ26">
        <v>500.24099999999999</v>
      </c>
      <c r="BA26">
        <v>99.811599999999999</v>
      </c>
      <c r="BB26">
        <v>0.200075</v>
      </c>
      <c r="BC26">
        <v>19.3706</v>
      </c>
      <c r="BD26">
        <v>19.470300000000002</v>
      </c>
      <c r="BE26">
        <v>999.9</v>
      </c>
      <c r="BF26">
        <v>0</v>
      </c>
      <c r="BG26">
        <v>0</v>
      </c>
      <c r="BH26">
        <v>9986.25</v>
      </c>
      <c r="BI26">
        <v>0</v>
      </c>
      <c r="BJ26">
        <v>1.0053399999999999</v>
      </c>
      <c r="BK26">
        <v>-6.1668399999999997</v>
      </c>
      <c r="BL26">
        <v>407.37900000000002</v>
      </c>
      <c r="BM26">
        <v>413.42200000000003</v>
      </c>
      <c r="BN26">
        <v>0.56333900000000003</v>
      </c>
      <c r="BO26">
        <v>406.20100000000002</v>
      </c>
      <c r="BP26">
        <v>17.467400000000001</v>
      </c>
      <c r="BQ26">
        <v>1.7996700000000001</v>
      </c>
      <c r="BR26">
        <v>1.7434400000000001</v>
      </c>
      <c r="BS26">
        <v>15.783899999999999</v>
      </c>
      <c r="BT26">
        <v>15.2887</v>
      </c>
      <c r="BU26">
        <v>499.94400000000002</v>
      </c>
      <c r="BV26">
        <v>0.89996600000000004</v>
      </c>
      <c r="BW26">
        <v>0.100034</v>
      </c>
      <c r="BX26">
        <v>0</v>
      </c>
      <c r="BY26">
        <v>2.8271999999999999</v>
      </c>
      <c r="BZ26">
        <v>0</v>
      </c>
      <c r="CA26">
        <v>918.31700000000001</v>
      </c>
      <c r="CB26">
        <v>4777.1000000000004</v>
      </c>
      <c r="CC26">
        <v>34.5</v>
      </c>
      <c r="CD26">
        <v>38.625</v>
      </c>
      <c r="CE26">
        <v>36.875</v>
      </c>
      <c r="CF26">
        <v>36.561999999999998</v>
      </c>
      <c r="CG26">
        <v>34.75</v>
      </c>
      <c r="CH26">
        <v>449.93</v>
      </c>
      <c r="CI26">
        <v>50.01</v>
      </c>
      <c r="CJ26">
        <v>0</v>
      </c>
      <c r="CK26">
        <v>1689029113.0999999</v>
      </c>
      <c r="CL26">
        <v>0</v>
      </c>
      <c r="CM26">
        <v>1689028491</v>
      </c>
      <c r="CN26" t="s">
        <v>350</v>
      </c>
      <c r="CO26">
        <v>1689028491</v>
      </c>
      <c r="CP26">
        <v>1689028486</v>
      </c>
      <c r="CQ26">
        <v>23</v>
      </c>
      <c r="CR26">
        <v>0.25800000000000001</v>
      </c>
      <c r="CS26">
        <v>4.8000000000000001E-2</v>
      </c>
      <c r="CT26">
        <v>-0.42199999999999999</v>
      </c>
      <c r="CU26">
        <v>0.19900000000000001</v>
      </c>
      <c r="CV26">
        <v>410</v>
      </c>
      <c r="CW26">
        <v>16</v>
      </c>
      <c r="CX26">
        <v>0.38</v>
      </c>
      <c r="CY26">
        <v>0.11</v>
      </c>
      <c r="CZ26">
        <v>7.4368085542030196</v>
      </c>
      <c r="DA26">
        <v>0.33539753267692302</v>
      </c>
      <c r="DB26">
        <v>5.67932352289513E-2</v>
      </c>
      <c r="DC26">
        <v>1</v>
      </c>
      <c r="DD26">
        <v>406.23380952380899</v>
      </c>
      <c r="DE26">
        <v>1.8155844156560901E-2</v>
      </c>
      <c r="DF26">
        <v>2.9981929553871502E-2</v>
      </c>
      <c r="DG26">
        <v>-1</v>
      </c>
      <c r="DH26">
        <v>0</v>
      </c>
      <c r="DI26">
        <v>0</v>
      </c>
      <c r="DJ26">
        <v>0</v>
      </c>
      <c r="DK26">
        <v>1</v>
      </c>
      <c r="DL26">
        <v>2</v>
      </c>
      <c r="DM26">
        <v>2</v>
      </c>
      <c r="DN26" t="s">
        <v>351</v>
      </c>
      <c r="DO26">
        <v>2.9273199999999999</v>
      </c>
      <c r="DP26">
        <v>2.92056</v>
      </c>
      <c r="DQ26">
        <v>9.4712400000000002E-2</v>
      </c>
      <c r="DR26">
        <v>9.6084000000000003E-2</v>
      </c>
      <c r="DS26">
        <v>9.7623600000000005E-2</v>
      </c>
      <c r="DT26">
        <v>9.6470600000000004E-2</v>
      </c>
      <c r="DU26">
        <v>28847</v>
      </c>
      <c r="DV26">
        <v>30512.2</v>
      </c>
      <c r="DW26">
        <v>29588.6</v>
      </c>
      <c r="DX26">
        <v>31453.599999999999</v>
      </c>
      <c r="DY26">
        <v>34922.800000000003</v>
      </c>
      <c r="DZ26">
        <v>37259.4</v>
      </c>
      <c r="EA26">
        <v>40561.4</v>
      </c>
      <c r="EB26">
        <v>43658.400000000001</v>
      </c>
      <c r="EC26">
        <v>2.1032199999999999</v>
      </c>
      <c r="ED26">
        <v>2.1219199999999998</v>
      </c>
      <c r="EE26">
        <v>0.102296</v>
      </c>
      <c r="EF26">
        <v>0</v>
      </c>
      <c r="EG26">
        <v>17.774100000000001</v>
      </c>
      <c r="EH26">
        <v>999.9</v>
      </c>
      <c r="EI26">
        <v>62.801000000000002</v>
      </c>
      <c r="EJ26">
        <v>21.620999999999999</v>
      </c>
      <c r="EK26">
        <v>16.3124</v>
      </c>
      <c r="EL26">
        <v>61.035600000000002</v>
      </c>
      <c r="EM26">
        <v>25.232399999999998</v>
      </c>
      <c r="EN26">
        <v>1</v>
      </c>
      <c r="EO26">
        <v>-0.47490300000000002</v>
      </c>
      <c r="EP26">
        <v>1.14903</v>
      </c>
      <c r="EQ26">
        <v>20.296500000000002</v>
      </c>
      <c r="ER26">
        <v>5.24125</v>
      </c>
      <c r="ES26">
        <v>11.8302</v>
      </c>
      <c r="ET26">
        <v>4.9836499999999999</v>
      </c>
      <c r="EU26">
        <v>3.2989999999999999</v>
      </c>
      <c r="EV26">
        <v>19</v>
      </c>
      <c r="EW26">
        <v>234.5</v>
      </c>
      <c r="EX26">
        <v>4.2</v>
      </c>
      <c r="EY26">
        <v>122.2</v>
      </c>
      <c r="EZ26">
        <v>1.8732599999999999</v>
      </c>
      <c r="FA26">
        <v>1.8789499999999999</v>
      </c>
      <c r="FB26">
        <v>1.87927</v>
      </c>
      <c r="FC26">
        <v>1.87988</v>
      </c>
      <c r="FD26">
        <v>1.87758</v>
      </c>
      <c r="FE26">
        <v>1.8766499999999999</v>
      </c>
      <c r="FF26">
        <v>1.8772599999999999</v>
      </c>
      <c r="FG26">
        <v>1.87493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-0.42099999999999999</v>
      </c>
      <c r="FV26">
        <v>0.1993</v>
      </c>
      <c r="FW26">
        <v>-0.42291766819813698</v>
      </c>
      <c r="FX26">
        <v>1.4527828764109799E-4</v>
      </c>
      <c r="FY26">
        <v>-4.3579519040863002E-7</v>
      </c>
      <c r="FZ26">
        <v>2.0799061152897499E-10</v>
      </c>
      <c r="GA26">
        <v>0.19928181818182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10.3</v>
      </c>
      <c r="GJ26">
        <v>10.4</v>
      </c>
      <c r="GK26">
        <v>1.0437000000000001</v>
      </c>
      <c r="GL26">
        <v>2.49756</v>
      </c>
      <c r="GM26">
        <v>1.54541</v>
      </c>
      <c r="GN26">
        <v>2.3034699999999999</v>
      </c>
      <c r="GO26">
        <v>1.5979000000000001</v>
      </c>
      <c r="GP26">
        <v>2.4035600000000001</v>
      </c>
      <c r="GQ26">
        <v>24.918299999999999</v>
      </c>
      <c r="GR26">
        <v>14.263400000000001</v>
      </c>
      <c r="GS26">
        <v>18</v>
      </c>
      <c r="GT26">
        <v>493.404</v>
      </c>
      <c r="GU26">
        <v>537.18200000000002</v>
      </c>
      <c r="GV26">
        <v>18.000299999999999</v>
      </c>
      <c r="GW26">
        <v>20.566299999999998</v>
      </c>
      <c r="GX26">
        <v>30.000399999999999</v>
      </c>
      <c r="GY26">
        <v>20.543199999999999</v>
      </c>
      <c r="GZ26">
        <v>20.4985</v>
      </c>
      <c r="HA26">
        <v>20.942399999999999</v>
      </c>
      <c r="HB26">
        <v>-30</v>
      </c>
      <c r="HC26">
        <v>-30</v>
      </c>
      <c r="HD26">
        <v>18</v>
      </c>
      <c r="HE26">
        <v>406.262</v>
      </c>
      <c r="HF26">
        <v>0</v>
      </c>
      <c r="HG26">
        <v>100.66800000000001</v>
      </c>
      <c r="HH26">
        <v>101.16</v>
      </c>
    </row>
    <row r="27" spans="1:216" x14ac:dyDescent="0.2">
      <c r="A27">
        <v>9</v>
      </c>
      <c r="B27">
        <v>1689029173</v>
      </c>
      <c r="C27">
        <v>488</v>
      </c>
      <c r="D27" t="s">
        <v>369</v>
      </c>
      <c r="E27" t="s">
        <v>370</v>
      </c>
      <c r="F27" t="s">
        <v>346</v>
      </c>
      <c r="G27" t="s">
        <v>395</v>
      </c>
      <c r="H27" t="s">
        <v>347</v>
      </c>
      <c r="I27" t="s">
        <v>348</v>
      </c>
      <c r="J27" t="s">
        <v>394</v>
      </c>
      <c r="K27" t="s">
        <v>349</v>
      </c>
      <c r="L27">
        <v>1689029173</v>
      </c>
      <c r="M27">
        <f t="shared" si="0"/>
        <v>9.6170420096001357E-4</v>
      </c>
      <c r="N27">
        <f t="shared" si="1"/>
        <v>0.96170420096001352</v>
      </c>
      <c r="O27">
        <f t="shared" si="2"/>
        <v>8.044809133071368</v>
      </c>
      <c r="P27">
        <f t="shared" si="3"/>
        <v>400.08800000000002</v>
      </c>
      <c r="Q27">
        <f t="shared" si="4"/>
        <v>333.9971826101368</v>
      </c>
      <c r="R27">
        <f t="shared" si="5"/>
        <v>33.403270655047919</v>
      </c>
      <c r="S27">
        <f t="shared" si="6"/>
        <v>40.013055335967998</v>
      </c>
      <c r="T27">
        <f t="shared" si="7"/>
        <v>0.20855700948296002</v>
      </c>
      <c r="U27">
        <f t="shared" si="8"/>
        <v>3.8312291137502621</v>
      </c>
      <c r="V27">
        <f t="shared" si="9"/>
        <v>0.20244895934276633</v>
      </c>
      <c r="W27">
        <f t="shared" si="10"/>
        <v>0.12706448288455779</v>
      </c>
      <c r="X27">
        <f t="shared" si="11"/>
        <v>62.017975432588408</v>
      </c>
      <c r="Y27">
        <f t="shared" si="12"/>
        <v>19.400724229022732</v>
      </c>
      <c r="Z27">
        <f t="shared" si="13"/>
        <v>19.400724229022732</v>
      </c>
      <c r="AA27">
        <f t="shared" si="14"/>
        <v>2.2609321616323688</v>
      </c>
      <c r="AB27">
        <f t="shared" si="15"/>
        <v>79.860454630561833</v>
      </c>
      <c r="AC27">
        <f t="shared" si="16"/>
        <v>1.7954809470443998</v>
      </c>
      <c r="AD27">
        <f t="shared" si="17"/>
        <v>2.248272884684138</v>
      </c>
      <c r="AE27">
        <f t="shared" si="18"/>
        <v>0.46545121458796901</v>
      </c>
      <c r="AF27">
        <f t="shared" si="19"/>
        <v>-42.411155262336599</v>
      </c>
      <c r="AG27">
        <f t="shared" si="20"/>
        <v>-18.635744488884296</v>
      </c>
      <c r="AH27">
        <f t="shared" si="21"/>
        <v>-0.97152537057548216</v>
      </c>
      <c r="AI27">
        <f t="shared" si="22"/>
        <v>-4.4968920797217038E-4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54295.256508565595</v>
      </c>
      <c r="AO27">
        <f t="shared" si="26"/>
        <v>374.976</v>
      </c>
      <c r="AP27">
        <f t="shared" si="27"/>
        <v>316.10512799615981</v>
      </c>
      <c r="AQ27">
        <f t="shared" si="28"/>
        <v>0.84300096005120273</v>
      </c>
      <c r="AR27">
        <f t="shared" si="29"/>
        <v>0.16539185289882127</v>
      </c>
      <c r="AS27">
        <v>1689029173</v>
      </c>
      <c r="AT27">
        <v>400.08800000000002</v>
      </c>
      <c r="AU27">
        <v>405.04700000000003</v>
      </c>
      <c r="AV27">
        <v>17.9529</v>
      </c>
      <c r="AW27">
        <v>17.397300000000001</v>
      </c>
      <c r="AX27">
        <v>400.51</v>
      </c>
      <c r="AY27">
        <v>17.753599999999999</v>
      </c>
      <c r="AZ27">
        <v>500.267</v>
      </c>
      <c r="BA27">
        <v>99.810699999999997</v>
      </c>
      <c r="BB27">
        <v>0.199936</v>
      </c>
      <c r="BC27">
        <v>19.310500000000001</v>
      </c>
      <c r="BD27">
        <v>19.361699999999999</v>
      </c>
      <c r="BE27">
        <v>999.9</v>
      </c>
      <c r="BF27">
        <v>0</v>
      </c>
      <c r="BG27">
        <v>0</v>
      </c>
      <c r="BH27">
        <v>10025</v>
      </c>
      <c r="BI27">
        <v>0</v>
      </c>
      <c r="BJ27">
        <v>1.0053399999999999</v>
      </c>
      <c r="BK27">
        <v>-4.9583700000000004</v>
      </c>
      <c r="BL27">
        <v>407.40199999999999</v>
      </c>
      <c r="BM27">
        <v>412.21800000000002</v>
      </c>
      <c r="BN27">
        <v>0.55557800000000002</v>
      </c>
      <c r="BO27">
        <v>405.04700000000003</v>
      </c>
      <c r="BP27">
        <v>17.397300000000001</v>
      </c>
      <c r="BQ27">
        <v>1.79189</v>
      </c>
      <c r="BR27">
        <v>1.73644</v>
      </c>
      <c r="BS27">
        <v>15.716200000000001</v>
      </c>
      <c r="BT27">
        <v>15.226100000000001</v>
      </c>
      <c r="BU27">
        <v>374.976</v>
      </c>
      <c r="BV27">
        <v>0.89996900000000002</v>
      </c>
      <c r="BW27">
        <v>0.10003099999999999</v>
      </c>
      <c r="BX27">
        <v>0</v>
      </c>
      <c r="BY27">
        <v>2.5104000000000002</v>
      </c>
      <c r="BZ27">
        <v>0</v>
      </c>
      <c r="CA27">
        <v>718.923</v>
      </c>
      <c r="CB27">
        <v>3583</v>
      </c>
      <c r="CC27">
        <v>34.125</v>
      </c>
      <c r="CD27">
        <v>38.436999999999998</v>
      </c>
      <c r="CE27">
        <v>36.625</v>
      </c>
      <c r="CF27">
        <v>36.375</v>
      </c>
      <c r="CG27">
        <v>34.436999999999998</v>
      </c>
      <c r="CH27">
        <v>337.47</v>
      </c>
      <c r="CI27">
        <v>37.51</v>
      </c>
      <c r="CJ27">
        <v>0</v>
      </c>
      <c r="CK27">
        <v>1689029174.3</v>
      </c>
      <c r="CL27">
        <v>0</v>
      </c>
      <c r="CM27">
        <v>1689028491</v>
      </c>
      <c r="CN27" t="s">
        <v>350</v>
      </c>
      <c r="CO27">
        <v>1689028491</v>
      </c>
      <c r="CP27">
        <v>1689028486</v>
      </c>
      <c r="CQ27">
        <v>23</v>
      </c>
      <c r="CR27">
        <v>0.25800000000000001</v>
      </c>
      <c r="CS27">
        <v>4.8000000000000001E-2</v>
      </c>
      <c r="CT27">
        <v>-0.42199999999999999</v>
      </c>
      <c r="CU27">
        <v>0.19900000000000001</v>
      </c>
      <c r="CV27">
        <v>410</v>
      </c>
      <c r="CW27">
        <v>16</v>
      </c>
      <c r="CX27">
        <v>0.38</v>
      </c>
      <c r="CY27">
        <v>0.11</v>
      </c>
      <c r="CZ27">
        <v>6.0315460486631798</v>
      </c>
      <c r="DA27">
        <v>-5.8304857715848597E-2</v>
      </c>
      <c r="DB27">
        <v>4.7876706243687998E-2</v>
      </c>
      <c r="DC27">
        <v>1</v>
      </c>
      <c r="DD27">
        <v>405.10950000000003</v>
      </c>
      <c r="DE27">
        <v>-5.5398496239988902E-2</v>
      </c>
      <c r="DF27">
        <v>4.2130155470868597E-2</v>
      </c>
      <c r="DG27">
        <v>-1</v>
      </c>
      <c r="DH27">
        <v>0</v>
      </c>
      <c r="DI27">
        <v>0</v>
      </c>
      <c r="DJ27">
        <v>0</v>
      </c>
      <c r="DK27">
        <v>1</v>
      </c>
      <c r="DL27">
        <v>2</v>
      </c>
      <c r="DM27">
        <v>2</v>
      </c>
      <c r="DN27" t="s">
        <v>351</v>
      </c>
      <c r="DO27">
        <v>2.92733</v>
      </c>
      <c r="DP27">
        <v>2.92075</v>
      </c>
      <c r="DQ27">
        <v>9.4708200000000006E-2</v>
      </c>
      <c r="DR27">
        <v>9.5863100000000007E-2</v>
      </c>
      <c r="DS27">
        <v>9.7297499999999995E-2</v>
      </c>
      <c r="DT27">
        <v>9.6177399999999996E-2</v>
      </c>
      <c r="DU27">
        <v>28843.9</v>
      </c>
      <c r="DV27">
        <v>30515.5</v>
      </c>
      <c r="DW27">
        <v>29585.5</v>
      </c>
      <c r="DX27">
        <v>31449.599999999999</v>
      </c>
      <c r="DY27">
        <v>34933.5</v>
      </c>
      <c r="DZ27">
        <v>37267.699999999997</v>
      </c>
      <c r="EA27">
        <v>40558.400000000001</v>
      </c>
      <c r="EB27">
        <v>43653.599999999999</v>
      </c>
      <c r="EC27">
        <v>2.1024500000000002</v>
      </c>
      <c r="ED27">
        <v>2.1206700000000001</v>
      </c>
      <c r="EE27">
        <v>9.6917199999999995E-2</v>
      </c>
      <c r="EF27">
        <v>0</v>
      </c>
      <c r="EG27">
        <v>17.7545</v>
      </c>
      <c r="EH27">
        <v>999.9</v>
      </c>
      <c r="EI27">
        <v>62.825000000000003</v>
      </c>
      <c r="EJ27">
        <v>21.640999999999998</v>
      </c>
      <c r="EK27">
        <v>16.340199999999999</v>
      </c>
      <c r="EL27">
        <v>61.085599999999999</v>
      </c>
      <c r="EM27">
        <v>25.2163</v>
      </c>
      <c r="EN27">
        <v>1</v>
      </c>
      <c r="EO27">
        <v>-0.47133900000000001</v>
      </c>
      <c r="EP27">
        <v>1.1434899999999999</v>
      </c>
      <c r="EQ27">
        <v>20.297899999999998</v>
      </c>
      <c r="ER27">
        <v>5.24559</v>
      </c>
      <c r="ES27">
        <v>11.8302</v>
      </c>
      <c r="ET27">
        <v>4.9819000000000004</v>
      </c>
      <c r="EU27">
        <v>3.2989999999999999</v>
      </c>
      <c r="EV27">
        <v>19</v>
      </c>
      <c r="EW27">
        <v>236</v>
      </c>
      <c r="EX27">
        <v>4.2</v>
      </c>
      <c r="EY27">
        <v>122.2</v>
      </c>
      <c r="EZ27">
        <v>1.8732899999999999</v>
      </c>
      <c r="FA27">
        <v>1.87897</v>
      </c>
      <c r="FB27">
        <v>1.87927</v>
      </c>
      <c r="FC27">
        <v>1.87988</v>
      </c>
      <c r="FD27">
        <v>1.8775599999999999</v>
      </c>
      <c r="FE27">
        <v>1.8766700000000001</v>
      </c>
      <c r="FF27">
        <v>1.8772500000000001</v>
      </c>
      <c r="FG27">
        <v>1.8749499999999999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-0.42199999999999999</v>
      </c>
      <c r="FV27">
        <v>0.1993</v>
      </c>
      <c r="FW27">
        <v>-0.42291766819813698</v>
      </c>
      <c r="FX27">
        <v>1.4527828764109799E-4</v>
      </c>
      <c r="FY27">
        <v>-4.3579519040863002E-7</v>
      </c>
      <c r="FZ27">
        <v>2.0799061152897499E-10</v>
      </c>
      <c r="GA27">
        <v>0.19928181818182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11.4</v>
      </c>
      <c r="GJ27">
        <v>11.4</v>
      </c>
      <c r="GK27">
        <v>1.0412600000000001</v>
      </c>
      <c r="GL27">
        <v>2.50122</v>
      </c>
      <c r="GM27">
        <v>1.54541</v>
      </c>
      <c r="GN27">
        <v>2.3034699999999999</v>
      </c>
      <c r="GO27">
        <v>1.5979000000000001</v>
      </c>
      <c r="GP27">
        <v>2.4560499999999998</v>
      </c>
      <c r="GQ27">
        <v>24.918299999999999</v>
      </c>
      <c r="GR27">
        <v>14.263400000000001</v>
      </c>
      <c r="GS27">
        <v>18</v>
      </c>
      <c r="GT27">
        <v>493.447</v>
      </c>
      <c r="GU27">
        <v>536.87300000000005</v>
      </c>
      <c r="GV27">
        <v>17.9998</v>
      </c>
      <c r="GW27">
        <v>20.617899999999999</v>
      </c>
      <c r="GX27">
        <v>30.000399999999999</v>
      </c>
      <c r="GY27">
        <v>20.594200000000001</v>
      </c>
      <c r="GZ27">
        <v>20.549700000000001</v>
      </c>
      <c r="HA27">
        <v>20.8965</v>
      </c>
      <c r="HB27">
        <v>-30</v>
      </c>
      <c r="HC27">
        <v>-30</v>
      </c>
      <c r="HD27">
        <v>18</v>
      </c>
      <c r="HE27">
        <v>405.05900000000003</v>
      </c>
      <c r="HF27">
        <v>0</v>
      </c>
      <c r="HG27">
        <v>100.65900000000001</v>
      </c>
      <c r="HH27">
        <v>101.148</v>
      </c>
    </row>
    <row r="28" spans="1:216" x14ac:dyDescent="0.2">
      <c r="A28">
        <v>10</v>
      </c>
      <c r="B28">
        <v>1689029234</v>
      </c>
      <c r="C28">
        <v>549</v>
      </c>
      <c r="D28" t="s">
        <v>371</v>
      </c>
      <c r="E28" t="s">
        <v>372</v>
      </c>
      <c r="F28" t="s">
        <v>346</v>
      </c>
      <c r="G28" t="s">
        <v>395</v>
      </c>
      <c r="H28" t="s">
        <v>347</v>
      </c>
      <c r="I28" t="s">
        <v>348</v>
      </c>
      <c r="J28" t="s">
        <v>394</v>
      </c>
      <c r="K28" t="s">
        <v>349</v>
      </c>
      <c r="L28">
        <v>1689029234</v>
      </c>
      <c r="M28">
        <f t="shared" si="0"/>
        <v>1.0733247435661276E-3</v>
      </c>
      <c r="N28">
        <f t="shared" si="1"/>
        <v>1.0733247435661275</v>
      </c>
      <c r="O28">
        <f t="shared" si="2"/>
        <v>5.5520265581612405</v>
      </c>
      <c r="P28">
        <f t="shared" si="3"/>
        <v>399.99900000000002</v>
      </c>
      <c r="Q28">
        <f t="shared" si="4"/>
        <v>359.12452482623405</v>
      </c>
      <c r="R28">
        <f t="shared" si="5"/>
        <v>35.915909774423909</v>
      </c>
      <c r="S28">
        <f t="shared" si="6"/>
        <v>40.003750790373005</v>
      </c>
      <c r="T28">
        <f t="shared" si="7"/>
        <v>0.24025574484155998</v>
      </c>
      <c r="U28">
        <f t="shared" si="8"/>
        <v>3.8112916306801039</v>
      </c>
      <c r="V28">
        <f t="shared" si="9"/>
        <v>0.23214784201940469</v>
      </c>
      <c r="W28">
        <f t="shared" si="10"/>
        <v>0.14579806992349309</v>
      </c>
      <c r="X28">
        <f t="shared" si="11"/>
        <v>41.35591800000001</v>
      </c>
      <c r="Y28">
        <f t="shared" si="12"/>
        <v>19.233755121177978</v>
      </c>
      <c r="Z28">
        <f t="shared" si="13"/>
        <v>19.233755121177978</v>
      </c>
      <c r="AA28">
        <f t="shared" si="14"/>
        <v>2.237553828671826</v>
      </c>
      <c r="AB28">
        <f t="shared" si="15"/>
        <v>79.613363566239229</v>
      </c>
      <c r="AC28">
        <f t="shared" si="16"/>
        <v>1.7844617735983002</v>
      </c>
      <c r="AD28">
        <f t="shared" si="17"/>
        <v>2.2414098508896783</v>
      </c>
      <c r="AE28">
        <f t="shared" si="18"/>
        <v>0.45309205507352579</v>
      </c>
      <c r="AF28">
        <f t="shared" si="19"/>
        <v>-47.333621191266225</v>
      </c>
      <c r="AG28">
        <f t="shared" si="20"/>
        <v>5.6803136282335291</v>
      </c>
      <c r="AH28">
        <f t="shared" si="21"/>
        <v>0.29734737076882695</v>
      </c>
      <c r="AI28">
        <f t="shared" si="22"/>
        <v>-4.2192263860485468E-5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53913.723535840931</v>
      </c>
      <c r="AO28">
        <f t="shared" si="26"/>
        <v>250.06</v>
      </c>
      <c r="AP28">
        <f t="shared" si="27"/>
        <v>210.7998</v>
      </c>
      <c r="AQ28">
        <f t="shared" si="28"/>
        <v>0.84299688074862034</v>
      </c>
      <c r="AR28">
        <f t="shared" si="29"/>
        <v>0.16538397984483727</v>
      </c>
      <c r="AS28">
        <v>1689029234</v>
      </c>
      <c r="AT28">
        <v>399.99900000000002</v>
      </c>
      <c r="AU28">
        <v>403.51799999999997</v>
      </c>
      <c r="AV28">
        <v>17.8429</v>
      </c>
      <c r="AW28">
        <v>17.2227</v>
      </c>
      <c r="AX28">
        <v>400.42</v>
      </c>
      <c r="AY28">
        <v>17.643599999999999</v>
      </c>
      <c r="AZ28">
        <v>500.23099999999999</v>
      </c>
      <c r="BA28">
        <v>99.809200000000004</v>
      </c>
      <c r="BB28">
        <v>0.20042699999999999</v>
      </c>
      <c r="BC28">
        <v>19.261399999999998</v>
      </c>
      <c r="BD28">
        <v>19.2562</v>
      </c>
      <c r="BE28">
        <v>999.9</v>
      </c>
      <c r="BF28">
        <v>0</v>
      </c>
      <c r="BG28">
        <v>0</v>
      </c>
      <c r="BH28">
        <v>9950</v>
      </c>
      <c r="BI28">
        <v>0</v>
      </c>
      <c r="BJ28">
        <v>0.94184599999999996</v>
      </c>
      <c r="BK28">
        <v>-3.5192899999999998</v>
      </c>
      <c r="BL28">
        <v>407.26600000000002</v>
      </c>
      <c r="BM28">
        <v>410.59</v>
      </c>
      <c r="BN28">
        <v>0.62017999999999995</v>
      </c>
      <c r="BO28">
        <v>403.51799999999997</v>
      </c>
      <c r="BP28">
        <v>17.2227</v>
      </c>
      <c r="BQ28">
        <v>1.78088</v>
      </c>
      <c r="BR28">
        <v>1.71898</v>
      </c>
      <c r="BS28">
        <v>15.62</v>
      </c>
      <c r="BT28">
        <v>15.068899999999999</v>
      </c>
      <c r="BU28">
        <v>250.06</v>
      </c>
      <c r="BV28">
        <v>0.90010699999999999</v>
      </c>
      <c r="BW28">
        <v>9.9892800000000004E-2</v>
      </c>
      <c r="BX28">
        <v>0</v>
      </c>
      <c r="BY28">
        <v>2.4958999999999998</v>
      </c>
      <c r="BZ28">
        <v>0</v>
      </c>
      <c r="CA28">
        <v>511.08499999999998</v>
      </c>
      <c r="CB28">
        <v>2389.46</v>
      </c>
      <c r="CC28">
        <v>33.625</v>
      </c>
      <c r="CD28">
        <v>38.125</v>
      </c>
      <c r="CE28">
        <v>36.186999999999998</v>
      </c>
      <c r="CF28">
        <v>36.186999999999998</v>
      </c>
      <c r="CG28">
        <v>34.061999999999998</v>
      </c>
      <c r="CH28">
        <v>225.08</v>
      </c>
      <c r="CI28">
        <v>24.98</v>
      </c>
      <c r="CJ28">
        <v>0</v>
      </c>
      <c r="CK28">
        <v>1689029234.9000001</v>
      </c>
      <c r="CL28">
        <v>0</v>
      </c>
      <c r="CM28">
        <v>1689028491</v>
      </c>
      <c r="CN28" t="s">
        <v>350</v>
      </c>
      <c r="CO28">
        <v>1689028491</v>
      </c>
      <c r="CP28">
        <v>1689028486</v>
      </c>
      <c r="CQ28">
        <v>23</v>
      </c>
      <c r="CR28">
        <v>0.25800000000000001</v>
      </c>
      <c r="CS28">
        <v>4.8000000000000001E-2</v>
      </c>
      <c r="CT28">
        <v>-0.42199999999999999</v>
      </c>
      <c r="CU28">
        <v>0.19900000000000001</v>
      </c>
      <c r="CV28">
        <v>410</v>
      </c>
      <c r="CW28">
        <v>16</v>
      </c>
      <c r="CX28">
        <v>0.38</v>
      </c>
      <c r="CY28">
        <v>0.11</v>
      </c>
      <c r="CZ28">
        <v>3.8759316480789701</v>
      </c>
      <c r="DA28">
        <v>2.0970123442775501E-3</v>
      </c>
      <c r="DB28">
        <v>3.4003292782037703E-2</v>
      </c>
      <c r="DC28">
        <v>1</v>
      </c>
      <c r="DD28">
        <v>403.453666666667</v>
      </c>
      <c r="DE28">
        <v>-0.49277922077863401</v>
      </c>
      <c r="DF28">
        <v>6.1868011069137203E-2</v>
      </c>
      <c r="DG28">
        <v>-1</v>
      </c>
      <c r="DH28">
        <v>0</v>
      </c>
      <c r="DI28">
        <v>0</v>
      </c>
      <c r="DJ28">
        <v>0</v>
      </c>
      <c r="DK28">
        <v>1</v>
      </c>
      <c r="DL28">
        <v>2</v>
      </c>
      <c r="DM28">
        <v>2</v>
      </c>
      <c r="DN28" t="s">
        <v>351</v>
      </c>
      <c r="DO28">
        <v>2.92719</v>
      </c>
      <c r="DP28">
        <v>2.9205999999999999</v>
      </c>
      <c r="DQ28">
        <v>9.4678100000000001E-2</v>
      </c>
      <c r="DR28">
        <v>9.5574300000000001E-2</v>
      </c>
      <c r="DS28">
        <v>9.6841399999999994E-2</v>
      </c>
      <c r="DT28">
        <v>9.5464400000000005E-2</v>
      </c>
      <c r="DU28">
        <v>28843.8</v>
      </c>
      <c r="DV28">
        <v>30522.9</v>
      </c>
      <c r="DW28">
        <v>29584.7</v>
      </c>
      <c r="DX28">
        <v>31447.4</v>
      </c>
      <c r="DY28">
        <v>34951.199999999997</v>
      </c>
      <c r="DZ28">
        <v>37295.699999999997</v>
      </c>
      <c r="EA28">
        <v>40557.599999999999</v>
      </c>
      <c r="EB28">
        <v>43651.1</v>
      </c>
      <c r="EC28">
        <v>2.1019299999999999</v>
      </c>
      <c r="ED28">
        <v>2.1196199999999998</v>
      </c>
      <c r="EE28">
        <v>9.0874700000000003E-2</v>
      </c>
      <c r="EF28">
        <v>0</v>
      </c>
      <c r="EG28">
        <v>17.749099999999999</v>
      </c>
      <c r="EH28">
        <v>999.9</v>
      </c>
      <c r="EI28">
        <v>62.898000000000003</v>
      </c>
      <c r="EJ28">
        <v>21.661000000000001</v>
      </c>
      <c r="EK28">
        <v>16.378799999999998</v>
      </c>
      <c r="EL28">
        <v>61.645600000000002</v>
      </c>
      <c r="EM28">
        <v>25.3566</v>
      </c>
      <c r="EN28">
        <v>1</v>
      </c>
      <c r="EO28">
        <v>-0.46839199999999998</v>
      </c>
      <c r="EP28">
        <v>1.15076</v>
      </c>
      <c r="EQ28">
        <v>20.2989</v>
      </c>
      <c r="ER28">
        <v>5.2451400000000001</v>
      </c>
      <c r="ES28">
        <v>11.8302</v>
      </c>
      <c r="ET28">
        <v>4.98325</v>
      </c>
      <c r="EU28">
        <v>3.2989999999999999</v>
      </c>
      <c r="EV28">
        <v>19</v>
      </c>
      <c r="EW28">
        <v>237.3</v>
      </c>
      <c r="EX28">
        <v>4.3</v>
      </c>
      <c r="EY28">
        <v>122.2</v>
      </c>
      <c r="EZ28">
        <v>1.8732500000000001</v>
      </c>
      <c r="FA28">
        <v>1.87897</v>
      </c>
      <c r="FB28">
        <v>1.87927</v>
      </c>
      <c r="FC28">
        <v>1.87988</v>
      </c>
      <c r="FD28">
        <v>1.8775900000000001</v>
      </c>
      <c r="FE28">
        <v>1.8766099999999999</v>
      </c>
      <c r="FF28">
        <v>1.87723</v>
      </c>
      <c r="FG28">
        <v>1.8749100000000001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-0.42099999999999999</v>
      </c>
      <c r="FV28">
        <v>0.1993</v>
      </c>
      <c r="FW28">
        <v>-0.42291766819813698</v>
      </c>
      <c r="FX28">
        <v>1.4527828764109799E-4</v>
      </c>
      <c r="FY28">
        <v>-4.3579519040863002E-7</v>
      </c>
      <c r="FZ28">
        <v>2.0799061152897499E-10</v>
      </c>
      <c r="GA28">
        <v>0.19928181818182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12.4</v>
      </c>
      <c r="GJ28">
        <v>12.5</v>
      </c>
      <c r="GK28">
        <v>1.0376000000000001</v>
      </c>
      <c r="GL28">
        <v>2.49634</v>
      </c>
      <c r="GM28">
        <v>1.54541</v>
      </c>
      <c r="GN28">
        <v>2.3034699999999999</v>
      </c>
      <c r="GO28">
        <v>1.5979000000000001</v>
      </c>
      <c r="GP28">
        <v>2.4352999999999998</v>
      </c>
      <c r="GQ28">
        <v>24.959199999999999</v>
      </c>
      <c r="GR28">
        <v>14.263400000000001</v>
      </c>
      <c r="GS28">
        <v>18</v>
      </c>
      <c r="GT28">
        <v>493.59699999999998</v>
      </c>
      <c r="GU28">
        <v>536.65599999999995</v>
      </c>
      <c r="GV28">
        <v>18</v>
      </c>
      <c r="GW28">
        <v>20.666599999999999</v>
      </c>
      <c r="GX28">
        <v>30.000299999999999</v>
      </c>
      <c r="GY28">
        <v>20.641400000000001</v>
      </c>
      <c r="GZ28">
        <v>20.596499999999999</v>
      </c>
      <c r="HA28">
        <v>20.8279</v>
      </c>
      <c r="HB28">
        <v>-30</v>
      </c>
      <c r="HC28">
        <v>-30</v>
      </c>
      <c r="HD28">
        <v>18</v>
      </c>
      <c r="HE28">
        <v>403.39</v>
      </c>
      <c r="HF28">
        <v>0</v>
      </c>
      <c r="HG28">
        <v>100.657</v>
      </c>
      <c r="HH28">
        <v>101.14100000000001</v>
      </c>
    </row>
    <row r="29" spans="1:216" x14ac:dyDescent="0.2">
      <c r="A29">
        <v>11</v>
      </c>
      <c r="B29">
        <v>1689029295</v>
      </c>
      <c r="C29">
        <v>610</v>
      </c>
      <c r="D29" t="s">
        <v>373</v>
      </c>
      <c r="E29" t="s">
        <v>374</v>
      </c>
      <c r="F29" t="s">
        <v>346</v>
      </c>
      <c r="G29" t="s">
        <v>395</v>
      </c>
      <c r="H29" t="s">
        <v>347</v>
      </c>
      <c r="I29" t="s">
        <v>348</v>
      </c>
      <c r="J29" t="s">
        <v>394</v>
      </c>
      <c r="K29" t="s">
        <v>349</v>
      </c>
      <c r="L29">
        <v>1689029295</v>
      </c>
      <c r="M29">
        <f t="shared" si="0"/>
        <v>1.1178496116953489E-3</v>
      </c>
      <c r="N29">
        <f t="shared" si="1"/>
        <v>1.1178496116953489</v>
      </c>
      <c r="O29">
        <f t="shared" si="2"/>
        <v>3.8127439780091206</v>
      </c>
      <c r="P29">
        <f t="shared" si="3"/>
        <v>400.00099999999998</v>
      </c>
      <c r="Q29">
        <f t="shared" si="4"/>
        <v>371.87970813669921</v>
      </c>
      <c r="R29">
        <f t="shared" si="5"/>
        <v>37.191203935852457</v>
      </c>
      <c r="S29">
        <f t="shared" si="6"/>
        <v>40.003577608693995</v>
      </c>
      <c r="T29">
        <f t="shared" si="7"/>
        <v>0.24895282434095875</v>
      </c>
      <c r="U29">
        <f t="shared" si="8"/>
        <v>3.8164210145632347</v>
      </c>
      <c r="V29">
        <f t="shared" si="9"/>
        <v>0.24026997204075995</v>
      </c>
      <c r="W29">
        <f t="shared" si="10"/>
        <v>0.15092362305306406</v>
      </c>
      <c r="X29">
        <f t="shared" si="11"/>
        <v>29.772267799300003</v>
      </c>
      <c r="Y29">
        <f t="shared" si="12"/>
        <v>19.116316670702094</v>
      </c>
      <c r="Z29">
        <f t="shared" si="13"/>
        <v>19.116316670702094</v>
      </c>
      <c r="AA29">
        <f t="shared" si="14"/>
        <v>2.221237774223574</v>
      </c>
      <c r="AB29">
        <f t="shared" si="15"/>
        <v>79.02483444909501</v>
      </c>
      <c r="AC29">
        <f t="shared" si="16"/>
        <v>1.7652234551857999</v>
      </c>
      <c r="AD29">
        <f t="shared" si="17"/>
        <v>2.2337578654756869</v>
      </c>
      <c r="AE29">
        <f t="shared" si="18"/>
        <v>0.45601431903777412</v>
      </c>
      <c r="AF29">
        <f t="shared" si="19"/>
        <v>-49.297167875764885</v>
      </c>
      <c r="AG29">
        <f t="shared" si="20"/>
        <v>18.55530024250065</v>
      </c>
      <c r="AH29">
        <f t="shared" si="21"/>
        <v>0.96915105672444912</v>
      </c>
      <c r="AI29">
        <f t="shared" si="22"/>
        <v>-4.4877723978231643E-4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54024.309013592778</v>
      </c>
      <c r="AO29">
        <f t="shared" si="26"/>
        <v>180.00200000000001</v>
      </c>
      <c r="AP29">
        <f t="shared" si="27"/>
        <v>151.74258601</v>
      </c>
      <c r="AQ29">
        <f t="shared" si="28"/>
        <v>0.843005</v>
      </c>
      <c r="AR29">
        <f t="shared" si="29"/>
        <v>0.16539965000000001</v>
      </c>
      <c r="AS29">
        <v>1689029295</v>
      </c>
      <c r="AT29">
        <v>400.00099999999998</v>
      </c>
      <c r="AU29">
        <v>402.50700000000001</v>
      </c>
      <c r="AV29">
        <v>17.650700000000001</v>
      </c>
      <c r="AW29">
        <v>17.0047</v>
      </c>
      <c r="AX29">
        <v>400.42200000000003</v>
      </c>
      <c r="AY29">
        <v>17.4514</v>
      </c>
      <c r="AZ29">
        <v>500.27300000000002</v>
      </c>
      <c r="BA29">
        <v>99.808499999999995</v>
      </c>
      <c r="BB29">
        <v>0.20019400000000001</v>
      </c>
      <c r="BC29">
        <v>19.206499999999998</v>
      </c>
      <c r="BD29">
        <v>19.174600000000002</v>
      </c>
      <c r="BE29">
        <v>999.9</v>
      </c>
      <c r="BF29">
        <v>0</v>
      </c>
      <c r="BG29">
        <v>0</v>
      </c>
      <c r="BH29">
        <v>9969.3799999999992</v>
      </c>
      <c r="BI29">
        <v>0</v>
      </c>
      <c r="BJ29">
        <v>0.94978300000000004</v>
      </c>
      <c r="BK29">
        <v>-2.5061</v>
      </c>
      <c r="BL29">
        <v>407.18799999999999</v>
      </c>
      <c r="BM29">
        <v>409.47</v>
      </c>
      <c r="BN29">
        <v>0.64601299999999995</v>
      </c>
      <c r="BO29">
        <v>402.50700000000001</v>
      </c>
      <c r="BP29">
        <v>17.0047</v>
      </c>
      <c r="BQ29">
        <v>1.76169</v>
      </c>
      <c r="BR29">
        <v>1.6972100000000001</v>
      </c>
      <c r="BS29">
        <v>15.450900000000001</v>
      </c>
      <c r="BT29">
        <v>14.870900000000001</v>
      </c>
      <c r="BU29">
        <v>180.00200000000001</v>
      </c>
      <c r="BV29">
        <v>0.89983999999999997</v>
      </c>
      <c r="BW29">
        <v>0.10016</v>
      </c>
      <c r="BX29">
        <v>0</v>
      </c>
      <c r="BY29">
        <v>2.7633999999999999</v>
      </c>
      <c r="BZ29">
        <v>0</v>
      </c>
      <c r="CA29">
        <v>399.54899999999998</v>
      </c>
      <c r="CB29">
        <v>1719.92</v>
      </c>
      <c r="CC29">
        <v>33.25</v>
      </c>
      <c r="CD29">
        <v>38.061999999999998</v>
      </c>
      <c r="CE29">
        <v>36.061999999999998</v>
      </c>
      <c r="CF29">
        <v>36.186999999999998</v>
      </c>
      <c r="CG29">
        <v>33.811999999999998</v>
      </c>
      <c r="CH29">
        <v>161.97</v>
      </c>
      <c r="CI29">
        <v>18.03</v>
      </c>
      <c r="CJ29">
        <v>0</v>
      </c>
      <c r="CK29">
        <v>1689029296.0999999</v>
      </c>
      <c r="CL29">
        <v>0</v>
      </c>
      <c r="CM29">
        <v>1689028491</v>
      </c>
      <c r="CN29" t="s">
        <v>350</v>
      </c>
      <c r="CO29">
        <v>1689028491</v>
      </c>
      <c r="CP29">
        <v>1689028486</v>
      </c>
      <c r="CQ29">
        <v>23</v>
      </c>
      <c r="CR29">
        <v>0.25800000000000001</v>
      </c>
      <c r="CS29">
        <v>4.8000000000000001E-2</v>
      </c>
      <c r="CT29">
        <v>-0.42199999999999999</v>
      </c>
      <c r="CU29">
        <v>0.19900000000000001</v>
      </c>
      <c r="CV29">
        <v>410</v>
      </c>
      <c r="CW29">
        <v>16</v>
      </c>
      <c r="CX29">
        <v>0.38</v>
      </c>
      <c r="CY29">
        <v>0.11</v>
      </c>
      <c r="CZ29">
        <v>2.7664582272531701</v>
      </c>
      <c r="DA29">
        <v>0.18675158333120301</v>
      </c>
      <c r="DB29">
        <v>5.8055810268178701E-2</v>
      </c>
      <c r="DC29">
        <v>1</v>
      </c>
      <c r="DD29">
        <v>402.525904761905</v>
      </c>
      <c r="DE29">
        <v>-0.236181818182195</v>
      </c>
      <c r="DF29">
        <v>4.5732040203061597E-2</v>
      </c>
      <c r="DG29">
        <v>-1</v>
      </c>
      <c r="DH29">
        <v>0</v>
      </c>
      <c r="DI29">
        <v>0</v>
      </c>
      <c r="DJ29">
        <v>0</v>
      </c>
      <c r="DK29">
        <v>1</v>
      </c>
      <c r="DL29">
        <v>2</v>
      </c>
      <c r="DM29">
        <v>2</v>
      </c>
      <c r="DN29" t="s">
        <v>351</v>
      </c>
      <c r="DO29">
        <v>2.92726</v>
      </c>
      <c r="DP29">
        <v>2.9205299999999998</v>
      </c>
      <c r="DQ29">
        <v>9.4666299999999995E-2</v>
      </c>
      <c r="DR29">
        <v>9.5380000000000006E-2</v>
      </c>
      <c r="DS29">
        <v>9.6054299999999995E-2</v>
      </c>
      <c r="DT29">
        <v>9.4575699999999999E-2</v>
      </c>
      <c r="DU29">
        <v>28842.400000000001</v>
      </c>
      <c r="DV29">
        <v>30527.200000000001</v>
      </c>
      <c r="DW29">
        <v>29583</v>
      </c>
      <c r="DX29">
        <v>31445.200000000001</v>
      </c>
      <c r="DY29">
        <v>34980.699999999997</v>
      </c>
      <c r="DZ29">
        <v>37330.1</v>
      </c>
      <c r="EA29">
        <v>40555.199999999997</v>
      </c>
      <c r="EB29">
        <v>43647.5</v>
      </c>
      <c r="EC29">
        <v>2.1014499999999998</v>
      </c>
      <c r="ED29">
        <v>2.11835</v>
      </c>
      <c r="EE29">
        <v>8.6277699999999999E-2</v>
      </c>
      <c r="EF29">
        <v>0</v>
      </c>
      <c r="EG29">
        <v>17.7437</v>
      </c>
      <c r="EH29">
        <v>999.9</v>
      </c>
      <c r="EI29">
        <v>62.947000000000003</v>
      </c>
      <c r="EJ29">
        <v>21.661000000000001</v>
      </c>
      <c r="EK29">
        <v>16.392499999999998</v>
      </c>
      <c r="EL29">
        <v>61.425600000000003</v>
      </c>
      <c r="EM29">
        <v>25.220400000000001</v>
      </c>
      <c r="EN29">
        <v>1</v>
      </c>
      <c r="EO29">
        <v>-0.46570099999999998</v>
      </c>
      <c r="EP29">
        <v>1.1480300000000001</v>
      </c>
      <c r="EQ29">
        <v>20.3001</v>
      </c>
      <c r="ER29">
        <v>5.2448399999999999</v>
      </c>
      <c r="ES29">
        <v>11.8302</v>
      </c>
      <c r="ET29">
        <v>4.9833499999999997</v>
      </c>
      <c r="EU29">
        <v>3.2989999999999999</v>
      </c>
      <c r="EV29">
        <v>19</v>
      </c>
      <c r="EW29">
        <v>238.8</v>
      </c>
      <c r="EX29">
        <v>4.3</v>
      </c>
      <c r="EY29">
        <v>122.2</v>
      </c>
      <c r="EZ29">
        <v>1.87327</v>
      </c>
      <c r="FA29">
        <v>1.87897</v>
      </c>
      <c r="FB29">
        <v>1.87927</v>
      </c>
      <c r="FC29">
        <v>1.87988</v>
      </c>
      <c r="FD29">
        <v>1.87758</v>
      </c>
      <c r="FE29">
        <v>1.8766400000000001</v>
      </c>
      <c r="FF29">
        <v>1.87723</v>
      </c>
      <c r="FG29">
        <v>1.8749100000000001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-0.42099999999999999</v>
      </c>
      <c r="FV29">
        <v>0.1993</v>
      </c>
      <c r="FW29">
        <v>-0.42291766819813698</v>
      </c>
      <c r="FX29">
        <v>1.4527828764109799E-4</v>
      </c>
      <c r="FY29">
        <v>-4.3579519040863002E-7</v>
      </c>
      <c r="FZ29">
        <v>2.0799061152897499E-10</v>
      </c>
      <c r="GA29">
        <v>0.19928181818182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13.4</v>
      </c>
      <c r="GJ29">
        <v>13.5</v>
      </c>
      <c r="GK29">
        <v>1.0351600000000001</v>
      </c>
      <c r="GL29">
        <v>2.49268</v>
      </c>
      <c r="GM29">
        <v>1.54541</v>
      </c>
      <c r="GN29">
        <v>2.3034699999999999</v>
      </c>
      <c r="GO29">
        <v>1.5979000000000001</v>
      </c>
      <c r="GP29">
        <v>2.4230999999999998</v>
      </c>
      <c r="GQ29">
        <v>24.959199999999999</v>
      </c>
      <c r="GR29">
        <v>14.2546</v>
      </c>
      <c r="GS29">
        <v>18</v>
      </c>
      <c r="GT29">
        <v>493.70699999999999</v>
      </c>
      <c r="GU29">
        <v>536.20399999999995</v>
      </c>
      <c r="GV29">
        <v>17.999600000000001</v>
      </c>
      <c r="GW29">
        <v>20.704599999999999</v>
      </c>
      <c r="GX29">
        <v>30.000399999999999</v>
      </c>
      <c r="GY29">
        <v>20.6814</v>
      </c>
      <c r="GZ29">
        <v>20.636700000000001</v>
      </c>
      <c r="HA29">
        <v>20.780899999999999</v>
      </c>
      <c r="HB29">
        <v>-30</v>
      </c>
      <c r="HC29">
        <v>-30</v>
      </c>
      <c r="HD29">
        <v>18</v>
      </c>
      <c r="HE29">
        <v>402.51900000000001</v>
      </c>
      <c r="HF29">
        <v>0</v>
      </c>
      <c r="HG29">
        <v>100.651</v>
      </c>
      <c r="HH29">
        <v>101.134</v>
      </c>
    </row>
    <row r="30" spans="1:216" x14ac:dyDescent="0.2">
      <c r="A30">
        <v>12</v>
      </c>
      <c r="B30">
        <v>1689029356</v>
      </c>
      <c r="C30">
        <v>671</v>
      </c>
      <c r="D30" t="s">
        <v>375</v>
      </c>
      <c r="E30" t="s">
        <v>376</v>
      </c>
      <c r="F30" t="s">
        <v>346</v>
      </c>
      <c r="G30" t="s">
        <v>395</v>
      </c>
      <c r="H30" t="s">
        <v>347</v>
      </c>
      <c r="I30" t="s">
        <v>348</v>
      </c>
      <c r="J30" t="s">
        <v>394</v>
      </c>
      <c r="K30" t="s">
        <v>349</v>
      </c>
      <c r="L30">
        <v>1689029356</v>
      </c>
      <c r="M30">
        <f t="shared" si="0"/>
        <v>9.2526569526177273E-4</v>
      </c>
      <c r="N30">
        <f t="shared" si="1"/>
        <v>0.92526569526177271</v>
      </c>
      <c r="O30">
        <f t="shared" si="2"/>
        <v>2.2355167245773284</v>
      </c>
      <c r="P30">
        <f t="shared" si="3"/>
        <v>400.03699999999998</v>
      </c>
      <c r="Q30">
        <f t="shared" si="4"/>
        <v>379.29351945304228</v>
      </c>
      <c r="R30">
        <f t="shared" si="5"/>
        <v>37.932704520722666</v>
      </c>
      <c r="S30">
        <f t="shared" si="6"/>
        <v>40.007235927042998</v>
      </c>
      <c r="T30">
        <f t="shared" si="7"/>
        <v>0.20535329580358977</v>
      </c>
      <c r="U30">
        <f t="shared" si="8"/>
        <v>3.818581916095364</v>
      </c>
      <c r="V30">
        <f t="shared" si="9"/>
        <v>0.19940957894092728</v>
      </c>
      <c r="W30">
        <f t="shared" si="10"/>
        <v>0.12515067643353098</v>
      </c>
      <c r="X30">
        <f t="shared" si="11"/>
        <v>20.669234872587612</v>
      </c>
      <c r="Y30">
        <f t="shared" si="12"/>
        <v>19.051945868516032</v>
      </c>
      <c r="Z30">
        <f t="shared" si="13"/>
        <v>19.051945868516032</v>
      </c>
      <c r="AA30">
        <f t="shared" si="14"/>
        <v>2.2123388867815619</v>
      </c>
      <c r="AB30">
        <f t="shared" si="15"/>
        <v>78.981928948174257</v>
      </c>
      <c r="AC30">
        <f t="shared" si="16"/>
        <v>1.7575053321664997</v>
      </c>
      <c r="AD30">
        <f t="shared" si="17"/>
        <v>2.2251993026401342</v>
      </c>
      <c r="AE30">
        <f t="shared" si="18"/>
        <v>0.45483355461506214</v>
      </c>
      <c r="AF30">
        <f t="shared" si="19"/>
        <v>-40.804217161044178</v>
      </c>
      <c r="AG30">
        <f t="shared" si="20"/>
        <v>19.136224276630593</v>
      </c>
      <c r="AH30">
        <f t="shared" si="21"/>
        <v>0.99828143842523231</v>
      </c>
      <c r="AI30">
        <f t="shared" si="22"/>
        <v>-4.7657340074280796E-4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54078.04900647157</v>
      </c>
      <c r="AO30">
        <f t="shared" si="26"/>
        <v>124.97199999999999</v>
      </c>
      <c r="AP30">
        <f t="shared" si="27"/>
        <v>105.35145599615937</v>
      </c>
      <c r="AQ30">
        <f t="shared" si="28"/>
        <v>0.84300048007681228</v>
      </c>
      <c r="AR30">
        <f t="shared" si="29"/>
        <v>0.16539092654824772</v>
      </c>
      <c r="AS30">
        <v>1689029356</v>
      </c>
      <c r="AT30">
        <v>400.03699999999998</v>
      </c>
      <c r="AU30">
        <v>401.57</v>
      </c>
      <c r="AV30">
        <v>17.573499999999999</v>
      </c>
      <c r="AW30">
        <v>17.038699999999999</v>
      </c>
      <c r="AX30">
        <v>400.459</v>
      </c>
      <c r="AY30">
        <v>17.374199999999998</v>
      </c>
      <c r="AZ30">
        <v>500.22500000000002</v>
      </c>
      <c r="BA30">
        <v>99.808700000000002</v>
      </c>
      <c r="BB30">
        <v>0.20013900000000001</v>
      </c>
      <c r="BC30">
        <v>19.1449</v>
      </c>
      <c r="BD30">
        <v>19.076599999999999</v>
      </c>
      <c r="BE30">
        <v>999.9</v>
      </c>
      <c r="BF30">
        <v>0</v>
      </c>
      <c r="BG30">
        <v>0</v>
      </c>
      <c r="BH30">
        <v>9977.5</v>
      </c>
      <c r="BI30">
        <v>0</v>
      </c>
      <c r="BJ30">
        <v>0.89951599999999998</v>
      </c>
      <c r="BK30">
        <v>-1.53287</v>
      </c>
      <c r="BL30">
        <v>407.19299999999998</v>
      </c>
      <c r="BM30">
        <v>408.53100000000001</v>
      </c>
      <c r="BN30">
        <v>0.534771</v>
      </c>
      <c r="BO30">
        <v>401.57</v>
      </c>
      <c r="BP30">
        <v>17.038699999999999</v>
      </c>
      <c r="BQ30">
        <v>1.7539899999999999</v>
      </c>
      <c r="BR30">
        <v>1.70061</v>
      </c>
      <c r="BS30">
        <v>15.3826</v>
      </c>
      <c r="BT30">
        <v>14.901999999999999</v>
      </c>
      <c r="BU30">
        <v>124.97199999999999</v>
      </c>
      <c r="BV30">
        <v>0.90001200000000003</v>
      </c>
      <c r="BW30">
        <v>9.9987900000000005E-2</v>
      </c>
      <c r="BX30">
        <v>0</v>
      </c>
      <c r="BY30">
        <v>2.3885000000000001</v>
      </c>
      <c r="BZ30">
        <v>0</v>
      </c>
      <c r="CA30">
        <v>311.29899999999998</v>
      </c>
      <c r="CB30">
        <v>1194.1600000000001</v>
      </c>
      <c r="CC30">
        <v>33.125</v>
      </c>
      <c r="CD30">
        <v>38.186999999999998</v>
      </c>
      <c r="CE30">
        <v>36.125</v>
      </c>
      <c r="CF30">
        <v>36.436999999999998</v>
      </c>
      <c r="CG30">
        <v>33.75</v>
      </c>
      <c r="CH30">
        <v>112.48</v>
      </c>
      <c r="CI30">
        <v>12.5</v>
      </c>
      <c r="CJ30">
        <v>0</v>
      </c>
      <c r="CK30">
        <v>1689029357.3</v>
      </c>
      <c r="CL30">
        <v>0</v>
      </c>
      <c r="CM30">
        <v>1689028491</v>
      </c>
      <c r="CN30" t="s">
        <v>350</v>
      </c>
      <c r="CO30">
        <v>1689028491</v>
      </c>
      <c r="CP30">
        <v>1689028486</v>
      </c>
      <c r="CQ30">
        <v>23</v>
      </c>
      <c r="CR30">
        <v>0.25800000000000001</v>
      </c>
      <c r="CS30">
        <v>4.8000000000000001E-2</v>
      </c>
      <c r="CT30">
        <v>-0.42199999999999999</v>
      </c>
      <c r="CU30">
        <v>0.19900000000000001</v>
      </c>
      <c r="CV30">
        <v>410</v>
      </c>
      <c r="CW30">
        <v>16</v>
      </c>
      <c r="CX30">
        <v>0.38</v>
      </c>
      <c r="CY30">
        <v>0.11</v>
      </c>
      <c r="CZ30">
        <v>1.60558302960718</v>
      </c>
      <c r="DA30">
        <v>-0.32487732910685102</v>
      </c>
      <c r="DB30">
        <v>4.3673409173592498E-2</v>
      </c>
      <c r="DC30">
        <v>1</v>
      </c>
      <c r="DD30">
        <v>401.61952380952403</v>
      </c>
      <c r="DE30">
        <v>-0.279116883116242</v>
      </c>
      <c r="DF30">
        <v>4.4008244950043102E-2</v>
      </c>
      <c r="DG30">
        <v>-1</v>
      </c>
      <c r="DH30">
        <v>0</v>
      </c>
      <c r="DI30">
        <v>0</v>
      </c>
      <c r="DJ30">
        <v>0</v>
      </c>
      <c r="DK30">
        <v>1</v>
      </c>
      <c r="DL30">
        <v>2</v>
      </c>
      <c r="DM30">
        <v>2</v>
      </c>
      <c r="DN30" t="s">
        <v>351</v>
      </c>
      <c r="DO30">
        <v>2.9271199999999999</v>
      </c>
      <c r="DP30">
        <v>2.92055</v>
      </c>
      <c r="DQ30">
        <v>9.4662800000000005E-2</v>
      </c>
      <c r="DR30">
        <v>9.5202200000000001E-2</v>
      </c>
      <c r="DS30">
        <v>9.5732399999999995E-2</v>
      </c>
      <c r="DT30">
        <v>9.4703999999999997E-2</v>
      </c>
      <c r="DU30">
        <v>28839.4</v>
      </c>
      <c r="DV30">
        <v>30530.9</v>
      </c>
      <c r="DW30">
        <v>29579.9</v>
      </c>
      <c r="DX30">
        <v>31443.1</v>
      </c>
      <c r="DY30">
        <v>34990.6</v>
      </c>
      <c r="DZ30">
        <v>37323</v>
      </c>
      <c r="EA30">
        <v>40551.800000000003</v>
      </c>
      <c r="EB30">
        <v>43645.4</v>
      </c>
      <c r="EC30">
        <v>2.1009199999999999</v>
      </c>
      <c r="ED30">
        <v>2.1175799999999998</v>
      </c>
      <c r="EE30">
        <v>8.4601300000000004E-2</v>
      </c>
      <c r="EF30">
        <v>0</v>
      </c>
      <c r="EG30">
        <v>17.673300000000001</v>
      </c>
      <c r="EH30">
        <v>999.9</v>
      </c>
      <c r="EI30">
        <v>62.978000000000002</v>
      </c>
      <c r="EJ30">
        <v>21.690999999999999</v>
      </c>
      <c r="EK30">
        <v>16.430199999999999</v>
      </c>
      <c r="EL30">
        <v>61.415599999999998</v>
      </c>
      <c r="EM30">
        <v>25.4207</v>
      </c>
      <c r="EN30">
        <v>1</v>
      </c>
      <c r="EO30">
        <v>-0.463308</v>
      </c>
      <c r="EP30">
        <v>1.1026199999999999</v>
      </c>
      <c r="EQ30">
        <v>20.300699999999999</v>
      </c>
      <c r="ER30">
        <v>5.2413999999999996</v>
      </c>
      <c r="ES30">
        <v>11.8302</v>
      </c>
      <c r="ET30">
        <v>4.9827500000000002</v>
      </c>
      <c r="EU30">
        <v>3.2989999999999999</v>
      </c>
      <c r="EV30">
        <v>19</v>
      </c>
      <c r="EW30">
        <v>240.3</v>
      </c>
      <c r="EX30">
        <v>4.3</v>
      </c>
      <c r="EY30">
        <v>122.2</v>
      </c>
      <c r="EZ30">
        <v>1.8732800000000001</v>
      </c>
      <c r="FA30">
        <v>1.87896</v>
      </c>
      <c r="FB30">
        <v>1.8792800000000001</v>
      </c>
      <c r="FC30">
        <v>1.87988</v>
      </c>
      <c r="FD30">
        <v>1.87758</v>
      </c>
      <c r="FE30">
        <v>1.8766799999999999</v>
      </c>
      <c r="FF30">
        <v>1.87727</v>
      </c>
      <c r="FG30">
        <v>1.87493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-0.42199999999999999</v>
      </c>
      <c r="FV30">
        <v>0.1993</v>
      </c>
      <c r="FW30">
        <v>-0.42291766819813698</v>
      </c>
      <c r="FX30">
        <v>1.4527828764109799E-4</v>
      </c>
      <c r="FY30">
        <v>-4.3579519040863002E-7</v>
      </c>
      <c r="FZ30">
        <v>2.0799061152897499E-10</v>
      </c>
      <c r="GA30">
        <v>0.19928181818182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14.4</v>
      </c>
      <c r="GJ30">
        <v>14.5</v>
      </c>
      <c r="GK30">
        <v>1.03271</v>
      </c>
      <c r="GL30">
        <v>2.4939</v>
      </c>
      <c r="GM30">
        <v>1.54541</v>
      </c>
      <c r="GN30">
        <v>2.3034699999999999</v>
      </c>
      <c r="GO30">
        <v>1.5979000000000001</v>
      </c>
      <c r="GP30">
        <v>2.4023400000000001</v>
      </c>
      <c r="GQ30">
        <v>24.979600000000001</v>
      </c>
      <c r="GR30">
        <v>14.2546</v>
      </c>
      <c r="GS30">
        <v>18</v>
      </c>
      <c r="GT30">
        <v>493.77300000000002</v>
      </c>
      <c r="GU30">
        <v>536.10299999999995</v>
      </c>
      <c r="GV30">
        <v>17.999500000000001</v>
      </c>
      <c r="GW30">
        <v>20.7363</v>
      </c>
      <c r="GX30">
        <v>30.000299999999999</v>
      </c>
      <c r="GY30">
        <v>20.719899999999999</v>
      </c>
      <c r="GZ30">
        <v>20.676500000000001</v>
      </c>
      <c r="HA30">
        <v>20.741399999999999</v>
      </c>
      <c r="HB30">
        <v>-30</v>
      </c>
      <c r="HC30">
        <v>-30</v>
      </c>
      <c r="HD30">
        <v>18</v>
      </c>
      <c r="HE30">
        <v>401.60899999999998</v>
      </c>
      <c r="HF30">
        <v>0</v>
      </c>
      <c r="HG30">
        <v>100.642</v>
      </c>
      <c r="HH30">
        <v>101.128</v>
      </c>
    </row>
    <row r="31" spans="1:216" x14ac:dyDescent="0.2">
      <c r="A31">
        <v>13</v>
      </c>
      <c r="B31">
        <v>1689029417</v>
      </c>
      <c r="C31">
        <v>732</v>
      </c>
      <c r="D31" t="s">
        <v>377</v>
      </c>
      <c r="E31" t="s">
        <v>378</v>
      </c>
      <c r="F31" t="s">
        <v>346</v>
      </c>
      <c r="G31" t="s">
        <v>395</v>
      </c>
      <c r="H31" t="s">
        <v>347</v>
      </c>
      <c r="I31" t="s">
        <v>348</v>
      </c>
      <c r="J31" t="s">
        <v>394</v>
      </c>
      <c r="K31" t="s">
        <v>349</v>
      </c>
      <c r="L31">
        <v>1689029417</v>
      </c>
      <c r="M31">
        <f t="shared" si="0"/>
        <v>1.0171988178002717E-3</v>
      </c>
      <c r="N31">
        <f t="shared" si="1"/>
        <v>1.0171988178002718</v>
      </c>
      <c r="O31">
        <f t="shared" si="2"/>
        <v>1.6495798810700182</v>
      </c>
      <c r="P31">
        <f t="shared" si="3"/>
        <v>400.00599999999997</v>
      </c>
      <c r="Q31">
        <f t="shared" si="4"/>
        <v>385.37486018523384</v>
      </c>
      <c r="R31">
        <f t="shared" si="5"/>
        <v>38.540319294495461</v>
      </c>
      <c r="S31">
        <f t="shared" si="6"/>
        <v>40.003540844111996</v>
      </c>
      <c r="T31">
        <f t="shared" si="7"/>
        <v>0.23048242157510029</v>
      </c>
      <c r="U31">
        <f t="shared" si="8"/>
        <v>3.8241848564918071</v>
      </c>
      <c r="V31">
        <f t="shared" si="9"/>
        <v>0.22303402002169456</v>
      </c>
      <c r="W31">
        <f t="shared" si="10"/>
        <v>0.1400454201287708</v>
      </c>
      <c r="X31">
        <f t="shared" si="11"/>
        <v>16.528522864196937</v>
      </c>
      <c r="Y31">
        <f t="shared" si="12"/>
        <v>18.983193484131938</v>
      </c>
      <c r="Z31">
        <f t="shared" si="13"/>
        <v>18.983193484131938</v>
      </c>
      <c r="AA31">
        <f t="shared" si="14"/>
        <v>2.2028688048468146</v>
      </c>
      <c r="AB31">
        <f t="shared" si="15"/>
        <v>79.057929601381744</v>
      </c>
      <c r="AC31">
        <f t="shared" si="16"/>
        <v>1.7557890761232</v>
      </c>
      <c r="AD31">
        <f t="shared" si="17"/>
        <v>2.2208892706602237</v>
      </c>
      <c r="AE31">
        <f t="shared" si="18"/>
        <v>0.44707972872361457</v>
      </c>
      <c r="AF31">
        <f t="shared" si="19"/>
        <v>-44.858467864991979</v>
      </c>
      <c r="AG31">
        <f t="shared" si="20"/>
        <v>26.927074063164941</v>
      </c>
      <c r="AH31">
        <f t="shared" si="21"/>
        <v>1.4019303650994288</v>
      </c>
      <c r="AI31">
        <f t="shared" si="22"/>
        <v>-9.4057253067347801E-4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54193.608015124904</v>
      </c>
      <c r="AO31">
        <f t="shared" si="26"/>
        <v>99.927199999999999</v>
      </c>
      <c r="AP31">
        <f t="shared" si="27"/>
        <v>84.239439577304111</v>
      </c>
      <c r="AQ31">
        <f t="shared" si="28"/>
        <v>0.84300810567397177</v>
      </c>
      <c r="AR31">
        <f t="shared" si="29"/>
        <v>0.16540564395076554</v>
      </c>
      <c r="AS31">
        <v>1689029417</v>
      </c>
      <c r="AT31">
        <v>400.00599999999997</v>
      </c>
      <c r="AU31">
        <v>401.21600000000001</v>
      </c>
      <c r="AV31">
        <v>17.5566</v>
      </c>
      <c r="AW31">
        <v>16.968599999999999</v>
      </c>
      <c r="AX31">
        <v>400.42700000000002</v>
      </c>
      <c r="AY31">
        <v>17.357399999999998</v>
      </c>
      <c r="AZ31">
        <v>500.18</v>
      </c>
      <c r="BA31">
        <v>99.807400000000001</v>
      </c>
      <c r="BB31">
        <v>0.19995199999999999</v>
      </c>
      <c r="BC31">
        <v>19.113800000000001</v>
      </c>
      <c r="BD31">
        <v>19.039899999999999</v>
      </c>
      <c r="BE31">
        <v>999.9</v>
      </c>
      <c r="BF31">
        <v>0</v>
      </c>
      <c r="BG31">
        <v>0</v>
      </c>
      <c r="BH31">
        <v>9998.75</v>
      </c>
      <c r="BI31">
        <v>0</v>
      </c>
      <c r="BJ31">
        <v>1.0053399999999999</v>
      </c>
      <c r="BK31">
        <v>-1.20984</v>
      </c>
      <c r="BL31">
        <v>407.154</v>
      </c>
      <c r="BM31">
        <v>408.14100000000002</v>
      </c>
      <c r="BN31">
        <v>0.58799699999999999</v>
      </c>
      <c r="BO31">
        <v>401.21600000000001</v>
      </c>
      <c r="BP31">
        <v>16.968599999999999</v>
      </c>
      <c r="BQ31">
        <v>1.7522800000000001</v>
      </c>
      <c r="BR31">
        <v>1.6936</v>
      </c>
      <c r="BS31">
        <v>15.3675</v>
      </c>
      <c r="BT31">
        <v>14.837899999999999</v>
      </c>
      <c r="BU31">
        <v>99.927199999999999</v>
      </c>
      <c r="BV31">
        <v>0.89977499999999999</v>
      </c>
      <c r="BW31">
        <v>0.10022499999999999</v>
      </c>
      <c r="BX31">
        <v>0</v>
      </c>
      <c r="BY31">
        <v>2.4159000000000002</v>
      </c>
      <c r="BZ31">
        <v>0</v>
      </c>
      <c r="CA31">
        <v>277.935</v>
      </c>
      <c r="CB31">
        <v>954.79200000000003</v>
      </c>
      <c r="CC31">
        <v>33</v>
      </c>
      <c r="CD31">
        <v>38.25</v>
      </c>
      <c r="CE31">
        <v>36</v>
      </c>
      <c r="CF31">
        <v>36.561999999999998</v>
      </c>
      <c r="CG31">
        <v>33.625</v>
      </c>
      <c r="CH31">
        <v>89.91</v>
      </c>
      <c r="CI31">
        <v>10.02</v>
      </c>
      <c r="CJ31">
        <v>0</v>
      </c>
      <c r="CK31">
        <v>1689029417.9000001</v>
      </c>
      <c r="CL31">
        <v>0</v>
      </c>
      <c r="CM31">
        <v>1689028491</v>
      </c>
      <c r="CN31" t="s">
        <v>350</v>
      </c>
      <c r="CO31">
        <v>1689028491</v>
      </c>
      <c r="CP31">
        <v>1689028486</v>
      </c>
      <c r="CQ31">
        <v>23</v>
      </c>
      <c r="CR31">
        <v>0.25800000000000001</v>
      </c>
      <c r="CS31">
        <v>4.8000000000000001E-2</v>
      </c>
      <c r="CT31">
        <v>-0.42199999999999999</v>
      </c>
      <c r="CU31">
        <v>0.19900000000000001</v>
      </c>
      <c r="CV31">
        <v>410</v>
      </c>
      <c r="CW31">
        <v>16</v>
      </c>
      <c r="CX31">
        <v>0.38</v>
      </c>
      <c r="CY31">
        <v>0.11</v>
      </c>
      <c r="CZ31">
        <v>1.11323107929775</v>
      </c>
      <c r="DA31">
        <v>0.23471124015334099</v>
      </c>
      <c r="DB31">
        <v>4.2652778779287699E-2</v>
      </c>
      <c r="DC31">
        <v>1</v>
      </c>
      <c r="DD31">
        <v>401.15590476190499</v>
      </c>
      <c r="DE31">
        <v>-0.118051948052716</v>
      </c>
      <c r="DF31">
        <v>3.1559323974144897E-2</v>
      </c>
      <c r="DG31">
        <v>-1</v>
      </c>
      <c r="DH31">
        <v>0</v>
      </c>
      <c r="DI31">
        <v>0</v>
      </c>
      <c r="DJ31">
        <v>0</v>
      </c>
      <c r="DK31">
        <v>1</v>
      </c>
      <c r="DL31">
        <v>2</v>
      </c>
      <c r="DM31">
        <v>2</v>
      </c>
      <c r="DN31" t="s">
        <v>351</v>
      </c>
      <c r="DO31">
        <v>2.9269699999999998</v>
      </c>
      <c r="DP31">
        <v>2.92055</v>
      </c>
      <c r="DQ31">
        <v>9.4646800000000003E-2</v>
      </c>
      <c r="DR31">
        <v>9.5127400000000001E-2</v>
      </c>
      <c r="DS31">
        <v>9.5654100000000006E-2</v>
      </c>
      <c r="DT31">
        <v>9.4411099999999998E-2</v>
      </c>
      <c r="DU31">
        <v>28838.5</v>
      </c>
      <c r="DV31">
        <v>30529.3</v>
      </c>
      <c r="DW31">
        <v>29578.6</v>
      </c>
      <c r="DX31">
        <v>31439</v>
      </c>
      <c r="DY31">
        <v>34992.199999999997</v>
      </c>
      <c r="DZ31">
        <v>37330.300000000003</v>
      </c>
      <c r="EA31">
        <v>40549.9</v>
      </c>
      <c r="EB31">
        <v>43639.4</v>
      </c>
      <c r="EC31">
        <v>2.1005699999999998</v>
      </c>
      <c r="ED31">
        <v>2.1167500000000001</v>
      </c>
      <c r="EE31">
        <v>8.5718900000000001E-2</v>
      </c>
      <c r="EF31">
        <v>0</v>
      </c>
      <c r="EG31">
        <v>17.617899999999999</v>
      </c>
      <c r="EH31">
        <v>999.9</v>
      </c>
      <c r="EI31">
        <v>63.026000000000003</v>
      </c>
      <c r="EJ31">
        <v>21.701000000000001</v>
      </c>
      <c r="EK31">
        <v>16.454599999999999</v>
      </c>
      <c r="EL31">
        <v>61.285600000000002</v>
      </c>
      <c r="EM31">
        <v>25.625</v>
      </c>
      <c r="EN31">
        <v>1</v>
      </c>
      <c r="EO31">
        <v>-0.46066099999999999</v>
      </c>
      <c r="EP31">
        <v>1.0853999999999999</v>
      </c>
      <c r="EQ31">
        <v>20.301200000000001</v>
      </c>
      <c r="ER31">
        <v>5.2445399999999998</v>
      </c>
      <c r="ES31">
        <v>11.8302</v>
      </c>
      <c r="ET31">
        <v>4.9832999999999998</v>
      </c>
      <c r="EU31">
        <v>3.2989999999999999</v>
      </c>
      <c r="EV31">
        <v>19</v>
      </c>
      <c r="EW31">
        <v>241.6</v>
      </c>
      <c r="EX31">
        <v>4.3</v>
      </c>
      <c r="EY31">
        <v>122.2</v>
      </c>
      <c r="EZ31">
        <v>1.8733200000000001</v>
      </c>
      <c r="FA31">
        <v>1.87897</v>
      </c>
      <c r="FB31">
        <v>1.87931</v>
      </c>
      <c r="FC31">
        <v>1.87988</v>
      </c>
      <c r="FD31">
        <v>1.8775900000000001</v>
      </c>
      <c r="FE31">
        <v>1.8766799999999999</v>
      </c>
      <c r="FF31">
        <v>1.87727</v>
      </c>
      <c r="FG31">
        <v>1.8749400000000001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-0.42099999999999999</v>
      </c>
      <c r="FV31">
        <v>0.19919999999999999</v>
      </c>
      <c r="FW31">
        <v>-0.42291766819813698</v>
      </c>
      <c r="FX31">
        <v>1.4527828764109799E-4</v>
      </c>
      <c r="FY31">
        <v>-4.3579519040863002E-7</v>
      </c>
      <c r="FZ31">
        <v>2.0799061152897499E-10</v>
      </c>
      <c r="GA31">
        <v>0.19928181818182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15.4</v>
      </c>
      <c r="GJ31">
        <v>15.5</v>
      </c>
      <c r="GK31">
        <v>1.03271</v>
      </c>
      <c r="GL31">
        <v>2.49268</v>
      </c>
      <c r="GM31">
        <v>1.54541</v>
      </c>
      <c r="GN31">
        <v>2.3034699999999999</v>
      </c>
      <c r="GO31">
        <v>1.5979000000000001</v>
      </c>
      <c r="GP31">
        <v>2.3815900000000001</v>
      </c>
      <c r="GQ31">
        <v>25</v>
      </c>
      <c r="GR31">
        <v>14.245900000000001</v>
      </c>
      <c r="GS31">
        <v>18</v>
      </c>
      <c r="GT31">
        <v>493.923</v>
      </c>
      <c r="GU31">
        <v>535.93600000000004</v>
      </c>
      <c r="GV31">
        <v>17.9999</v>
      </c>
      <c r="GW31">
        <v>20.766200000000001</v>
      </c>
      <c r="GX31">
        <v>30.000299999999999</v>
      </c>
      <c r="GY31">
        <v>20.756599999999999</v>
      </c>
      <c r="GZ31">
        <v>20.713799999999999</v>
      </c>
      <c r="HA31">
        <v>20.722799999999999</v>
      </c>
      <c r="HB31">
        <v>-30</v>
      </c>
      <c r="HC31">
        <v>-30</v>
      </c>
      <c r="HD31">
        <v>18</v>
      </c>
      <c r="HE31">
        <v>401.154</v>
      </c>
      <c r="HF31">
        <v>0</v>
      </c>
      <c r="HG31">
        <v>100.637</v>
      </c>
      <c r="HH31">
        <v>101.114</v>
      </c>
    </row>
    <row r="32" spans="1:216" x14ac:dyDescent="0.2">
      <c r="A32">
        <v>14</v>
      </c>
      <c r="B32">
        <v>1689029478</v>
      </c>
      <c r="C32">
        <v>793</v>
      </c>
      <c r="D32" t="s">
        <v>379</v>
      </c>
      <c r="E32" t="s">
        <v>380</v>
      </c>
      <c r="F32" t="s">
        <v>346</v>
      </c>
      <c r="G32" t="s">
        <v>395</v>
      </c>
      <c r="H32" t="s">
        <v>347</v>
      </c>
      <c r="I32" t="s">
        <v>348</v>
      </c>
      <c r="J32" t="s">
        <v>394</v>
      </c>
      <c r="K32" t="s">
        <v>349</v>
      </c>
      <c r="L32">
        <v>1689029478</v>
      </c>
      <c r="M32">
        <f t="shared" si="0"/>
        <v>1.0209543514406649E-3</v>
      </c>
      <c r="N32">
        <f t="shared" si="1"/>
        <v>1.0209543514406649</v>
      </c>
      <c r="O32">
        <f t="shared" si="2"/>
        <v>0.66065048864663256</v>
      </c>
      <c r="P32">
        <f t="shared" si="3"/>
        <v>400.03199999999998</v>
      </c>
      <c r="Q32">
        <f t="shared" si="4"/>
        <v>392.41129760617667</v>
      </c>
      <c r="R32">
        <f t="shared" si="5"/>
        <v>39.244878073332401</v>
      </c>
      <c r="S32">
        <f t="shared" si="6"/>
        <v>40.007021105663995</v>
      </c>
      <c r="T32">
        <f t="shared" si="7"/>
        <v>0.23003285064244064</v>
      </c>
      <c r="U32">
        <f t="shared" si="8"/>
        <v>3.8182713575001159</v>
      </c>
      <c r="V32">
        <f t="shared" si="9"/>
        <v>0.22260188263567227</v>
      </c>
      <c r="W32">
        <f t="shared" si="10"/>
        <v>0.13977382268470223</v>
      </c>
      <c r="X32">
        <f t="shared" si="11"/>
        <v>12.381442877681005</v>
      </c>
      <c r="Y32">
        <f t="shared" si="12"/>
        <v>18.93828769610111</v>
      </c>
      <c r="Z32">
        <f t="shared" si="13"/>
        <v>18.93828769610111</v>
      </c>
      <c r="AA32">
        <f t="shared" si="14"/>
        <v>2.1967026023190561</v>
      </c>
      <c r="AB32">
        <f t="shared" si="15"/>
        <v>78.786484113973685</v>
      </c>
      <c r="AC32">
        <f t="shared" si="16"/>
        <v>1.7470568629328003</v>
      </c>
      <c r="AD32">
        <f t="shared" si="17"/>
        <v>2.217457578644431</v>
      </c>
      <c r="AE32">
        <f t="shared" si="18"/>
        <v>0.44964573938625585</v>
      </c>
      <c r="AF32">
        <f t="shared" si="19"/>
        <v>-45.024086898533319</v>
      </c>
      <c r="AG32">
        <f t="shared" si="20"/>
        <v>31.024225031157307</v>
      </c>
      <c r="AH32">
        <f t="shared" si="21"/>
        <v>1.6171668109331483</v>
      </c>
      <c r="AI32">
        <f t="shared" si="22"/>
        <v>-1.2521787618595681E-3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54082.328823624346</v>
      </c>
      <c r="AO32">
        <f t="shared" si="26"/>
        <v>74.857200000000006</v>
      </c>
      <c r="AP32">
        <f t="shared" si="27"/>
        <v>63.105039584290679</v>
      </c>
      <c r="AQ32">
        <f t="shared" si="28"/>
        <v>0.84300561047288269</v>
      </c>
      <c r="AR32">
        <f t="shared" si="29"/>
        <v>0.16540082821266364</v>
      </c>
      <c r="AS32">
        <v>1689029478</v>
      </c>
      <c r="AT32">
        <v>400.03199999999998</v>
      </c>
      <c r="AU32">
        <v>400.661</v>
      </c>
      <c r="AV32">
        <v>17.468900000000001</v>
      </c>
      <c r="AW32">
        <v>16.878699999999998</v>
      </c>
      <c r="AX32">
        <v>400.45299999999997</v>
      </c>
      <c r="AY32">
        <v>17.269600000000001</v>
      </c>
      <c r="AZ32">
        <v>500.2</v>
      </c>
      <c r="BA32">
        <v>99.8095</v>
      </c>
      <c r="BB32">
        <v>0.20005200000000001</v>
      </c>
      <c r="BC32">
        <v>19.088999999999999</v>
      </c>
      <c r="BD32">
        <v>19.028500000000001</v>
      </c>
      <c r="BE32">
        <v>999.9</v>
      </c>
      <c r="BF32">
        <v>0</v>
      </c>
      <c r="BG32">
        <v>0</v>
      </c>
      <c r="BH32">
        <v>9976.25</v>
      </c>
      <c r="BI32">
        <v>0</v>
      </c>
      <c r="BJ32">
        <v>1.0079899999999999</v>
      </c>
      <c r="BK32">
        <v>-0.62887599999999999</v>
      </c>
      <c r="BL32">
        <v>407.14499999999998</v>
      </c>
      <c r="BM32">
        <v>407.54</v>
      </c>
      <c r="BN32">
        <v>0.59020600000000001</v>
      </c>
      <c r="BO32">
        <v>400.661</v>
      </c>
      <c r="BP32">
        <v>16.878699999999998</v>
      </c>
      <c r="BQ32">
        <v>1.74356</v>
      </c>
      <c r="BR32">
        <v>1.68465</v>
      </c>
      <c r="BS32">
        <v>15.2898</v>
      </c>
      <c r="BT32">
        <v>14.755699999999999</v>
      </c>
      <c r="BU32">
        <v>74.857200000000006</v>
      </c>
      <c r="BV32">
        <v>0.89982799999999996</v>
      </c>
      <c r="BW32">
        <v>0.100172</v>
      </c>
      <c r="BX32">
        <v>0</v>
      </c>
      <c r="BY32">
        <v>2.8393999999999999</v>
      </c>
      <c r="BZ32">
        <v>0</v>
      </c>
      <c r="CA32">
        <v>239.68199999999999</v>
      </c>
      <c r="CB32">
        <v>715.25900000000001</v>
      </c>
      <c r="CC32">
        <v>32.875</v>
      </c>
      <c r="CD32">
        <v>38.186999999999998</v>
      </c>
      <c r="CE32">
        <v>35.875</v>
      </c>
      <c r="CF32">
        <v>36.561999999999998</v>
      </c>
      <c r="CG32">
        <v>33.561999999999998</v>
      </c>
      <c r="CH32">
        <v>67.36</v>
      </c>
      <c r="CI32">
        <v>7.5</v>
      </c>
      <c r="CJ32">
        <v>0</v>
      </c>
      <c r="CK32">
        <v>1689029479.0999999</v>
      </c>
      <c r="CL32">
        <v>0</v>
      </c>
      <c r="CM32">
        <v>1689028491</v>
      </c>
      <c r="CN32" t="s">
        <v>350</v>
      </c>
      <c r="CO32">
        <v>1689028491</v>
      </c>
      <c r="CP32">
        <v>1689028486</v>
      </c>
      <c r="CQ32">
        <v>23</v>
      </c>
      <c r="CR32">
        <v>0.25800000000000001</v>
      </c>
      <c r="CS32">
        <v>4.8000000000000001E-2</v>
      </c>
      <c r="CT32">
        <v>-0.42199999999999999</v>
      </c>
      <c r="CU32">
        <v>0.19900000000000001</v>
      </c>
      <c r="CV32">
        <v>410</v>
      </c>
      <c r="CW32">
        <v>16</v>
      </c>
      <c r="CX32">
        <v>0.38</v>
      </c>
      <c r="CY32">
        <v>0.11</v>
      </c>
      <c r="CZ32">
        <v>0.56208391451588002</v>
      </c>
      <c r="DA32">
        <v>-0.85583808169829001</v>
      </c>
      <c r="DB32">
        <v>8.5475685146939401E-2</v>
      </c>
      <c r="DC32">
        <v>1</v>
      </c>
      <c r="DD32">
        <v>400.75776190476199</v>
      </c>
      <c r="DE32">
        <v>-0.67698701298751995</v>
      </c>
      <c r="DF32">
        <v>7.0782634917723505E-2</v>
      </c>
      <c r="DG32">
        <v>-1</v>
      </c>
      <c r="DH32">
        <v>0</v>
      </c>
      <c r="DI32">
        <v>0</v>
      </c>
      <c r="DJ32">
        <v>0</v>
      </c>
      <c r="DK32">
        <v>1</v>
      </c>
      <c r="DL32">
        <v>2</v>
      </c>
      <c r="DM32">
        <v>2</v>
      </c>
      <c r="DN32" t="s">
        <v>351</v>
      </c>
      <c r="DO32">
        <v>2.92699</v>
      </c>
      <c r="DP32">
        <v>2.9204400000000001</v>
      </c>
      <c r="DQ32">
        <v>9.4644400000000004E-2</v>
      </c>
      <c r="DR32">
        <v>9.5020199999999999E-2</v>
      </c>
      <c r="DS32">
        <v>9.5291699999999993E-2</v>
      </c>
      <c r="DT32">
        <v>9.4041E-2</v>
      </c>
      <c r="DU32">
        <v>28836.400000000001</v>
      </c>
      <c r="DV32">
        <v>30530</v>
      </c>
      <c r="DW32">
        <v>29576.5</v>
      </c>
      <c r="DX32">
        <v>31436.1</v>
      </c>
      <c r="DY32">
        <v>35004.5</v>
      </c>
      <c r="DZ32">
        <v>37342.6</v>
      </c>
      <c r="EA32">
        <v>40547.199999999997</v>
      </c>
      <c r="EB32">
        <v>43635.6</v>
      </c>
      <c r="EC32">
        <v>2.09998</v>
      </c>
      <c r="ED32">
        <v>2.1160000000000001</v>
      </c>
      <c r="EE32">
        <v>8.6307499999999995E-2</v>
      </c>
      <c r="EF32">
        <v>0</v>
      </c>
      <c r="EG32">
        <v>17.596699999999998</v>
      </c>
      <c r="EH32">
        <v>999.9</v>
      </c>
      <c r="EI32">
        <v>63.1</v>
      </c>
      <c r="EJ32">
        <v>21.710999999999999</v>
      </c>
      <c r="EK32">
        <v>16.482700000000001</v>
      </c>
      <c r="EL32">
        <v>61.485700000000001</v>
      </c>
      <c r="EM32">
        <v>25.5288</v>
      </c>
      <c r="EN32">
        <v>1</v>
      </c>
      <c r="EO32">
        <v>-0.45838200000000001</v>
      </c>
      <c r="EP32">
        <v>1.0842700000000001</v>
      </c>
      <c r="EQ32">
        <v>20.301200000000001</v>
      </c>
      <c r="ER32">
        <v>5.24559</v>
      </c>
      <c r="ES32">
        <v>11.8302</v>
      </c>
      <c r="ET32">
        <v>4.9835000000000003</v>
      </c>
      <c r="EU32">
        <v>3.2990300000000001</v>
      </c>
      <c r="EV32">
        <v>19</v>
      </c>
      <c r="EW32">
        <v>243.1</v>
      </c>
      <c r="EX32">
        <v>4.3</v>
      </c>
      <c r="EY32">
        <v>122.2</v>
      </c>
      <c r="EZ32">
        <v>1.8732599999999999</v>
      </c>
      <c r="FA32">
        <v>1.8789400000000001</v>
      </c>
      <c r="FB32">
        <v>1.8792800000000001</v>
      </c>
      <c r="FC32">
        <v>1.87988</v>
      </c>
      <c r="FD32">
        <v>1.87757</v>
      </c>
      <c r="FE32">
        <v>1.8766700000000001</v>
      </c>
      <c r="FF32">
        <v>1.8772200000000001</v>
      </c>
      <c r="FG32">
        <v>1.8749100000000001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-0.42099999999999999</v>
      </c>
      <c r="FV32">
        <v>0.1993</v>
      </c>
      <c r="FW32">
        <v>-0.42291766819813698</v>
      </c>
      <c r="FX32">
        <v>1.4527828764109799E-4</v>
      </c>
      <c r="FY32">
        <v>-4.3579519040863002E-7</v>
      </c>
      <c r="FZ32">
        <v>2.0799061152897499E-10</v>
      </c>
      <c r="GA32">
        <v>0.19928181818182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16.399999999999999</v>
      </c>
      <c r="GJ32">
        <v>16.5</v>
      </c>
      <c r="GK32">
        <v>1.03149</v>
      </c>
      <c r="GL32">
        <v>2.5</v>
      </c>
      <c r="GM32">
        <v>1.54541</v>
      </c>
      <c r="GN32">
        <v>2.3034699999999999</v>
      </c>
      <c r="GO32">
        <v>1.5979000000000001</v>
      </c>
      <c r="GP32">
        <v>2.3596200000000001</v>
      </c>
      <c r="GQ32">
        <v>25</v>
      </c>
      <c r="GR32">
        <v>14.228300000000001</v>
      </c>
      <c r="GS32">
        <v>18</v>
      </c>
      <c r="GT32">
        <v>493.89800000000002</v>
      </c>
      <c r="GU32">
        <v>535.79399999999998</v>
      </c>
      <c r="GV32">
        <v>17.9999</v>
      </c>
      <c r="GW32">
        <v>20.795300000000001</v>
      </c>
      <c r="GX32">
        <v>30.000299999999999</v>
      </c>
      <c r="GY32">
        <v>20.790299999999998</v>
      </c>
      <c r="GZ32">
        <v>20.7485</v>
      </c>
      <c r="HA32">
        <v>20.698899999999998</v>
      </c>
      <c r="HB32">
        <v>-30</v>
      </c>
      <c r="HC32">
        <v>-30</v>
      </c>
      <c r="HD32">
        <v>18</v>
      </c>
      <c r="HE32">
        <v>400.73399999999998</v>
      </c>
      <c r="HF32">
        <v>0</v>
      </c>
      <c r="HG32">
        <v>100.631</v>
      </c>
      <c r="HH32">
        <v>101.105</v>
      </c>
    </row>
    <row r="33" spans="1:216" x14ac:dyDescent="0.2">
      <c r="A33">
        <v>15</v>
      </c>
      <c r="B33">
        <v>1689029539</v>
      </c>
      <c r="C33">
        <v>854</v>
      </c>
      <c r="D33" t="s">
        <v>381</v>
      </c>
      <c r="E33" t="s">
        <v>382</v>
      </c>
      <c r="F33" t="s">
        <v>346</v>
      </c>
      <c r="G33" t="s">
        <v>395</v>
      </c>
      <c r="H33" t="s">
        <v>347</v>
      </c>
      <c r="I33" t="s">
        <v>348</v>
      </c>
      <c r="J33" t="s">
        <v>394</v>
      </c>
      <c r="K33" t="s">
        <v>349</v>
      </c>
      <c r="L33">
        <v>1689029539</v>
      </c>
      <c r="M33">
        <f t="shared" si="0"/>
        <v>1.0529299891891286E-3</v>
      </c>
      <c r="N33">
        <f t="shared" si="1"/>
        <v>1.0529299891891286</v>
      </c>
      <c r="O33">
        <f t="shared" si="2"/>
        <v>0.12614967558862791</v>
      </c>
      <c r="P33">
        <f t="shared" si="3"/>
        <v>400.06400000000002</v>
      </c>
      <c r="Q33">
        <f t="shared" si="4"/>
        <v>396.25902193092492</v>
      </c>
      <c r="R33">
        <f t="shared" si="5"/>
        <v>39.630003473969474</v>
      </c>
      <c r="S33">
        <f t="shared" si="6"/>
        <v>40.010540662400004</v>
      </c>
      <c r="T33">
        <f t="shared" si="7"/>
        <v>0.23606551883317595</v>
      </c>
      <c r="U33">
        <f t="shared" si="8"/>
        <v>3.8179554714701398</v>
      </c>
      <c r="V33">
        <f t="shared" si="9"/>
        <v>0.2282461871019735</v>
      </c>
      <c r="W33">
        <f t="shared" si="10"/>
        <v>0.14333482641007603</v>
      </c>
      <c r="X33">
        <f t="shared" si="11"/>
        <v>9.9395664958043586</v>
      </c>
      <c r="Y33">
        <f t="shared" si="12"/>
        <v>18.914089060374771</v>
      </c>
      <c r="Z33">
        <f t="shared" si="13"/>
        <v>18.914089060374771</v>
      </c>
      <c r="AA33">
        <f t="shared" si="14"/>
        <v>2.1933860646590499</v>
      </c>
      <c r="AB33">
        <f t="shared" si="15"/>
        <v>78.549201530322136</v>
      </c>
      <c r="AC33">
        <f t="shared" si="16"/>
        <v>1.7411001852199999</v>
      </c>
      <c r="AD33">
        <f t="shared" si="17"/>
        <v>2.2165727356857823</v>
      </c>
      <c r="AE33">
        <f t="shared" si="18"/>
        <v>0.45228587943905008</v>
      </c>
      <c r="AF33">
        <f t="shared" si="19"/>
        <v>-46.434212523240568</v>
      </c>
      <c r="AG33">
        <f t="shared" si="20"/>
        <v>34.685215933787539</v>
      </c>
      <c r="AH33">
        <f t="shared" si="21"/>
        <v>1.80786482662377</v>
      </c>
      <c r="AI33">
        <f t="shared" si="22"/>
        <v>-1.565267024901118E-3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54077.335378239593</v>
      </c>
      <c r="AO33">
        <f t="shared" si="26"/>
        <v>60.108600000000003</v>
      </c>
      <c r="AP33">
        <f t="shared" si="27"/>
        <v>50.670619821660289</v>
      </c>
      <c r="AQ33">
        <f t="shared" si="28"/>
        <v>0.84298452836466475</v>
      </c>
      <c r="AR33">
        <f t="shared" si="29"/>
        <v>0.16536013974380301</v>
      </c>
      <c r="AS33">
        <v>1689029539</v>
      </c>
      <c r="AT33">
        <v>400.06400000000002</v>
      </c>
      <c r="AU33">
        <v>400.38600000000002</v>
      </c>
      <c r="AV33">
        <v>17.409199999999998</v>
      </c>
      <c r="AW33">
        <v>16.800599999999999</v>
      </c>
      <c r="AX33">
        <v>400.48500000000001</v>
      </c>
      <c r="AY33">
        <v>17.209900000000001</v>
      </c>
      <c r="AZ33">
        <v>500.3</v>
      </c>
      <c r="BA33">
        <v>99.810100000000006</v>
      </c>
      <c r="BB33">
        <v>0.20025000000000001</v>
      </c>
      <c r="BC33">
        <v>19.082599999999999</v>
      </c>
      <c r="BD33">
        <v>19.004100000000001</v>
      </c>
      <c r="BE33">
        <v>999.9</v>
      </c>
      <c r="BF33">
        <v>0</v>
      </c>
      <c r="BG33">
        <v>0</v>
      </c>
      <c r="BH33">
        <v>9975</v>
      </c>
      <c r="BI33">
        <v>0</v>
      </c>
      <c r="BJ33">
        <v>1.11117</v>
      </c>
      <c r="BK33">
        <v>-0.322357</v>
      </c>
      <c r="BL33">
        <v>407.15199999999999</v>
      </c>
      <c r="BM33">
        <v>407.22800000000001</v>
      </c>
      <c r="BN33">
        <v>0.60861600000000005</v>
      </c>
      <c r="BO33">
        <v>400.38600000000002</v>
      </c>
      <c r="BP33">
        <v>16.800599999999999</v>
      </c>
      <c r="BQ33">
        <v>1.7376100000000001</v>
      </c>
      <c r="BR33">
        <v>1.6768700000000001</v>
      </c>
      <c r="BS33">
        <v>15.236599999999999</v>
      </c>
      <c r="BT33">
        <v>14.6839</v>
      </c>
      <c r="BU33">
        <v>60.108600000000003</v>
      </c>
      <c r="BV33">
        <v>0.90050799999999998</v>
      </c>
      <c r="BW33">
        <v>9.9491599999999999E-2</v>
      </c>
      <c r="BX33">
        <v>0</v>
      </c>
      <c r="BY33">
        <v>2.6505000000000001</v>
      </c>
      <c r="BZ33">
        <v>0</v>
      </c>
      <c r="CA33">
        <v>223.92400000000001</v>
      </c>
      <c r="CB33">
        <v>574.42200000000003</v>
      </c>
      <c r="CC33">
        <v>32.75</v>
      </c>
      <c r="CD33">
        <v>38.125</v>
      </c>
      <c r="CE33">
        <v>35.811999999999998</v>
      </c>
      <c r="CF33">
        <v>36.561999999999998</v>
      </c>
      <c r="CG33">
        <v>33.436999999999998</v>
      </c>
      <c r="CH33">
        <v>54.13</v>
      </c>
      <c r="CI33">
        <v>5.98</v>
      </c>
      <c r="CJ33">
        <v>0</v>
      </c>
      <c r="CK33">
        <v>1689029540.3</v>
      </c>
      <c r="CL33">
        <v>0</v>
      </c>
      <c r="CM33">
        <v>1689028491</v>
      </c>
      <c r="CN33" t="s">
        <v>350</v>
      </c>
      <c r="CO33">
        <v>1689028491</v>
      </c>
      <c r="CP33">
        <v>1689028486</v>
      </c>
      <c r="CQ33">
        <v>23</v>
      </c>
      <c r="CR33">
        <v>0.25800000000000001</v>
      </c>
      <c r="CS33">
        <v>4.8000000000000001E-2</v>
      </c>
      <c r="CT33">
        <v>-0.42199999999999999</v>
      </c>
      <c r="CU33">
        <v>0.19900000000000001</v>
      </c>
      <c r="CV33">
        <v>410</v>
      </c>
      <c r="CW33">
        <v>16</v>
      </c>
      <c r="CX33">
        <v>0.38</v>
      </c>
      <c r="CY33">
        <v>0.11</v>
      </c>
      <c r="CZ33">
        <v>0.19802826001856699</v>
      </c>
      <c r="DA33">
        <v>-0.14126245561384601</v>
      </c>
      <c r="DB33">
        <v>6.9200594861510298E-2</v>
      </c>
      <c r="DC33">
        <v>1</v>
      </c>
      <c r="DD33">
        <v>400.41809999999998</v>
      </c>
      <c r="DE33">
        <v>-7.1278195488707494E-2</v>
      </c>
      <c r="DF33">
        <v>5.1335075728003297E-2</v>
      </c>
      <c r="DG33">
        <v>-1</v>
      </c>
      <c r="DH33">
        <v>0</v>
      </c>
      <c r="DI33">
        <v>0</v>
      </c>
      <c r="DJ33">
        <v>0</v>
      </c>
      <c r="DK33">
        <v>1</v>
      </c>
      <c r="DL33">
        <v>2</v>
      </c>
      <c r="DM33">
        <v>2</v>
      </c>
      <c r="DN33" t="s">
        <v>351</v>
      </c>
      <c r="DO33">
        <v>2.9272399999999998</v>
      </c>
      <c r="DP33">
        <v>2.9206400000000001</v>
      </c>
      <c r="DQ33">
        <v>9.46433E-2</v>
      </c>
      <c r="DR33">
        <v>9.4963599999999995E-2</v>
      </c>
      <c r="DS33">
        <v>9.5042699999999994E-2</v>
      </c>
      <c r="DT33">
        <v>9.3718399999999993E-2</v>
      </c>
      <c r="DU33">
        <v>28836</v>
      </c>
      <c r="DV33">
        <v>30532.6</v>
      </c>
      <c r="DW33">
        <v>29576.2</v>
      </c>
      <c r="DX33">
        <v>31436.9</v>
      </c>
      <c r="DY33">
        <v>35014.6</v>
      </c>
      <c r="DZ33">
        <v>37357.699999999997</v>
      </c>
      <c r="EA33">
        <v>40547.300000000003</v>
      </c>
      <c r="EB33">
        <v>43637.3</v>
      </c>
      <c r="EC33">
        <v>2.0996299999999999</v>
      </c>
      <c r="ED33">
        <v>2.1154500000000001</v>
      </c>
      <c r="EE33">
        <v>8.4690699999999994E-2</v>
      </c>
      <c r="EF33">
        <v>0</v>
      </c>
      <c r="EG33">
        <v>17.5991</v>
      </c>
      <c r="EH33">
        <v>999.9</v>
      </c>
      <c r="EI33">
        <v>63.136000000000003</v>
      </c>
      <c r="EJ33">
        <v>21.731000000000002</v>
      </c>
      <c r="EK33">
        <v>16.5137</v>
      </c>
      <c r="EL33">
        <v>61.115699999999997</v>
      </c>
      <c r="EM33">
        <v>24.671500000000002</v>
      </c>
      <c r="EN33">
        <v>1</v>
      </c>
      <c r="EO33">
        <v>-0.456982</v>
      </c>
      <c r="EP33">
        <v>1.08569</v>
      </c>
      <c r="EQ33">
        <v>20.301400000000001</v>
      </c>
      <c r="ER33">
        <v>5.2413999999999996</v>
      </c>
      <c r="ES33">
        <v>11.8302</v>
      </c>
      <c r="ET33">
        <v>4.9832000000000001</v>
      </c>
      <c r="EU33">
        <v>3.2989999999999999</v>
      </c>
      <c r="EV33">
        <v>19</v>
      </c>
      <c r="EW33">
        <v>244.3</v>
      </c>
      <c r="EX33">
        <v>4.3</v>
      </c>
      <c r="EY33">
        <v>122.2</v>
      </c>
      <c r="EZ33">
        <v>1.8733200000000001</v>
      </c>
      <c r="FA33">
        <v>1.87897</v>
      </c>
      <c r="FB33">
        <v>1.8793299999999999</v>
      </c>
      <c r="FC33">
        <v>1.87988</v>
      </c>
      <c r="FD33">
        <v>1.8775900000000001</v>
      </c>
      <c r="FE33">
        <v>1.8766799999999999</v>
      </c>
      <c r="FF33">
        <v>1.8772800000000001</v>
      </c>
      <c r="FG33">
        <v>1.8749800000000001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-0.42099999999999999</v>
      </c>
      <c r="FV33">
        <v>0.1993</v>
      </c>
      <c r="FW33">
        <v>-0.42291766819813698</v>
      </c>
      <c r="FX33">
        <v>1.4527828764109799E-4</v>
      </c>
      <c r="FY33">
        <v>-4.3579519040863002E-7</v>
      </c>
      <c r="FZ33">
        <v>2.0799061152897499E-10</v>
      </c>
      <c r="GA33">
        <v>0.19928181818182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17.5</v>
      </c>
      <c r="GJ33">
        <v>17.600000000000001</v>
      </c>
      <c r="GK33">
        <v>1.03027</v>
      </c>
      <c r="GL33">
        <v>2.50244</v>
      </c>
      <c r="GM33">
        <v>1.54541</v>
      </c>
      <c r="GN33">
        <v>2.3022499999999999</v>
      </c>
      <c r="GO33">
        <v>1.5979000000000001</v>
      </c>
      <c r="GP33">
        <v>2.3559600000000001</v>
      </c>
      <c r="GQ33">
        <v>25.020399999999999</v>
      </c>
      <c r="GR33">
        <v>14.228300000000001</v>
      </c>
      <c r="GS33">
        <v>18</v>
      </c>
      <c r="GT33">
        <v>493.964</v>
      </c>
      <c r="GU33">
        <v>535.71799999999996</v>
      </c>
      <c r="GV33">
        <v>18</v>
      </c>
      <c r="GW33">
        <v>20.819700000000001</v>
      </c>
      <c r="GX33">
        <v>30.0002</v>
      </c>
      <c r="GY33">
        <v>20.818300000000001</v>
      </c>
      <c r="GZ33">
        <v>20.776599999999998</v>
      </c>
      <c r="HA33">
        <v>20.683499999999999</v>
      </c>
      <c r="HB33">
        <v>-30</v>
      </c>
      <c r="HC33">
        <v>-30</v>
      </c>
      <c r="HD33">
        <v>18</v>
      </c>
      <c r="HE33">
        <v>400.41199999999998</v>
      </c>
      <c r="HF33">
        <v>0</v>
      </c>
      <c r="HG33">
        <v>100.63</v>
      </c>
      <c r="HH33">
        <v>101.10899999999999</v>
      </c>
    </row>
    <row r="34" spans="1:216" x14ac:dyDescent="0.2">
      <c r="A34">
        <v>16</v>
      </c>
      <c r="B34">
        <v>1689029600</v>
      </c>
      <c r="C34">
        <v>915</v>
      </c>
      <c r="D34" t="s">
        <v>383</v>
      </c>
      <c r="E34" t="s">
        <v>384</v>
      </c>
      <c r="F34" t="s">
        <v>346</v>
      </c>
      <c r="G34" t="s">
        <v>395</v>
      </c>
      <c r="H34" t="s">
        <v>347</v>
      </c>
      <c r="I34" t="s">
        <v>348</v>
      </c>
      <c r="J34" t="s">
        <v>394</v>
      </c>
      <c r="K34" t="s">
        <v>349</v>
      </c>
      <c r="L34">
        <v>1689029600</v>
      </c>
      <c r="M34">
        <f t="shared" si="0"/>
        <v>9.3817893205050407E-4</v>
      </c>
      <c r="N34">
        <f t="shared" si="1"/>
        <v>0.93817893205050407</v>
      </c>
      <c r="O34">
        <f t="shared" si="2"/>
        <v>-8.4594766325072637E-2</v>
      </c>
      <c r="P34">
        <f t="shared" si="3"/>
        <v>400.00799999999998</v>
      </c>
      <c r="Q34">
        <f t="shared" si="4"/>
        <v>397.72754744891972</v>
      </c>
      <c r="R34">
        <f t="shared" si="5"/>
        <v>39.776225315471009</v>
      </c>
      <c r="S34">
        <f t="shared" si="6"/>
        <v>40.004290469808005</v>
      </c>
      <c r="T34">
        <f t="shared" si="7"/>
        <v>0.20844310760846799</v>
      </c>
      <c r="U34">
        <f t="shared" si="8"/>
        <v>3.833508825353408</v>
      </c>
      <c r="V34">
        <f t="shared" si="9"/>
        <v>0.20234513645690844</v>
      </c>
      <c r="W34">
        <f t="shared" si="10"/>
        <v>0.12699872905485748</v>
      </c>
      <c r="X34">
        <f t="shared" si="11"/>
        <v>8.2816722159345044</v>
      </c>
      <c r="Y34">
        <f t="shared" si="12"/>
        <v>18.919488884231917</v>
      </c>
      <c r="Z34">
        <f t="shared" si="13"/>
        <v>18.919488884231917</v>
      </c>
      <c r="AA34">
        <f t="shared" si="14"/>
        <v>2.194125755334055</v>
      </c>
      <c r="AB34">
        <f t="shared" si="15"/>
        <v>78.532713093956787</v>
      </c>
      <c r="AC34">
        <f t="shared" si="16"/>
        <v>1.7395517800439999</v>
      </c>
      <c r="AD34">
        <f t="shared" si="17"/>
        <v>2.2150664500318418</v>
      </c>
      <c r="AE34">
        <f t="shared" si="18"/>
        <v>0.45457397529005505</v>
      </c>
      <c r="AF34">
        <f t="shared" si="19"/>
        <v>-41.373690903427232</v>
      </c>
      <c r="AG34">
        <f t="shared" si="20"/>
        <v>31.457795169453007</v>
      </c>
      <c r="AH34">
        <f t="shared" si="21"/>
        <v>1.632946465652628</v>
      </c>
      <c r="AI34">
        <f t="shared" si="22"/>
        <v>-1.2770523870919703E-3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54384.32892250568</v>
      </c>
      <c r="AO34">
        <f t="shared" si="26"/>
        <v>50.083399999999997</v>
      </c>
      <c r="AP34">
        <f t="shared" si="27"/>
        <v>42.219466142971243</v>
      </c>
      <c r="AQ34">
        <f t="shared" si="28"/>
        <v>0.84298322683706073</v>
      </c>
      <c r="AR34">
        <f t="shared" si="29"/>
        <v>0.16535762779552715</v>
      </c>
      <c r="AS34">
        <v>1689029600</v>
      </c>
      <c r="AT34">
        <v>400.00799999999998</v>
      </c>
      <c r="AU34">
        <v>400.17899999999997</v>
      </c>
      <c r="AV34">
        <v>17.393999999999998</v>
      </c>
      <c r="AW34">
        <v>16.851700000000001</v>
      </c>
      <c r="AX34">
        <v>400.43</v>
      </c>
      <c r="AY34">
        <v>17.194700000000001</v>
      </c>
      <c r="AZ34">
        <v>500.28300000000002</v>
      </c>
      <c r="BA34">
        <v>99.808800000000005</v>
      </c>
      <c r="BB34">
        <v>0.19992599999999999</v>
      </c>
      <c r="BC34">
        <v>19.0717</v>
      </c>
      <c r="BD34">
        <v>18.978400000000001</v>
      </c>
      <c r="BE34">
        <v>999.9</v>
      </c>
      <c r="BF34">
        <v>0</v>
      </c>
      <c r="BG34">
        <v>0</v>
      </c>
      <c r="BH34">
        <v>10033.799999999999</v>
      </c>
      <c r="BI34">
        <v>0</v>
      </c>
      <c r="BJ34">
        <v>1.1402699999999999</v>
      </c>
      <c r="BK34">
        <v>-0.17038</v>
      </c>
      <c r="BL34">
        <v>407.089</v>
      </c>
      <c r="BM34">
        <v>407.03800000000001</v>
      </c>
      <c r="BN34">
        <v>0.54223399999999999</v>
      </c>
      <c r="BO34">
        <v>400.17899999999997</v>
      </c>
      <c r="BP34">
        <v>16.851700000000001</v>
      </c>
      <c r="BQ34">
        <v>1.73607</v>
      </c>
      <c r="BR34">
        <v>1.6819500000000001</v>
      </c>
      <c r="BS34">
        <v>15.222799999999999</v>
      </c>
      <c r="BT34">
        <v>14.7308</v>
      </c>
      <c r="BU34">
        <v>50.083399999999997</v>
      </c>
      <c r="BV34">
        <v>0.90054100000000004</v>
      </c>
      <c r="BW34">
        <v>9.9458599999999994E-2</v>
      </c>
      <c r="BX34">
        <v>0</v>
      </c>
      <c r="BY34">
        <v>2.3641000000000001</v>
      </c>
      <c r="BZ34">
        <v>0</v>
      </c>
      <c r="CA34">
        <v>214.416</v>
      </c>
      <c r="CB34">
        <v>478.62</v>
      </c>
      <c r="CC34">
        <v>32.625</v>
      </c>
      <c r="CD34">
        <v>38</v>
      </c>
      <c r="CE34">
        <v>35.686999999999998</v>
      </c>
      <c r="CF34">
        <v>36.5</v>
      </c>
      <c r="CG34">
        <v>33.311999999999998</v>
      </c>
      <c r="CH34">
        <v>45.1</v>
      </c>
      <c r="CI34">
        <v>4.9800000000000004</v>
      </c>
      <c r="CJ34">
        <v>0</v>
      </c>
      <c r="CK34">
        <v>1689029600.9000001</v>
      </c>
      <c r="CL34">
        <v>0</v>
      </c>
      <c r="CM34">
        <v>1689028491</v>
      </c>
      <c r="CN34" t="s">
        <v>350</v>
      </c>
      <c r="CO34">
        <v>1689028491</v>
      </c>
      <c r="CP34">
        <v>1689028486</v>
      </c>
      <c r="CQ34">
        <v>23</v>
      </c>
      <c r="CR34">
        <v>0.25800000000000001</v>
      </c>
      <c r="CS34">
        <v>4.8000000000000001E-2</v>
      </c>
      <c r="CT34">
        <v>-0.42199999999999999</v>
      </c>
      <c r="CU34">
        <v>0.19900000000000001</v>
      </c>
      <c r="CV34">
        <v>410</v>
      </c>
      <c r="CW34">
        <v>16</v>
      </c>
      <c r="CX34">
        <v>0.38</v>
      </c>
      <c r="CY34">
        <v>0.11</v>
      </c>
      <c r="CZ34">
        <v>-7.8101021943023402E-2</v>
      </c>
      <c r="DA34">
        <v>0.81790538781409405</v>
      </c>
      <c r="DB34">
        <v>8.7069371750966601E-2</v>
      </c>
      <c r="DC34">
        <v>1</v>
      </c>
      <c r="DD34">
        <v>400.18804999999998</v>
      </c>
      <c r="DE34">
        <v>0.44070676691684901</v>
      </c>
      <c r="DF34">
        <v>4.88686760614611E-2</v>
      </c>
      <c r="DG34">
        <v>-1</v>
      </c>
      <c r="DH34">
        <v>0</v>
      </c>
      <c r="DI34">
        <v>0</v>
      </c>
      <c r="DJ34">
        <v>0</v>
      </c>
      <c r="DK34">
        <v>1</v>
      </c>
      <c r="DL34">
        <v>2</v>
      </c>
      <c r="DM34">
        <v>2</v>
      </c>
      <c r="DN34" t="s">
        <v>351</v>
      </c>
      <c r="DO34">
        <v>2.9271699999999998</v>
      </c>
      <c r="DP34">
        <v>2.92082</v>
      </c>
      <c r="DQ34">
        <v>9.4626000000000002E-2</v>
      </c>
      <c r="DR34">
        <v>9.4919000000000003E-2</v>
      </c>
      <c r="DS34">
        <v>9.4973600000000005E-2</v>
      </c>
      <c r="DT34">
        <v>9.3918500000000002E-2</v>
      </c>
      <c r="DU34">
        <v>28835.9</v>
      </c>
      <c r="DV34">
        <v>30532.799999999999</v>
      </c>
      <c r="DW34">
        <v>29575.599999999999</v>
      </c>
      <c r="DX34">
        <v>31435.7</v>
      </c>
      <c r="DY34">
        <v>35017.300000000003</v>
      </c>
      <c r="DZ34">
        <v>37348</v>
      </c>
      <c r="EA34">
        <v>40547.199999999997</v>
      </c>
      <c r="EB34">
        <v>43635.7</v>
      </c>
      <c r="EC34">
        <v>2.0992299999999999</v>
      </c>
      <c r="ED34">
        <v>2.1154799999999998</v>
      </c>
      <c r="EE34">
        <v>8.2470500000000002E-2</v>
      </c>
      <c r="EF34">
        <v>0</v>
      </c>
      <c r="EG34">
        <v>17.610199999999999</v>
      </c>
      <c r="EH34">
        <v>999.9</v>
      </c>
      <c r="EI34">
        <v>63.21</v>
      </c>
      <c r="EJ34">
        <v>21.742000000000001</v>
      </c>
      <c r="EK34">
        <v>16.5425</v>
      </c>
      <c r="EL34">
        <v>61.075699999999998</v>
      </c>
      <c r="EM34">
        <v>24.563300000000002</v>
      </c>
      <c r="EN34">
        <v>1</v>
      </c>
      <c r="EO34">
        <v>-0.45555600000000002</v>
      </c>
      <c r="EP34">
        <v>1.0861499999999999</v>
      </c>
      <c r="EQ34">
        <v>20.301400000000001</v>
      </c>
      <c r="ER34">
        <v>5.2457399999999996</v>
      </c>
      <c r="ES34">
        <v>11.8302</v>
      </c>
      <c r="ET34">
        <v>4.98245</v>
      </c>
      <c r="EU34">
        <v>3.2989999999999999</v>
      </c>
      <c r="EV34">
        <v>19</v>
      </c>
      <c r="EW34">
        <v>245.8</v>
      </c>
      <c r="EX34">
        <v>4.4000000000000004</v>
      </c>
      <c r="EY34">
        <v>122.2</v>
      </c>
      <c r="EZ34">
        <v>1.8733200000000001</v>
      </c>
      <c r="FA34">
        <v>1.87897</v>
      </c>
      <c r="FB34">
        <v>1.87927</v>
      </c>
      <c r="FC34">
        <v>1.87988</v>
      </c>
      <c r="FD34">
        <v>1.8775900000000001</v>
      </c>
      <c r="FE34">
        <v>1.8766700000000001</v>
      </c>
      <c r="FF34">
        <v>1.8772800000000001</v>
      </c>
      <c r="FG34">
        <v>1.8749899999999999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-0.42199999999999999</v>
      </c>
      <c r="FV34">
        <v>0.1993</v>
      </c>
      <c r="FW34">
        <v>-0.42291766819813698</v>
      </c>
      <c r="FX34">
        <v>1.4527828764109799E-4</v>
      </c>
      <c r="FY34">
        <v>-4.3579519040863002E-7</v>
      </c>
      <c r="FZ34">
        <v>2.0799061152897499E-10</v>
      </c>
      <c r="GA34">
        <v>0.19928181818182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18.5</v>
      </c>
      <c r="GJ34">
        <v>18.600000000000001</v>
      </c>
      <c r="GK34">
        <v>1.03027</v>
      </c>
      <c r="GL34">
        <v>2.49878</v>
      </c>
      <c r="GM34">
        <v>1.54541</v>
      </c>
      <c r="GN34">
        <v>2.3034699999999999</v>
      </c>
      <c r="GO34">
        <v>1.5979000000000001</v>
      </c>
      <c r="GP34">
        <v>2.4060100000000002</v>
      </c>
      <c r="GQ34">
        <v>25.020399999999999</v>
      </c>
      <c r="GR34">
        <v>14.228300000000001</v>
      </c>
      <c r="GS34">
        <v>18</v>
      </c>
      <c r="GT34">
        <v>493.96499999999997</v>
      </c>
      <c r="GU34">
        <v>536.03099999999995</v>
      </c>
      <c r="GV34">
        <v>18</v>
      </c>
      <c r="GW34">
        <v>20.8386</v>
      </c>
      <c r="GX34">
        <v>30.000299999999999</v>
      </c>
      <c r="GY34">
        <v>20.8428</v>
      </c>
      <c r="GZ34">
        <v>20.802800000000001</v>
      </c>
      <c r="HA34">
        <v>20.671800000000001</v>
      </c>
      <c r="HB34">
        <v>-30</v>
      </c>
      <c r="HC34">
        <v>-30</v>
      </c>
      <c r="HD34">
        <v>18</v>
      </c>
      <c r="HE34">
        <v>400.14800000000002</v>
      </c>
      <c r="HF34">
        <v>0</v>
      </c>
      <c r="HG34">
        <v>100.629</v>
      </c>
      <c r="HH34">
        <v>101.105</v>
      </c>
    </row>
    <row r="35" spans="1:216" x14ac:dyDescent="0.2">
      <c r="A35">
        <v>17</v>
      </c>
      <c r="B35">
        <v>1689029661</v>
      </c>
      <c r="C35">
        <v>976</v>
      </c>
      <c r="D35" t="s">
        <v>385</v>
      </c>
      <c r="E35" t="s">
        <v>386</v>
      </c>
      <c r="F35" t="s">
        <v>346</v>
      </c>
      <c r="G35" t="s">
        <v>395</v>
      </c>
      <c r="H35" t="s">
        <v>347</v>
      </c>
      <c r="I35" t="s">
        <v>348</v>
      </c>
      <c r="J35" t="s">
        <v>394</v>
      </c>
      <c r="K35" t="s">
        <v>349</v>
      </c>
      <c r="L35">
        <v>1689029661</v>
      </c>
      <c r="M35">
        <f t="shared" si="0"/>
        <v>8.9425942756924163E-4</v>
      </c>
      <c r="N35">
        <f t="shared" si="1"/>
        <v>0.89425942756924159</v>
      </c>
      <c r="O35">
        <f t="shared" si="2"/>
        <v>-0.80475909363856946</v>
      </c>
      <c r="P35">
        <f t="shared" si="3"/>
        <v>400.00799999999998</v>
      </c>
      <c r="Q35">
        <f t="shared" si="4"/>
        <v>403.58272886294418</v>
      </c>
      <c r="R35">
        <f t="shared" si="5"/>
        <v>40.362119433283212</v>
      </c>
      <c r="S35">
        <f t="shared" si="6"/>
        <v>40.004612476247999</v>
      </c>
      <c r="T35">
        <f t="shared" si="7"/>
        <v>0.20444673697480384</v>
      </c>
      <c r="U35">
        <f t="shared" si="8"/>
        <v>3.817273238572656</v>
      </c>
      <c r="V35">
        <f t="shared" si="9"/>
        <v>0.19855261498003723</v>
      </c>
      <c r="W35">
        <f t="shared" si="10"/>
        <v>0.12461079374708778</v>
      </c>
      <c r="X35">
        <f t="shared" si="11"/>
        <v>4.9630395402131917</v>
      </c>
      <c r="Y35">
        <f t="shared" si="12"/>
        <v>18.887090158772967</v>
      </c>
      <c r="Z35">
        <f t="shared" si="13"/>
        <v>18.887090158772967</v>
      </c>
      <c r="AA35">
        <f t="shared" si="14"/>
        <v>2.1896909196089123</v>
      </c>
      <c r="AB35">
        <f t="shared" si="15"/>
        <v>79.044959200691395</v>
      </c>
      <c r="AC35">
        <f t="shared" si="16"/>
        <v>1.7481265980676002</v>
      </c>
      <c r="AD35">
        <f t="shared" si="17"/>
        <v>2.2115598714260698</v>
      </c>
      <c r="AE35">
        <f t="shared" si="18"/>
        <v>0.44156432154131209</v>
      </c>
      <c r="AF35">
        <f t="shared" si="19"/>
        <v>-39.436840755803559</v>
      </c>
      <c r="AG35">
        <f t="shared" si="20"/>
        <v>32.764881399572353</v>
      </c>
      <c r="AH35">
        <f t="shared" si="21"/>
        <v>1.7075228903396142</v>
      </c>
      <c r="AI35">
        <f t="shared" si="22"/>
        <v>-1.396925678399441E-3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54070.668200173626</v>
      </c>
      <c r="AO35">
        <f t="shared" si="26"/>
        <v>30.015799999999999</v>
      </c>
      <c r="AP35">
        <f t="shared" si="27"/>
        <v>25.302659492338439</v>
      </c>
      <c r="AQ35">
        <f t="shared" si="28"/>
        <v>0.84297801465689537</v>
      </c>
      <c r="AR35">
        <f t="shared" si="29"/>
        <v>0.16534756828780814</v>
      </c>
      <c r="AS35">
        <v>1689029661</v>
      </c>
      <c r="AT35">
        <v>400.00799999999998</v>
      </c>
      <c r="AU35">
        <v>399.745</v>
      </c>
      <c r="AV35">
        <v>17.479600000000001</v>
      </c>
      <c r="AW35">
        <v>16.962700000000002</v>
      </c>
      <c r="AX35">
        <v>400.42899999999997</v>
      </c>
      <c r="AY35">
        <v>17.2803</v>
      </c>
      <c r="AZ35">
        <v>500.25200000000001</v>
      </c>
      <c r="BA35">
        <v>99.809399999999997</v>
      </c>
      <c r="BB35">
        <v>0.200131</v>
      </c>
      <c r="BC35">
        <v>19.046299999999999</v>
      </c>
      <c r="BD35">
        <v>18.966799999999999</v>
      </c>
      <c r="BE35">
        <v>999.9</v>
      </c>
      <c r="BF35">
        <v>0</v>
      </c>
      <c r="BG35">
        <v>0</v>
      </c>
      <c r="BH35">
        <v>9972.5</v>
      </c>
      <c r="BI35">
        <v>0</v>
      </c>
      <c r="BJ35">
        <v>1.16143</v>
      </c>
      <c r="BK35">
        <v>0.26269500000000001</v>
      </c>
      <c r="BL35">
        <v>407.12400000000002</v>
      </c>
      <c r="BM35">
        <v>406.64299999999997</v>
      </c>
      <c r="BN35">
        <v>0.51691799999999999</v>
      </c>
      <c r="BO35">
        <v>399.745</v>
      </c>
      <c r="BP35">
        <v>16.962700000000002</v>
      </c>
      <c r="BQ35">
        <v>1.7446299999999999</v>
      </c>
      <c r="BR35">
        <v>1.6930400000000001</v>
      </c>
      <c r="BS35">
        <v>15.299300000000001</v>
      </c>
      <c r="BT35">
        <v>14.832700000000001</v>
      </c>
      <c r="BU35">
        <v>30.015799999999999</v>
      </c>
      <c r="BV35">
        <v>0.90074600000000005</v>
      </c>
      <c r="BW35">
        <v>9.9254200000000001E-2</v>
      </c>
      <c r="BX35">
        <v>0</v>
      </c>
      <c r="BY35">
        <v>2.2614000000000001</v>
      </c>
      <c r="BZ35">
        <v>0</v>
      </c>
      <c r="CA35">
        <v>184.01300000000001</v>
      </c>
      <c r="CB35">
        <v>286.858</v>
      </c>
      <c r="CC35">
        <v>32.5</v>
      </c>
      <c r="CD35">
        <v>37.875</v>
      </c>
      <c r="CE35">
        <v>35.561999999999998</v>
      </c>
      <c r="CF35">
        <v>36.375</v>
      </c>
      <c r="CG35">
        <v>33.25</v>
      </c>
      <c r="CH35">
        <v>27.04</v>
      </c>
      <c r="CI35">
        <v>2.98</v>
      </c>
      <c r="CJ35">
        <v>0</v>
      </c>
      <c r="CK35">
        <v>1689029662.0999999</v>
      </c>
      <c r="CL35">
        <v>0</v>
      </c>
      <c r="CM35">
        <v>1689028491</v>
      </c>
      <c r="CN35" t="s">
        <v>350</v>
      </c>
      <c r="CO35">
        <v>1689028491</v>
      </c>
      <c r="CP35">
        <v>1689028486</v>
      </c>
      <c r="CQ35">
        <v>23</v>
      </c>
      <c r="CR35">
        <v>0.25800000000000001</v>
      </c>
      <c r="CS35">
        <v>4.8000000000000001E-2</v>
      </c>
      <c r="CT35">
        <v>-0.42199999999999999</v>
      </c>
      <c r="CU35">
        <v>0.19900000000000001</v>
      </c>
      <c r="CV35">
        <v>410</v>
      </c>
      <c r="CW35">
        <v>16</v>
      </c>
      <c r="CX35">
        <v>0.38</v>
      </c>
      <c r="CY35">
        <v>0.11</v>
      </c>
      <c r="CZ35">
        <v>-0.63708027848116899</v>
      </c>
      <c r="DA35">
        <v>0.41042879386273901</v>
      </c>
      <c r="DB35">
        <v>5.2475246743254003E-2</v>
      </c>
      <c r="DC35">
        <v>1</v>
      </c>
      <c r="DD35">
        <v>399.75259999999997</v>
      </c>
      <c r="DE35">
        <v>0.21320300751809901</v>
      </c>
      <c r="DF35">
        <v>2.70987084563078E-2</v>
      </c>
      <c r="DG35">
        <v>-1</v>
      </c>
      <c r="DH35">
        <v>0</v>
      </c>
      <c r="DI35">
        <v>0</v>
      </c>
      <c r="DJ35">
        <v>0</v>
      </c>
      <c r="DK35">
        <v>1</v>
      </c>
      <c r="DL35">
        <v>2</v>
      </c>
      <c r="DM35">
        <v>2</v>
      </c>
      <c r="DN35" t="s">
        <v>351</v>
      </c>
      <c r="DO35">
        <v>2.9270800000000001</v>
      </c>
      <c r="DP35">
        <v>2.92049</v>
      </c>
      <c r="DQ35">
        <v>9.4621300000000005E-2</v>
      </c>
      <c r="DR35">
        <v>9.4836299999999998E-2</v>
      </c>
      <c r="DS35">
        <v>9.5316799999999993E-2</v>
      </c>
      <c r="DT35">
        <v>9.4362299999999996E-2</v>
      </c>
      <c r="DU35">
        <v>28833.7</v>
      </c>
      <c r="DV35">
        <v>30533.4</v>
      </c>
      <c r="DW35">
        <v>29573.3</v>
      </c>
      <c r="DX35">
        <v>31433.599999999999</v>
      </c>
      <c r="DY35">
        <v>35001.199999999997</v>
      </c>
      <c r="DZ35">
        <v>37327.1</v>
      </c>
      <c r="EA35">
        <v>40544.300000000003</v>
      </c>
      <c r="EB35">
        <v>43633.1</v>
      </c>
      <c r="EC35">
        <v>2.0990500000000001</v>
      </c>
      <c r="ED35">
        <v>2.1151</v>
      </c>
      <c r="EE35">
        <v>8.2984600000000006E-2</v>
      </c>
      <c r="EF35">
        <v>0</v>
      </c>
      <c r="EG35">
        <v>17.59</v>
      </c>
      <c r="EH35">
        <v>999.9</v>
      </c>
      <c r="EI35">
        <v>63.258000000000003</v>
      </c>
      <c r="EJ35">
        <v>21.742000000000001</v>
      </c>
      <c r="EK35">
        <v>16.556100000000001</v>
      </c>
      <c r="EL35">
        <v>61.515700000000002</v>
      </c>
      <c r="EM35">
        <v>24.5473</v>
      </c>
      <c r="EN35">
        <v>1</v>
      </c>
      <c r="EO35">
        <v>-0.45382600000000001</v>
      </c>
      <c r="EP35">
        <v>1.07325</v>
      </c>
      <c r="EQ35">
        <v>20.3019</v>
      </c>
      <c r="ER35">
        <v>5.2458900000000002</v>
      </c>
      <c r="ES35">
        <v>11.8302</v>
      </c>
      <c r="ET35">
        <v>4.9837499999999997</v>
      </c>
      <c r="EU35">
        <v>3.2989999999999999</v>
      </c>
      <c r="EV35">
        <v>19</v>
      </c>
      <c r="EW35">
        <v>247.1</v>
      </c>
      <c r="EX35">
        <v>4.4000000000000004</v>
      </c>
      <c r="EY35">
        <v>122.2</v>
      </c>
      <c r="EZ35">
        <v>1.8733</v>
      </c>
      <c r="FA35">
        <v>1.87897</v>
      </c>
      <c r="FB35">
        <v>1.8792800000000001</v>
      </c>
      <c r="FC35">
        <v>1.87988</v>
      </c>
      <c r="FD35">
        <v>1.8775900000000001</v>
      </c>
      <c r="FE35">
        <v>1.8766799999999999</v>
      </c>
      <c r="FF35">
        <v>1.87724</v>
      </c>
      <c r="FG35">
        <v>1.8749800000000001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-0.42099999999999999</v>
      </c>
      <c r="FV35">
        <v>0.1993</v>
      </c>
      <c r="FW35">
        <v>-0.42291766819813698</v>
      </c>
      <c r="FX35">
        <v>1.4527828764109799E-4</v>
      </c>
      <c r="FY35">
        <v>-4.3579519040863002E-7</v>
      </c>
      <c r="FZ35">
        <v>2.0799061152897499E-10</v>
      </c>
      <c r="GA35">
        <v>0.19928181818182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19.5</v>
      </c>
      <c r="GJ35">
        <v>19.600000000000001</v>
      </c>
      <c r="GK35">
        <v>1.02905</v>
      </c>
      <c r="GL35">
        <v>2.49756</v>
      </c>
      <c r="GM35">
        <v>1.54541</v>
      </c>
      <c r="GN35">
        <v>2.3022499999999999</v>
      </c>
      <c r="GO35">
        <v>1.5979000000000001</v>
      </c>
      <c r="GP35">
        <v>2.4047900000000002</v>
      </c>
      <c r="GQ35">
        <v>25.020399999999999</v>
      </c>
      <c r="GR35">
        <v>14.228300000000001</v>
      </c>
      <c r="GS35">
        <v>18</v>
      </c>
      <c r="GT35">
        <v>494.12900000000002</v>
      </c>
      <c r="GU35">
        <v>536.08600000000001</v>
      </c>
      <c r="GV35">
        <v>18</v>
      </c>
      <c r="GW35">
        <v>20.860299999999999</v>
      </c>
      <c r="GX35">
        <v>30.000299999999999</v>
      </c>
      <c r="GY35">
        <v>20.8703</v>
      </c>
      <c r="GZ35">
        <v>20.831399999999999</v>
      </c>
      <c r="HA35">
        <v>20.659099999999999</v>
      </c>
      <c r="HB35">
        <v>-30</v>
      </c>
      <c r="HC35">
        <v>-30</v>
      </c>
      <c r="HD35">
        <v>18</v>
      </c>
      <c r="HE35">
        <v>399.77499999999998</v>
      </c>
      <c r="HF35">
        <v>0</v>
      </c>
      <c r="HG35">
        <v>100.622</v>
      </c>
      <c r="HH35">
        <v>101.099</v>
      </c>
    </row>
    <row r="36" spans="1:216" x14ac:dyDescent="0.2">
      <c r="A36">
        <v>18</v>
      </c>
      <c r="B36">
        <v>1689029722</v>
      </c>
      <c r="C36">
        <v>1037</v>
      </c>
      <c r="D36" t="s">
        <v>387</v>
      </c>
      <c r="E36" t="s">
        <v>388</v>
      </c>
      <c r="F36" t="s">
        <v>346</v>
      </c>
      <c r="G36" t="s">
        <v>395</v>
      </c>
      <c r="H36" t="s">
        <v>347</v>
      </c>
      <c r="I36" t="s">
        <v>348</v>
      </c>
      <c r="J36" t="s">
        <v>394</v>
      </c>
      <c r="K36" t="s">
        <v>349</v>
      </c>
      <c r="L36">
        <v>1689029722</v>
      </c>
      <c r="M36">
        <f t="shared" si="0"/>
        <v>8.409264534072888E-4</v>
      </c>
      <c r="N36">
        <f t="shared" si="1"/>
        <v>0.84092645340728878</v>
      </c>
      <c r="O36">
        <f t="shared" si="2"/>
        <v>-1.3697930378096219</v>
      </c>
      <c r="P36">
        <f t="shared" si="3"/>
        <v>400.03699999999998</v>
      </c>
      <c r="Q36">
        <f t="shared" si="4"/>
        <v>408.746646703029</v>
      </c>
      <c r="R36">
        <f t="shared" si="5"/>
        <v>40.879028040756459</v>
      </c>
      <c r="S36">
        <f t="shared" si="6"/>
        <v>40.007970394975004</v>
      </c>
      <c r="T36">
        <f t="shared" si="7"/>
        <v>0.19371039366018777</v>
      </c>
      <c r="U36">
        <f t="shared" si="8"/>
        <v>3.8282646278698502</v>
      </c>
      <c r="V36">
        <f t="shared" si="9"/>
        <v>0.18842519649771625</v>
      </c>
      <c r="W36">
        <f t="shared" si="10"/>
        <v>0.11822859079388592</v>
      </c>
      <c r="X36">
        <f t="shared" si="11"/>
        <v>3.3075932159820089</v>
      </c>
      <c r="Y36">
        <f t="shared" si="12"/>
        <v>18.878931769645138</v>
      </c>
      <c r="Z36">
        <f t="shared" si="13"/>
        <v>18.878931769645138</v>
      </c>
      <c r="AA36">
        <f t="shared" si="14"/>
        <v>2.1885754140528584</v>
      </c>
      <c r="AB36">
        <f t="shared" si="15"/>
        <v>79.2344070361505</v>
      </c>
      <c r="AC36">
        <f t="shared" si="16"/>
        <v>1.7510269021700002</v>
      </c>
      <c r="AD36">
        <f t="shared" si="17"/>
        <v>2.2099324872477415</v>
      </c>
      <c r="AE36">
        <f t="shared" si="18"/>
        <v>0.43754851188285815</v>
      </c>
      <c r="AF36">
        <f t="shared" si="19"/>
        <v>-37.084856595261435</v>
      </c>
      <c r="AG36">
        <f t="shared" si="20"/>
        <v>32.107634129235912</v>
      </c>
      <c r="AH36">
        <f t="shared" si="21"/>
        <v>1.6682955940724311</v>
      </c>
      <c r="AI36">
        <f t="shared" si="22"/>
        <v>-1.333655971080816E-3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54288.417266685392</v>
      </c>
      <c r="AO36">
        <f t="shared" si="26"/>
        <v>20.0061</v>
      </c>
      <c r="AP36">
        <f t="shared" si="27"/>
        <v>16.864512422788607</v>
      </c>
      <c r="AQ36">
        <f t="shared" si="28"/>
        <v>0.84296851574212894</v>
      </c>
      <c r="AR36">
        <f t="shared" si="29"/>
        <v>0.16532923538230884</v>
      </c>
      <c r="AS36">
        <v>1689029722</v>
      </c>
      <c r="AT36">
        <v>400.03699999999998</v>
      </c>
      <c r="AU36">
        <v>399.42899999999997</v>
      </c>
      <c r="AV36">
        <v>17.508400000000002</v>
      </c>
      <c r="AW36">
        <v>17.022300000000001</v>
      </c>
      <c r="AX36">
        <v>400.45800000000003</v>
      </c>
      <c r="AY36">
        <v>17.309100000000001</v>
      </c>
      <c r="AZ36">
        <v>500.209</v>
      </c>
      <c r="BA36">
        <v>99.8108</v>
      </c>
      <c r="BB36">
        <v>0.199875</v>
      </c>
      <c r="BC36">
        <v>19.034500000000001</v>
      </c>
      <c r="BD36">
        <v>18.944400000000002</v>
      </c>
      <c r="BE36">
        <v>999.9</v>
      </c>
      <c r="BF36">
        <v>0</v>
      </c>
      <c r="BG36">
        <v>0</v>
      </c>
      <c r="BH36">
        <v>10013.799999999999</v>
      </c>
      <c r="BI36">
        <v>0</v>
      </c>
      <c r="BJ36">
        <v>1.16408</v>
      </c>
      <c r="BK36">
        <v>0.60800200000000004</v>
      </c>
      <c r="BL36">
        <v>407.166</v>
      </c>
      <c r="BM36">
        <v>406.346</v>
      </c>
      <c r="BN36">
        <v>0.48604999999999998</v>
      </c>
      <c r="BO36">
        <v>399.42899999999997</v>
      </c>
      <c r="BP36">
        <v>17.022300000000001</v>
      </c>
      <c r="BQ36">
        <v>1.74752</v>
      </c>
      <c r="BR36">
        <v>1.6990099999999999</v>
      </c>
      <c r="BS36">
        <v>15.325100000000001</v>
      </c>
      <c r="BT36">
        <v>14.8874</v>
      </c>
      <c r="BU36">
        <v>20.0061</v>
      </c>
      <c r="BV36">
        <v>0.90099499999999999</v>
      </c>
      <c r="BW36">
        <v>9.9005300000000004E-2</v>
      </c>
      <c r="BX36">
        <v>0</v>
      </c>
      <c r="BY36">
        <v>2.6185</v>
      </c>
      <c r="BZ36">
        <v>0</v>
      </c>
      <c r="CA36">
        <v>169.011</v>
      </c>
      <c r="CB36">
        <v>191.20599999999999</v>
      </c>
      <c r="CC36">
        <v>32.375</v>
      </c>
      <c r="CD36">
        <v>37.75</v>
      </c>
      <c r="CE36">
        <v>35.436999999999998</v>
      </c>
      <c r="CF36">
        <v>36.311999999999998</v>
      </c>
      <c r="CG36">
        <v>33.125</v>
      </c>
      <c r="CH36">
        <v>18.03</v>
      </c>
      <c r="CI36">
        <v>1.98</v>
      </c>
      <c r="CJ36">
        <v>0</v>
      </c>
      <c r="CK36">
        <v>1689029723.3</v>
      </c>
      <c r="CL36">
        <v>0</v>
      </c>
      <c r="CM36">
        <v>1689028491</v>
      </c>
      <c r="CN36" t="s">
        <v>350</v>
      </c>
      <c r="CO36">
        <v>1689028491</v>
      </c>
      <c r="CP36">
        <v>1689028486</v>
      </c>
      <c r="CQ36">
        <v>23</v>
      </c>
      <c r="CR36">
        <v>0.25800000000000001</v>
      </c>
      <c r="CS36">
        <v>4.8000000000000001E-2</v>
      </c>
      <c r="CT36">
        <v>-0.42199999999999999</v>
      </c>
      <c r="CU36">
        <v>0.19900000000000001</v>
      </c>
      <c r="CV36">
        <v>410</v>
      </c>
      <c r="CW36">
        <v>16</v>
      </c>
      <c r="CX36">
        <v>0.38</v>
      </c>
      <c r="CY36">
        <v>0.11</v>
      </c>
      <c r="CZ36">
        <v>-1.11296380586499</v>
      </c>
      <c r="DA36">
        <v>-0.18188697873981999</v>
      </c>
      <c r="DB36">
        <v>3.9367917961355199E-2</v>
      </c>
      <c r="DC36">
        <v>1</v>
      </c>
      <c r="DD36">
        <v>399.39242857142898</v>
      </c>
      <c r="DE36">
        <v>-0.26025974026016202</v>
      </c>
      <c r="DF36">
        <v>3.1591999331616098E-2</v>
      </c>
      <c r="DG36">
        <v>-1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2</v>
      </c>
      <c r="DN36" t="s">
        <v>351</v>
      </c>
      <c r="DO36">
        <v>2.9269400000000001</v>
      </c>
      <c r="DP36">
        <v>2.9205999999999999</v>
      </c>
      <c r="DQ36">
        <v>9.4621899999999995E-2</v>
      </c>
      <c r="DR36">
        <v>9.4774800000000006E-2</v>
      </c>
      <c r="DS36">
        <v>9.5428899999999997E-2</v>
      </c>
      <c r="DT36">
        <v>9.4598299999999996E-2</v>
      </c>
      <c r="DU36">
        <v>28833.9</v>
      </c>
      <c r="DV36">
        <v>30532.6</v>
      </c>
      <c r="DW36">
        <v>29573.599999999999</v>
      </c>
      <c r="DX36">
        <v>31430.7</v>
      </c>
      <c r="DY36">
        <v>34997.699999999997</v>
      </c>
      <c r="DZ36">
        <v>37314.699999999997</v>
      </c>
      <c r="EA36">
        <v>40545.300000000003</v>
      </c>
      <c r="EB36">
        <v>43630</v>
      </c>
      <c r="EC36">
        <v>2.0987499999999999</v>
      </c>
      <c r="ED36">
        <v>2.1145700000000001</v>
      </c>
      <c r="EE36">
        <v>8.2425799999999994E-2</v>
      </c>
      <c r="EF36">
        <v>0</v>
      </c>
      <c r="EG36">
        <v>17.576899999999998</v>
      </c>
      <c r="EH36">
        <v>999.9</v>
      </c>
      <c r="EI36">
        <v>63.319000000000003</v>
      </c>
      <c r="EJ36">
        <v>21.771999999999998</v>
      </c>
      <c r="EK36">
        <v>16.599900000000002</v>
      </c>
      <c r="EL36">
        <v>61.235700000000001</v>
      </c>
      <c r="EM36">
        <v>24.639399999999998</v>
      </c>
      <c r="EN36">
        <v>1</v>
      </c>
      <c r="EO36">
        <v>-0.45175799999999999</v>
      </c>
      <c r="EP36">
        <v>1.0805100000000001</v>
      </c>
      <c r="EQ36">
        <v>20.302199999999999</v>
      </c>
      <c r="ER36">
        <v>5.24125</v>
      </c>
      <c r="ES36">
        <v>11.8302</v>
      </c>
      <c r="ET36">
        <v>4.9836</v>
      </c>
      <c r="EU36">
        <v>3.2990300000000001</v>
      </c>
      <c r="EV36">
        <v>19</v>
      </c>
      <c r="EW36">
        <v>248.6</v>
      </c>
      <c r="EX36">
        <v>4.4000000000000004</v>
      </c>
      <c r="EY36">
        <v>122.2</v>
      </c>
      <c r="EZ36">
        <v>1.87327</v>
      </c>
      <c r="FA36">
        <v>1.87896</v>
      </c>
      <c r="FB36">
        <v>1.87927</v>
      </c>
      <c r="FC36">
        <v>1.87988</v>
      </c>
      <c r="FD36">
        <v>1.87758</v>
      </c>
      <c r="FE36">
        <v>1.8766700000000001</v>
      </c>
      <c r="FF36">
        <v>1.8772200000000001</v>
      </c>
      <c r="FG36">
        <v>1.87497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-0.42099999999999999</v>
      </c>
      <c r="FV36">
        <v>0.1993</v>
      </c>
      <c r="FW36">
        <v>-0.42291766819813698</v>
      </c>
      <c r="FX36">
        <v>1.4527828764109799E-4</v>
      </c>
      <c r="FY36">
        <v>-4.3579519040863002E-7</v>
      </c>
      <c r="FZ36">
        <v>2.0799061152897499E-10</v>
      </c>
      <c r="GA36">
        <v>0.19928181818182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20.5</v>
      </c>
      <c r="GJ36">
        <v>20.6</v>
      </c>
      <c r="GK36">
        <v>1.02783</v>
      </c>
      <c r="GL36">
        <v>2.49878</v>
      </c>
      <c r="GM36">
        <v>1.54541</v>
      </c>
      <c r="GN36">
        <v>2.3034699999999999</v>
      </c>
      <c r="GO36">
        <v>1.5979000000000001</v>
      </c>
      <c r="GP36">
        <v>2.34741</v>
      </c>
      <c r="GQ36">
        <v>25.040900000000001</v>
      </c>
      <c r="GR36">
        <v>14.2196</v>
      </c>
      <c r="GS36">
        <v>18</v>
      </c>
      <c r="GT36">
        <v>494.233</v>
      </c>
      <c r="GU36">
        <v>536.048</v>
      </c>
      <c r="GV36">
        <v>18.0001</v>
      </c>
      <c r="GW36">
        <v>20.885999999999999</v>
      </c>
      <c r="GX36">
        <v>30.000299999999999</v>
      </c>
      <c r="GY36">
        <v>20.8993</v>
      </c>
      <c r="GZ36">
        <v>20.8613</v>
      </c>
      <c r="HA36">
        <v>20.6496</v>
      </c>
      <c r="HB36">
        <v>-30</v>
      </c>
      <c r="HC36">
        <v>-30</v>
      </c>
      <c r="HD36">
        <v>18</v>
      </c>
      <c r="HE36">
        <v>399.37200000000001</v>
      </c>
      <c r="HF36">
        <v>0</v>
      </c>
      <c r="HG36">
        <v>100.624</v>
      </c>
      <c r="HH36">
        <v>101.09099999999999</v>
      </c>
    </row>
    <row r="37" spans="1:216" x14ac:dyDescent="0.2">
      <c r="A37">
        <v>19</v>
      </c>
      <c r="B37">
        <v>1689029783</v>
      </c>
      <c r="C37">
        <v>1098</v>
      </c>
      <c r="D37" t="s">
        <v>389</v>
      </c>
      <c r="E37" t="s">
        <v>390</v>
      </c>
      <c r="F37" t="s">
        <v>346</v>
      </c>
      <c r="G37" t="s">
        <v>395</v>
      </c>
      <c r="H37" t="s">
        <v>347</v>
      </c>
      <c r="I37" t="s">
        <v>348</v>
      </c>
      <c r="J37" t="s">
        <v>394</v>
      </c>
      <c r="K37" t="s">
        <v>349</v>
      </c>
      <c r="L37">
        <v>1689029783</v>
      </c>
      <c r="M37">
        <f t="shared" si="0"/>
        <v>8.1048692851080266E-4</v>
      </c>
      <c r="N37">
        <f t="shared" si="1"/>
        <v>0.81048692851080262</v>
      </c>
      <c r="O37">
        <f t="shared" si="2"/>
        <v>-1.9180688948372981</v>
      </c>
      <c r="P37">
        <f t="shared" si="3"/>
        <v>400.00099999999998</v>
      </c>
      <c r="Q37">
        <f t="shared" si="4"/>
        <v>413.69120151460299</v>
      </c>
      <c r="R37">
        <f t="shared" si="5"/>
        <v>41.372881431864464</v>
      </c>
      <c r="S37">
        <f t="shared" si="6"/>
        <v>40.003736809091997</v>
      </c>
      <c r="T37">
        <f t="shared" si="7"/>
        <v>0.19002139887046449</v>
      </c>
      <c r="U37">
        <f t="shared" si="8"/>
        <v>3.8144399163028617</v>
      </c>
      <c r="V37">
        <f t="shared" si="9"/>
        <v>0.18491482964870151</v>
      </c>
      <c r="W37">
        <f t="shared" si="10"/>
        <v>0.11601914307570166</v>
      </c>
      <c r="X37">
        <f t="shared" si="11"/>
        <v>0</v>
      </c>
      <c r="Y37">
        <f t="shared" si="12"/>
        <v>18.85711251925968</v>
      </c>
      <c r="Z37">
        <f t="shared" si="13"/>
        <v>18.85711251925968</v>
      </c>
      <c r="AA37">
        <f t="shared" si="14"/>
        <v>2.1855944916851291</v>
      </c>
      <c r="AB37">
        <f t="shared" si="15"/>
        <v>79.514946354149345</v>
      </c>
      <c r="AC37">
        <f t="shared" si="16"/>
        <v>1.7558896309716001</v>
      </c>
      <c r="AD37">
        <f t="shared" si="17"/>
        <v>2.2082510414470931</v>
      </c>
      <c r="AE37">
        <f t="shared" si="18"/>
        <v>0.42970486071352898</v>
      </c>
      <c r="AF37">
        <f t="shared" si="19"/>
        <v>-35.742473547326398</v>
      </c>
      <c r="AG37">
        <f t="shared" si="20"/>
        <v>33.969828291928827</v>
      </c>
      <c r="AH37">
        <f t="shared" si="21"/>
        <v>1.7711417312097413</v>
      </c>
      <c r="AI37">
        <f t="shared" si="22"/>
        <v>-1.5035241878322836E-3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54019.562215063081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1689029783</v>
      </c>
      <c r="AT37">
        <v>400.00099999999998</v>
      </c>
      <c r="AU37">
        <v>399.06299999999999</v>
      </c>
      <c r="AV37">
        <v>17.557300000000001</v>
      </c>
      <c r="AW37">
        <v>17.088699999999999</v>
      </c>
      <c r="AX37">
        <v>400.42200000000003</v>
      </c>
      <c r="AY37">
        <v>17.358000000000001</v>
      </c>
      <c r="AZ37">
        <v>500.08199999999999</v>
      </c>
      <c r="BA37">
        <v>99.808899999999994</v>
      </c>
      <c r="BB37">
        <v>0.20019200000000001</v>
      </c>
      <c r="BC37">
        <v>19.022300000000001</v>
      </c>
      <c r="BD37">
        <v>18.924499999999998</v>
      </c>
      <c r="BE37">
        <v>999.9</v>
      </c>
      <c r="BF37">
        <v>0</v>
      </c>
      <c r="BG37">
        <v>0</v>
      </c>
      <c r="BH37">
        <v>9961.8799999999992</v>
      </c>
      <c r="BI37">
        <v>0</v>
      </c>
      <c r="BJ37">
        <v>1.16408</v>
      </c>
      <c r="BK37">
        <v>0.93707300000000004</v>
      </c>
      <c r="BL37">
        <v>407.149</v>
      </c>
      <c r="BM37">
        <v>406.00099999999998</v>
      </c>
      <c r="BN37">
        <v>0.46863199999999999</v>
      </c>
      <c r="BO37">
        <v>399.06299999999999</v>
      </c>
      <c r="BP37">
        <v>17.088699999999999</v>
      </c>
      <c r="BQ37">
        <v>1.75238</v>
      </c>
      <c r="BR37">
        <v>1.7056</v>
      </c>
      <c r="BS37">
        <v>15.3683</v>
      </c>
      <c r="BT37">
        <v>14.9475</v>
      </c>
      <c r="BU37">
        <v>0</v>
      </c>
      <c r="BV37">
        <v>0</v>
      </c>
      <c r="BW37">
        <v>0</v>
      </c>
      <c r="BX37">
        <v>0</v>
      </c>
      <c r="BY37">
        <v>2.79</v>
      </c>
      <c r="BZ37">
        <v>0</v>
      </c>
      <c r="CA37">
        <v>123.04</v>
      </c>
      <c r="CB37">
        <v>-6.41</v>
      </c>
      <c r="CC37">
        <v>32.25</v>
      </c>
      <c r="CD37">
        <v>37.625</v>
      </c>
      <c r="CE37">
        <v>35.375</v>
      </c>
      <c r="CF37">
        <v>36.25</v>
      </c>
      <c r="CG37">
        <v>33.061999999999998</v>
      </c>
      <c r="CH37">
        <v>0</v>
      </c>
      <c r="CI37">
        <v>0</v>
      </c>
      <c r="CJ37">
        <v>0</v>
      </c>
      <c r="CK37">
        <v>1689029783.9000001</v>
      </c>
      <c r="CL37">
        <v>0</v>
      </c>
      <c r="CM37">
        <v>1689028491</v>
      </c>
      <c r="CN37" t="s">
        <v>350</v>
      </c>
      <c r="CO37">
        <v>1689028491</v>
      </c>
      <c r="CP37">
        <v>1689028486</v>
      </c>
      <c r="CQ37">
        <v>23</v>
      </c>
      <c r="CR37">
        <v>0.25800000000000001</v>
      </c>
      <c r="CS37">
        <v>4.8000000000000001E-2</v>
      </c>
      <c r="CT37">
        <v>-0.42199999999999999</v>
      </c>
      <c r="CU37">
        <v>0.19900000000000001</v>
      </c>
      <c r="CV37">
        <v>410</v>
      </c>
      <c r="CW37">
        <v>16</v>
      </c>
      <c r="CX37">
        <v>0.38</v>
      </c>
      <c r="CY37">
        <v>0.11</v>
      </c>
      <c r="CZ37">
        <v>-1.42573729621622</v>
      </c>
      <c r="DA37">
        <v>0.10066853332863999</v>
      </c>
      <c r="DB37">
        <v>3.6581515115078601E-2</v>
      </c>
      <c r="DC37">
        <v>1</v>
      </c>
      <c r="DD37">
        <v>399.07</v>
      </c>
      <c r="DE37">
        <v>-0.23260150376057401</v>
      </c>
      <c r="DF37">
        <v>3.91049868942537E-2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2.9266100000000002</v>
      </c>
      <c r="DP37">
        <v>2.9204599999999998</v>
      </c>
      <c r="DQ37">
        <v>9.4604499999999994E-2</v>
      </c>
      <c r="DR37">
        <v>9.4698000000000004E-2</v>
      </c>
      <c r="DS37">
        <v>9.5616400000000004E-2</v>
      </c>
      <c r="DT37">
        <v>9.4854900000000006E-2</v>
      </c>
      <c r="DU37">
        <v>28832.3</v>
      </c>
      <c r="DV37">
        <v>30531.5</v>
      </c>
      <c r="DW37">
        <v>29571.5</v>
      </c>
      <c r="DX37">
        <v>31427</v>
      </c>
      <c r="DY37">
        <v>34987.599999999999</v>
      </c>
      <c r="DZ37">
        <v>37299</v>
      </c>
      <c r="EA37">
        <v>40542.199999999997</v>
      </c>
      <c r="EB37">
        <v>43624.2</v>
      </c>
      <c r="EC37">
        <v>2.0981800000000002</v>
      </c>
      <c r="ED37">
        <v>2.11422</v>
      </c>
      <c r="EE37">
        <v>8.1967600000000002E-2</v>
      </c>
      <c r="EF37">
        <v>0</v>
      </c>
      <c r="EG37">
        <v>17.564499999999999</v>
      </c>
      <c r="EH37">
        <v>999.9</v>
      </c>
      <c r="EI37">
        <v>63.362000000000002</v>
      </c>
      <c r="EJ37">
        <v>21.782</v>
      </c>
      <c r="EK37">
        <v>16.620899999999999</v>
      </c>
      <c r="EL37">
        <v>61.465699999999998</v>
      </c>
      <c r="EM37">
        <v>25.5168</v>
      </c>
      <c r="EN37">
        <v>1</v>
      </c>
      <c r="EO37">
        <v>-0.44916400000000001</v>
      </c>
      <c r="EP37">
        <v>1.08602</v>
      </c>
      <c r="EQ37">
        <v>20.302299999999999</v>
      </c>
      <c r="ER37">
        <v>5.2451400000000001</v>
      </c>
      <c r="ES37">
        <v>11.8302</v>
      </c>
      <c r="ET37">
        <v>4.9824000000000002</v>
      </c>
      <c r="EU37">
        <v>3.2989999999999999</v>
      </c>
      <c r="EV37">
        <v>19</v>
      </c>
      <c r="EW37">
        <v>249.8</v>
      </c>
      <c r="EX37">
        <v>4.4000000000000004</v>
      </c>
      <c r="EY37">
        <v>122.2</v>
      </c>
      <c r="EZ37">
        <v>1.87331</v>
      </c>
      <c r="FA37">
        <v>1.87897</v>
      </c>
      <c r="FB37">
        <v>1.87927</v>
      </c>
      <c r="FC37">
        <v>1.87988</v>
      </c>
      <c r="FD37">
        <v>1.8775900000000001</v>
      </c>
      <c r="FE37">
        <v>1.8766700000000001</v>
      </c>
      <c r="FF37">
        <v>1.8772500000000001</v>
      </c>
      <c r="FG37">
        <v>1.87493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-0.42099999999999999</v>
      </c>
      <c r="FV37">
        <v>0.1993</v>
      </c>
      <c r="FW37">
        <v>-0.42291766819813698</v>
      </c>
      <c r="FX37">
        <v>1.4527828764109799E-4</v>
      </c>
      <c r="FY37">
        <v>-4.3579519040863002E-7</v>
      </c>
      <c r="FZ37">
        <v>2.0799061152897499E-10</v>
      </c>
      <c r="GA37">
        <v>0.19928181818182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21.5</v>
      </c>
      <c r="GJ37">
        <v>21.6</v>
      </c>
      <c r="GK37">
        <v>1.02783</v>
      </c>
      <c r="GL37">
        <v>2.50244</v>
      </c>
      <c r="GM37">
        <v>1.54541</v>
      </c>
      <c r="GN37">
        <v>2.3034699999999999</v>
      </c>
      <c r="GO37">
        <v>1.5979000000000001</v>
      </c>
      <c r="GP37">
        <v>2.3596200000000001</v>
      </c>
      <c r="GQ37">
        <v>25.061299999999999</v>
      </c>
      <c r="GR37">
        <v>14.2021</v>
      </c>
      <c r="GS37">
        <v>18</v>
      </c>
      <c r="GT37">
        <v>494.20600000000002</v>
      </c>
      <c r="GU37">
        <v>536.16600000000005</v>
      </c>
      <c r="GV37">
        <v>18.0001</v>
      </c>
      <c r="GW37">
        <v>20.9161</v>
      </c>
      <c r="GX37">
        <v>30.000299999999999</v>
      </c>
      <c r="GY37">
        <v>20.9314</v>
      </c>
      <c r="GZ37">
        <v>20.893899999999999</v>
      </c>
      <c r="HA37">
        <v>20.629200000000001</v>
      </c>
      <c r="HB37">
        <v>-30</v>
      </c>
      <c r="HC37">
        <v>-30</v>
      </c>
      <c r="HD37">
        <v>18</v>
      </c>
      <c r="HE37">
        <v>399.01</v>
      </c>
      <c r="HF37">
        <v>0</v>
      </c>
      <c r="HG37">
        <v>100.616</v>
      </c>
      <c r="HH37">
        <v>101.078</v>
      </c>
    </row>
    <row r="38" spans="1:216" x14ac:dyDescent="0.2">
      <c r="A38">
        <v>20</v>
      </c>
      <c r="B38">
        <v>1689029904.0999999</v>
      </c>
      <c r="C38">
        <v>1219.0999999046301</v>
      </c>
      <c r="D38" t="s">
        <v>391</v>
      </c>
      <c r="E38" t="s">
        <v>392</v>
      </c>
      <c r="F38" t="s">
        <v>346</v>
      </c>
      <c r="G38" t="s">
        <v>395</v>
      </c>
      <c r="H38" t="s">
        <v>347</v>
      </c>
      <c r="I38" t="s">
        <v>348</v>
      </c>
      <c r="J38" t="s">
        <v>394</v>
      </c>
      <c r="K38" t="s">
        <v>349</v>
      </c>
      <c r="L38">
        <v>1689029904.0999999</v>
      </c>
      <c r="M38">
        <f t="shared" si="0"/>
        <v>1.2709632895794235E-3</v>
      </c>
      <c r="N38">
        <f t="shared" si="1"/>
        <v>1.2709632895794236</v>
      </c>
      <c r="O38">
        <f t="shared" si="2"/>
        <v>11.494840765624895</v>
      </c>
      <c r="P38">
        <f t="shared" si="3"/>
        <v>399.66800000000001</v>
      </c>
      <c r="Q38">
        <f t="shared" si="4"/>
        <v>300.52577508225403</v>
      </c>
      <c r="R38">
        <f t="shared" si="5"/>
        <v>30.055761879338178</v>
      </c>
      <c r="S38">
        <f t="shared" si="6"/>
        <v>39.971034882128009</v>
      </c>
      <c r="T38">
        <f t="shared" si="7"/>
        <v>0.19741137044981921</v>
      </c>
      <c r="U38">
        <f t="shared" si="8"/>
        <v>3.8249168337828428</v>
      </c>
      <c r="V38">
        <f t="shared" si="9"/>
        <v>0.19192071062056765</v>
      </c>
      <c r="W38">
        <f t="shared" si="10"/>
        <v>0.12043103801020831</v>
      </c>
      <c r="X38">
        <f t="shared" si="11"/>
        <v>297.73174499999999</v>
      </c>
      <c r="Y38">
        <f t="shared" si="12"/>
        <v>20.626772844904874</v>
      </c>
      <c r="Z38">
        <f t="shared" si="13"/>
        <v>20.626772844904874</v>
      </c>
      <c r="AA38">
        <f t="shared" si="14"/>
        <v>2.4392564914285915</v>
      </c>
      <c r="AB38">
        <f t="shared" si="15"/>
        <v>78.662211568140947</v>
      </c>
      <c r="AC38">
        <f t="shared" si="16"/>
        <v>1.7909597499892</v>
      </c>
      <c r="AD38">
        <f t="shared" si="17"/>
        <v>2.2767726895623643</v>
      </c>
      <c r="AE38">
        <f t="shared" si="18"/>
        <v>0.64829674143939142</v>
      </c>
      <c r="AF38">
        <f t="shared" si="19"/>
        <v>-56.049481070452579</v>
      </c>
      <c r="AG38">
        <f t="shared" si="20"/>
        <v>-229.66989139998324</v>
      </c>
      <c r="AH38">
        <f t="shared" si="21"/>
        <v>-12.081154334421521</v>
      </c>
      <c r="AI38">
        <f t="shared" si="22"/>
        <v>-6.8781804857337647E-2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54134.04885265325</v>
      </c>
      <c r="AO38">
        <f t="shared" si="26"/>
        <v>1800.19</v>
      </c>
      <c r="AP38">
        <f t="shared" si="27"/>
        <v>1517.5593000000001</v>
      </c>
      <c r="AQ38">
        <f t="shared" si="28"/>
        <v>0.84299951671767981</v>
      </c>
      <c r="AR38">
        <f t="shared" si="29"/>
        <v>0.16538906726512201</v>
      </c>
      <c r="AS38">
        <v>1689029904.0999999</v>
      </c>
      <c r="AT38">
        <v>399.66800000000001</v>
      </c>
      <c r="AU38">
        <v>406.73099999999999</v>
      </c>
      <c r="AV38">
        <v>17.907699999999998</v>
      </c>
      <c r="AW38">
        <v>17.173200000000001</v>
      </c>
      <c r="AX38">
        <v>400.09</v>
      </c>
      <c r="AY38">
        <v>17.708400000000001</v>
      </c>
      <c r="AZ38">
        <v>500.13099999999997</v>
      </c>
      <c r="BA38">
        <v>99.810500000000005</v>
      </c>
      <c r="BB38">
        <v>0.200096</v>
      </c>
      <c r="BC38">
        <v>19.513000000000002</v>
      </c>
      <c r="BD38">
        <v>20.151700000000002</v>
      </c>
      <c r="BE38">
        <v>999.9</v>
      </c>
      <c r="BF38">
        <v>0</v>
      </c>
      <c r="BG38">
        <v>0</v>
      </c>
      <c r="BH38">
        <v>10001.200000000001</v>
      </c>
      <c r="BI38">
        <v>0</v>
      </c>
      <c r="BJ38">
        <v>1.11117</v>
      </c>
      <c r="BK38">
        <v>-7.0625299999999998</v>
      </c>
      <c r="BL38">
        <v>406.95600000000002</v>
      </c>
      <c r="BM38">
        <v>413.83800000000002</v>
      </c>
      <c r="BN38">
        <v>0.73442300000000005</v>
      </c>
      <c r="BO38">
        <v>406.73099999999999</v>
      </c>
      <c r="BP38">
        <v>17.173200000000001</v>
      </c>
      <c r="BQ38">
        <v>1.7873699999999999</v>
      </c>
      <c r="BR38">
        <v>1.71407</v>
      </c>
      <c r="BS38">
        <v>15.6768</v>
      </c>
      <c r="BT38">
        <v>15.0244</v>
      </c>
      <c r="BU38">
        <v>1800.19</v>
      </c>
      <c r="BV38">
        <v>0.90001699999999996</v>
      </c>
      <c r="BW38">
        <v>9.99834E-2</v>
      </c>
      <c r="BX38">
        <v>0</v>
      </c>
      <c r="BY38">
        <v>2.3818999999999999</v>
      </c>
      <c r="BZ38">
        <v>0</v>
      </c>
      <c r="CA38">
        <v>2871.42</v>
      </c>
      <c r="CB38">
        <v>17201.5</v>
      </c>
      <c r="CC38">
        <v>34.186999999999998</v>
      </c>
      <c r="CD38">
        <v>37.625</v>
      </c>
      <c r="CE38">
        <v>35.811999999999998</v>
      </c>
      <c r="CF38">
        <v>36.311999999999998</v>
      </c>
      <c r="CG38">
        <v>34.061999999999998</v>
      </c>
      <c r="CH38">
        <v>1620.2</v>
      </c>
      <c r="CI38">
        <v>179.99</v>
      </c>
      <c r="CJ38">
        <v>0</v>
      </c>
      <c r="CK38">
        <v>1689029905.0999999</v>
      </c>
      <c r="CL38">
        <v>0</v>
      </c>
      <c r="CM38">
        <v>1689028491</v>
      </c>
      <c r="CN38" t="s">
        <v>350</v>
      </c>
      <c r="CO38">
        <v>1689028491</v>
      </c>
      <c r="CP38">
        <v>1689028486</v>
      </c>
      <c r="CQ38">
        <v>23</v>
      </c>
      <c r="CR38">
        <v>0.25800000000000001</v>
      </c>
      <c r="CS38">
        <v>4.8000000000000001E-2</v>
      </c>
      <c r="CT38">
        <v>-0.42199999999999999</v>
      </c>
      <c r="CU38">
        <v>0.19900000000000001</v>
      </c>
      <c r="CV38">
        <v>410</v>
      </c>
      <c r="CW38">
        <v>16</v>
      </c>
      <c r="CX38">
        <v>0.38</v>
      </c>
      <c r="CY38">
        <v>0.11</v>
      </c>
      <c r="CZ38">
        <v>8.2848514179212795</v>
      </c>
      <c r="DA38">
        <v>2.00723805870058</v>
      </c>
      <c r="DB38">
        <v>0.21364889453170199</v>
      </c>
      <c r="DC38">
        <v>0</v>
      </c>
      <c r="DD38">
        <v>406.41849999999999</v>
      </c>
      <c r="DE38">
        <v>2.33178947368472</v>
      </c>
      <c r="DF38">
        <v>0.22616465241058001</v>
      </c>
      <c r="DG38">
        <v>-1</v>
      </c>
      <c r="DH38">
        <v>0</v>
      </c>
      <c r="DI38">
        <v>0</v>
      </c>
      <c r="DJ38">
        <v>0</v>
      </c>
      <c r="DK38">
        <v>1</v>
      </c>
      <c r="DL38">
        <v>1</v>
      </c>
      <c r="DM38">
        <v>2</v>
      </c>
      <c r="DN38" t="s">
        <v>393</v>
      </c>
      <c r="DO38">
        <v>2.92666</v>
      </c>
      <c r="DP38">
        <v>2.9207100000000001</v>
      </c>
      <c r="DQ38">
        <v>9.4532500000000005E-2</v>
      </c>
      <c r="DR38">
        <v>9.6059800000000001E-2</v>
      </c>
      <c r="DS38">
        <v>9.7016400000000003E-2</v>
      </c>
      <c r="DT38">
        <v>9.5180299999999995E-2</v>
      </c>
      <c r="DU38">
        <v>28829.5</v>
      </c>
      <c r="DV38">
        <v>30479.3</v>
      </c>
      <c r="DW38">
        <v>29566.6</v>
      </c>
      <c r="DX38">
        <v>31420.9</v>
      </c>
      <c r="DY38">
        <v>34927</v>
      </c>
      <c r="DZ38">
        <v>37279.4</v>
      </c>
      <c r="EA38">
        <v>40536.400000000001</v>
      </c>
      <c r="EB38">
        <v>43616.800000000003</v>
      </c>
      <c r="EC38">
        <v>2.0979999999999999</v>
      </c>
      <c r="ED38">
        <v>2.1132200000000001</v>
      </c>
      <c r="EE38">
        <v>0.13425899999999999</v>
      </c>
      <c r="EF38">
        <v>0</v>
      </c>
      <c r="EG38">
        <v>17.927</v>
      </c>
      <c r="EH38">
        <v>999.9</v>
      </c>
      <c r="EI38">
        <v>63.478000000000002</v>
      </c>
      <c r="EJ38">
        <v>21.812000000000001</v>
      </c>
      <c r="EK38">
        <v>16.683499999999999</v>
      </c>
      <c r="EL38">
        <v>61.526600000000002</v>
      </c>
      <c r="EM38">
        <v>24.907900000000001</v>
      </c>
      <c r="EN38">
        <v>1</v>
      </c>
      <c r="EO38">
        <v>-0.44349300000000003</v>
      </c>
      <c r="EP38">
        <v>1.1739599999999999</v>
      </c>
      <c r="EQ38">
        <v>20.286799999999999</v>
      </c>
      <c r="ER38">
        <v>5.2423000000000002</v>
      </c>
      <c r="ES38">
        <v>11.8302</v>
      </c>
      <c r="ET38">
        <v>4.9831000000000003</v>
      </c>
      <c r="EU38">
        <v>3.2989999999999999</v>
      </c>
      <c r="EV38">
        <v>19</v>
      </c>
      <c r="EW38">
        <v>252.6</v>
      </c>
      <c r="EX38">
        <v>4.4000000000000004</v>
      </c>
      <c r="EY38">
        <v>122.2</v>
      </c>
      <c r="EZ38">
        <v>1.8732599999999999</v>
      </c>
      <c r="FA38">
        <v>1.87896</v>
      </c>
      <c r="FB38">
        <v>1.8792800000000001</v>
      </c>
      <c r="FC38">
        <v>1.87988</v>
      </c>
      <c r="FD38">
        <v>1.87757</v>
      </c>
      <c r="FE38">
        <v>1.87666</v>
      </c>
      <c r="FF38">
        <v>1.8772</v>
      </c>
      <c r="FG38">
        <v>1.87493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-0.42199999999999999</v>
      </c>
      <c r="FV38">
        <v>0.1993</v>
      </c>
      <c r="FW38">
        <v>-0.42291766819813698</v>
      </c>
      <c r="FX38">
        <v>1.4527828764109799E-4</v>
      </c>
      <c r="FY38">
        <v>-4.3579519040863002E-7</v>
      </c>
      <c r="FZ38">
        <v>2.0799061152897499E-10</v>
      </c>
      <c r="GA38">
        <v>0.19928181818182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23.6</v>
      </c>
      <c r="GJ38">
        <v>23.6</v>
      </c>
      <c r="GK38">
        <v>1.0437000000000001</v>
      </c>
      <c r="GL38">
        <v>2.49512</v>
      </c>
      <c r="GM38">
        <v>1.54541</v>
      </c>
      <c r="GN38">
        <v>2.3022499999999999</v>
      </c>
      <c r="GO38">
        <v>1.5979000000000001</v>
      </c>
      <c r="GP38">
        <v>2.4169900000000002</v>
      </c>
      <c r="GQ38">
        <v>25.122599999999998</v>
      </c>
      <c r="GR38">
        <v>14.1495</v>
      </c>
      <c r="GS38">
        <v>18</v>
      </c>
      <c r="GT38">
        <v>494.78</v>
      </c>
      <c r="GU38">
        <v>536.23900000000003</v>
      </c>
      <c r="GV38">
        <v>18.001100000000001</v>
      </c>
      <c r="GW38">
        <v>20.985399999999998</v>
      </c>
      <c r="GX38">
        <v>30.000299999999999</v>
      </c>
      <c r="GY38">
        <v>21.0016</v>
      </c>
      <c r="GZ38">
        <v>20.963899999999999</v>
      </c>
      <c r="HA38">
        <v>20.9482</v>
      </c>
      <c r="HB38">
        <v>-30</v>
      </c>
      <c r="HC38">
        <v>-30</v>
      </c>
      <c r="HD38">
        <v>18</v>
      </c>
      <c r="HE38">
        <v>406.81700000000001</v>
      </c>
      <c r="HF38">
        <v>0</v>
      </c>
      <c r="HG38">
        <v>100.601</v>
      </c>
      <c r="HH38">
        <v>101.06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2023-07-10T15:07:07Z</dcterms:created>
  <dcterms:modified xsi:type="dcterms:W3CDTF">2023-07-14T20:04:22Z</dcterms:modified>
</cp:coreProperties>
</file>