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EA1E0A8F-558E-A045-A9D4-DA333229A20D}" xr6:coauthVersionLast="47" xr6:coauthVersionMax="47" xr10:uidLastSave="{00000000-0000-0000-0000-000000000000}"/>
  <bookViews>
    <workbookView xWindow="240" yWindow="760" windowWidth="18500" windowHeight="135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AD38" i="1"/>
  <c r="AC38" i="1"/>
  <c r="AB38" i="1"/>
  <c r="U38" i="1"/>
  <c r="AR37" i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P36" i="1"/>
  <c r="AO36" i="1"/>
  <c r="AN36" i="1"/>
  <c r="AL36" i="1"/>
  <c r="N36" i="1" s="1"/>
  <c r="M36" i="1" s="1"/>
  <c r="AF36" i="1" s="1"/>
  <c r="AD36" i="1"/>
  <c r="AC36" i="1"/>
  <c r="AB36" i="1"/>
  <c r="X36" i="1"/>
  <c r="U36" i="1"/>
  <c r="S36" i="1"/>
  <c r="P36" i="1"/>
  <c r="O36" i="1"/>
  <c r="AR35" i="1"/>
  <c r="AQ35" i="1"/>
  <c r="AO35" i="1"/>
  <c r="AP35" i="1" s="1"/>
  <c r="AN35" i="1"/>
  <c r="AL35" i="1" s="1"/>
  <c r="AM35" i="1"/>
  <c r="AD35" i="1"/>
  <c r="AC35" i="1"/>
  <c r="AB35" i="1" s="1"/>
  <c r="U35" i="1"/>
  <c r="N35" i="1"/>
  <c r="M35" i="1" s="1"/>
  <c r="AR34" i="1"/>
  <c r="AQ34" i="1"/>
  <c r="AO34" i="1"/>
  <c r="AP34" i="1" s="1"/>
  <c r="AN34" i="1"/>
  <c r="AL34" i="1"/>
  <c r="AD34" i="1"/>
  <c r="AC34" i="1"/>
  <c r="AB34" i="1"/>
  <c r="U34" i="1"/>
  <c r="S34" i="1"/>
  <c r="AR33" i="1"/>
  <c r="AQ33" i="1"/>
  <c r="AO33" i="1"/>
  <c r="AN33" i="1"/>
  <c r="AL33" i="1"/>
  <c r="P33" i="1" s="1"/>
  <c r="AD33" i="1"/>
  <c r="AC33" i="1"/>
  <c r="AB33" i="1"/>
  <c r="U33" i="1"/>
  <c r="S33" i="1"/>
  <c r="AR32" i="1"/>
  <c r="AQ32" i="1"/>
  <c r="AP32" i="1"/>
  <c r="AO32" i="1"/>
  <c r="AN32" i="1"/>
  <c r="AM32" i="1"/>
  <c r="AL32" i="1"/>
  <c r="N32" i="1" s="1"/>
  <c r="M32" i="1" s="1"/>
  <c r="AF32" i="1" s="1"/>
  <c r="AD32" i="1"/>
  <c r="AC32" i="1"/>
  <c r="AB32" i="1" s="1"/>
  <c r="X32" i="1"/>
  <c r="U32" i="1"/>
  <c r="S32" i="1"/>
  <c r="P32" i="1"/>
  <c r="O32" i="1"/>
  <c r="AR31" i="1"/>
  <c r="AQ31" i="1"/>
  <c r="AO31" i="1"/>
  <c r="AP31" i="1" s="1"/>
  <c r="AN31" i="1"/>
  <c r="AL31" i="1" s="1"/>
  <c r="AM31" i="1"/>
  <c r="AD31" i="1"/>
  <c r="AC31" i="1"/>
  <c r="AB31" i="1" s="1"/>
  <c r="U31" i="1"/>
  <c r="AR30" i="1"/>
  <c r="AQ30" i="1"/>
  <c r="AO30" i="1"/>
  <c r="AP30" i="1" s="1"/>
  <c r="AN30" i="1"/>
  <c r="AL30" i="1"/>
  <c r="AD30" i="1"/>
  <c r="AC30" i="1"/>
  <c r="AB30" i="1"/>
  <c r="U30" i="1"/>
  <c r="S30" i="1"/>
  <c r="AR29" i="1"/>
  <c r="AQ29" i="1"/>
  <c r="AO29" i="1"/>
  <c r="AP29" i="1" s="1"/>
  <c r="AN29" i="1"/>
  <c r="AL29" i="1"/>
  <c r="P29" i="1" s="1"/>
  <c r="AD29" i="1"/>
  <c r="AC29" i="1"/>
  <c r="AB29" i="1"/>
  <c r="U29" i="1"/>
  <c r="S29" i="1"/>
  <c r="AR28" i="1"/>
  <c r="AQ28" i="1"/>
  <c r="AO28" i="1"/>
  <c r="AP28" i="1" s="1"/>
  <c r="AN28" i="1"/>
  <c r="AM28" i="1"/>
  <c r="AL28" i="1"/>
  <c r="N28" i="1" s="1"/>
  <c r="M28" i="1" s="1"/>
  <c r="AF28" i="1" s="1"/>
  <c r="AD28" i="1"/>
  <c r="AC28" i="1"/>
  <c r="AB28" i="1" s="1"/>
  <c r="U28" i="1"/>
  <c r="S28" i="1"/>
  <c r="P28" i="1"/>
  <c r="O28" i="1"/>
  <c r="AR27" i="1"/>
  <c r="AQ27" i="1"/>
  <c r="AO27" i="1"/>
  <c r="AN27" i="1"/>
  <c r="AL27" i="1" s="1"/>
  <c r="AM27" i="1"/>
  <c r="AD27" i="1"/>
  <c r="AC27" i="1"/>
  <c r="AB27" i="1" s="1"/>
  <c r="U27" i="1"/>
  <c r="O27" i="1"/>
  <c r="N27" i="1"/>
  <c r="M27" i="1" s="1"/>
  <c r="AF27" i="1" s="1"/>
  <c r="AR26" i="1"/>
  <c r="AQ26" i="1"/>
  <c r="AO26" i="1"/>
  <c r="AP26" i="1" s="1"/>
  <c r="AN26" i="1"/>
  <c r="AM26" i="1"/>
  <c r="AL26" i="1"/>
  <c r="AD26" i="1"/>
  <c r="AC26" i="1"/>
  <c r="AB26" i="1"/>
  <c r="U26" i="1"/>
  <c r="S26" i="1"/>
  <c r="AR25" i="1"/>
  <c r="AQ25" i="1"/>
  <c r="AO25" i="1"/>
  <c r="AP25" i="1" s="1"/>
  <c r="AN25" i="1"/>
  <c r="AL25" i="1"/>
  <c r="P25" i="1" s="1"/>
  <c r="AD25" i="1"/>
  <c r="AC25" i="1"/>
  <c r="AB25" i="1"/>
  <c r="U25" i="1"/>
  <c r="S25" i="1"/>
  <c r="AR24" i="1"/>
  <c r="AQ24" i="1"/>
  <c r="AP24" i="1"/>
  <c r="AO24" i="1"/>
  <c r="AN24" i="1"/>
  <c r="AM24" i="1"/>
  <c r="AL24" i="1"/>
  <c r="N24" i="1" s="1"/>
  <c r="M24" i="1" s="1"/>
  <c r="AF24" i="1" s="1"/>
  <c r="AD24" i="1"/>
  <c r="AC24" i="1"/>
  <c r="AB24" i="1" s="1"/>
  <c r="X24" i="1"/>
  <c r="U24" i="1"/>
  <c r="S24" i="1"/>
  <c r="P24" i="1"/>
  <c r="O24" i="1"/>
  <c r="AR23" i="1"/>
  <c r="AQ23" i="1"/>
  <c r="AO23" i="1"/>
  <c r="AN23" i="1"/>
  <c r="AL23" i="1" s="1"/>
  <c r="AM23" i="1"/>
  <c r="AD23" i="1"/>
  <c r="AC23" i="1"/>
  <c r="U23" i="1"/>
  <c r="N23" i="1"/>
  <c r="M23" i="1" s="1"/>
  <c r="AR22" i="1"/>
  <c r="AQ22" i="1"/>
  <c r="AO22" i="1"/>
  <c r="AP22" i="1" s="1"/>
  <c r="AN22" i="1"/>
  <c r="AL22" i="1"/>
  <c r="AM22" i="1" s="1"/>
  <c r="AD22" i="1"/>
  <c r="AC22" i="1"/>
  <c r="AB22" i="1" s="1"/>
  <c r="U22" i="1"/>
  <c r="S22" i="1"/>
  <c r="AR21" i="1"/>
  <c r="AQ21" i="1"/>
  <c r="AO21" i="1"/>
  <c r="AN21" i="1"/>
  <c r="AL21" i="1"/>
  <c r="P21" i="1" s="1"/>
  <c r="AD21" i="1"/>
  <c r="AC21" i="1"/>
  <c r="AB21" i="1"/>
  <c r="U21" i="1"/>
  <c r="S21" i="1"/>
  <c r="AR20" i="1"/>
  <c r="AQ20" i="1"/>
  <c r="AO20" i="1"/>
  <c r="AP20" i="1" s="1"/>
  <c r="AN20" i="1"/>
  <c r="AM20" i="1"/>
  <c r="AL20" i="1"/>
  <c r="N20" i="1" s="1"/>
  <c r="M20" i="1" s="1"/>
  <c r="AD20" i="1"/>
  <c r="AC20" i="1"/>
  <c r="AB20" i="1" s="1"/>
  <c r="X20" i="1"/>
  <c r="U20" i="1"/>
  <c r="S20" i="1"/>
  <c r="P20" i="1"/>
  <c r="O20" i="1"/>
  <c r="AR19" i="1"/>
  <c r="AQ19" i="1"/>
  <c r="AO19" i="1"/>
  <c r="AN19" i="1"/>
  <c r="AL19" i="1" s="1"/>
  <c r="AD19" i="1"/>
  <c r="AC19" i="1"/>
  <c r="AB19" i="1" s="1"/>
  <c r="U19" i="1"/>
  <c r="O19" i="1"/>
  <c r="Y24" i="1" l="1"/>
  <c r="Z24" i="1" s="1"/>
  <c r="AH24" i="1"/>
  <c r="AA24" i="1"/>
  <c r="AE24" i="1" s="1"/>
  <c r="AG24" i="1"/>
  <c r="AI24" i="1" s="1"/>
  <c r="AF23" i="1"/>
  <c r="AF35" i="1"/>
  <c r="S19" i="1"/>
  <c r="P19" i="1"/>
  <c r="X28" i="1"/>
  <c r="AM30" i="1"/>
  <c r="P30" i="1"/>
  <c r="O30" i="1"/>
  <c r="N30" i="1"/>
  <c r="M30" i="1" s="1"/>
  <c r="X19" i="1"/>
  <c r="AP19" i="1"/>
  <c r="S23" i="1"/>
  <c r="P23" i="1"/>
  <c r="AM38" i="1"/>
  <c r="P38" i="1"/>
  <c r="O38" i="1"/>
  <c r="N38" i="1"/>
  <c r="M38" i="1" s="1"/>
  <c r="V24" i="1"/>
  <c r="T24" i="1" s="1"/>
  <c r="W24" i="1" s="1"/>
  <c r="Q24" i="1" s="1"/>
  <c r="R24" i="1" s="1"/>
  <c r="P34" i="1"/>
  <c r="O34" i="1"/>
  <c r="AM34" i="1"/>
  <c r="N34" i="1"/>
  <c r="M34" i="1" s="1"/>
  <c r="O23" i="1"/>
  <c r="S38" i="1"/>
  <c r="X23" i="1"/>
  <c r="AP23" i="1"/>
  <c r="S31" i="1"/>
  <c r="P31" i="1"/>
  <c r="P26" i="1"/>
  <c r="N26" i="1"/>
  <c r="M26" i="1" s="1"/>
  <c r="O26" i="1"/>
  <c r="S27" i="1"/>
  <c r="P27" i="1"/>
  <c r="N31" i="1"/>
  <c r="M31" i="1" s="1"/>
  <c r="Y32" i="1"/>
  <c r="Z32" i="1" s="1"/>
  <c r="V32" i="1" s="1"/>
  <c r="T32" i="1" s="1"/>
  <c r="W32" i="1" s="1"/>
  <c r="Q32" i="1" s="1"/>
  <c r="R32" i="1" s="1"/>
  <c r="S35" i="1"/>
  <c r="O35" i="1"/>
  <c r="P35" i="1"/>
  <c r="Y20" i="1"/>
  <c r="Z20" i="1" s="1"/>
  <c r="N22" i="1"/>
  <c r="M22" i="1" s="1"/>
  <c r="P22" i="1"/>
  <c r="O22" i="1"/>
  <c r="N19" i="1"/>
  <c r="M19" i="1" s="1"/>
  <c r="AM19" i="1"/>
  <c r="AF20" i="1"/>
  <c r="AP21" i="1"/>
  <c r="AB23" i="1"/>
  <c r="AP27" i="1"/>
  <c r="X27" i="1"/>
  <c r="O31" i="1"/>
  <c r="AP33" i="1"/>
  <c r="Y36" i="1"/>
  <c r="Z36" i="1" s="1"/>
  <c r="X31" i="1"/>
  <c r="X35" i="1"/>
  <c r="AM21" i="1"/>
  <c r="AM25" i="1"/>
  <c r="AM29" i="1"/>
  <c r="AM33" i="1"/>
  <c r="AM37" i="1"/>
  <c r="N21" i="1"/>
  <c r="M21" i="1" s="1"/>
  <c r="X22" i="1"/>
  <c r="N25" i="1"/>
  <c r="M25" i="1" s="1"/>
  <c r="X26" i="1"/>
  <c r="N29" i="1"/>
  <c r="M29" i="1" s="1"/>
  <c r="X30" i="1"/>
  <c r="N33" i="1"/>
  <c r="M33" i="1" s="1"/>
  <c r="X34" i="1"/>
  <c r="N37" i="1"/>
  <c r="M37" i="1" s="1"/>
  <c r="X38" i="1"/>
  <c r="O21" i="1"/>
  <c r="O29" i="1"/>
  <c r="O33" i="1"/>
  <c r="AM36" i="1"/>
  <c r="O37" i="1"/>
  <c r="O25" i="1"/>
  <c r="X21" i="1"/>
  <c r="X25" i="1"/>
  <c r="X29" i="1"/>
  <c r="X33" i="1"/>
  <c r="X37" i="1"/>
  <c r="AF22" i="1" l="1"/>
  <c r="Y33" i="1"/>
  <c r="Z33" i="1" s="1"/>
  <c r="Y26" i="1"/>
  <c r="Z26" i="1" s="1"/>
  <c r="Y27" i="1"/>
  <c r="Z27" i="1" s="1"/>
  <c r="AA20" i="1"/>
  <c r="AE20" i="1" s="1"/>
  <c r="AH20" i="1"/>
  <c r="AG20" i="1"/>
  <c r="Y23" i="1"/>
  <c r="Z23" i="1" s="1"/>
  <c r="Y29" i="1"/>
  <c r="Z29" i="1" s="1"/>
  <c r="AF25" i="1"/>
  <c r="Y35" i="1"/>
  <c r="Z35" i="1" s="1"/>
  <c r="Y25" i="1"/>
  <c r="Z25" i="1" s="1"/>
  <c r="Y38" i="1"/>
  <c r="Z38" i="1" s="1"/>
  <c r="V38" i="1" s="1"/>
  <c r="T38" i="1" s="1"/>
  <c r="W38" i="1" s="1"/>
  <c r="Q38" i="1" s="1"/>
  <c r="R38" i="1" s="1"/>
  <c r="Y22" i="1"/>
  <c r="Z22" i="1" s="1"/>
  <c r="Y31" i="1"/>
  <c r="Z31" i="1" s="1"/>
  <c r="V31" i="1" s="1"/>
  <c r="T31" i="1" s="1"/>
  <c r="W31" i="1" s="1"/>
  <c r="Q31" i="1" s="1"/>
  <c r="R31" i="1" s="1"/>
  <c r="AF26" i="1"/>
  <c r="AF38" i="1"/>
  <c r="V20" i="1"/>
  <c r="T20" i="1" s="1"/>
  <c r="W20" i="1" s="1"/>
  <c r="Q20" i="1" s="1"/>
  <c r="R20" i="1" s="1"/>
  <c r="AF37" i="1"/>
  <c r="Y30" i="1"/>
  <c r="Z30" i="1" s="1"/>
  <c r="V30" i="1" s="1"/>
  <c r="T30" i="1" s="1"/>
  <c r="W30" i="1" s="1"/>
  <c r="Q30" i="1" s="1"/>
  <c r="R30" i="1" s="1"/>
  <c r="AF31" i="1"/>
  <c r="AF29" i="1"/>
  <c r="V29" i="1"/>
  <c r="T29" i="1" s="1"/>
  <c r="W29" i="1" s="1"/>
  <c r="Q29" i="1" s="1"/>
  <c r="R29" i="1" s="1"/>
  <c r="Y21" i="1"/>
  <c r="Z21" i="1" s="1"/>
  <c r="V21" i="1" s="1"/>
  <c r="T21" i="1" s="1"/>
  <c r="W21" i="1" s="1"/>
  <c r="Q21" i="1" s="1"/>
  <c r="R21" i="1" s="1"/>
  <c r="Y37" i="1"/>
  <c r="Z37" i="1" s="1"/>
  <c r="V37" i="1" s="1"/>
  <c r="T37" i="1" s="1"/>
  <c r="W37" i="1" s="1"/>
  <c r="Q37" i="1" s="1"/>
  <c r="R37" i="1" s="1"/>
  <c r="AF19" i="1"/>
  <c r="AF30" i="1"/>
  <c r="AF21" i="1"/>
  <c r="Y28" i="1"/>
  <c r="Z28" i="1" s="1"/>
  <c r="Y34" i="1"/>
  <c r="Z34" i="1" s="1"/>
  <c r="AG36" i="1"/>
  <c r="AA36" i="1"/>
  <c r="AE36" i="1" s="1"/>
  <c r="AH36" i="1"/>
  <c r="V36" i="1"/>
  <c r="T36" i="1" s="1"/>
  <c r="W36" i="1" s="1"/>
  <c r="Q36" i="1" s="1"/>
  <c r="R36" i="1" s="1"/>
  <c r="AF34" i="1"/>
  <c r="Y19" i="1"/>
  <c r="Z19" i="1" s="1"/>
  <c r="AF33" i="1"/>
  <c r="V33" i="1"/>
  <c r="T33" i="1" s="1"/>
  <c r="W33" i="1" s="1"/>
  <c r="Q33" i="1" s="1"/>
  <c r="R33" i="1" s="1"/>
  <c r="AG32" i="1"/>
  <c r="AA32" i="1"/>
  <c r="AE32" i="1" s="1"/>
  <c r="AH32" i="1"/>
  <c r="AI32" i="1" s="1"/>
  <c r="AA19" i="1" l="1"/>
  <c r="AE19" i="1" s="1"/>
  <c r="AH19" i="1"/>
  <c r="AG19" i="1"/>
  <c r="V19" i="1"/>
  <c r="T19" i="1" s="1"/>
  <c r="W19" i="1" s="1"/>
  <c r="Q19" i="1" s="1"/>
  <c r="R19" i="1" s="1"/>
  <c r="AH38" i="1"/>
  <c r="AA38" i="1"/>
  <c r="AE38" i="1" s="1"/>
  <c r="AG38" i="1"/>
  <c r="AA29" i="1"/>
  <c r="AE29" i="1" s="1"/>
  <c r="AH29" i="1"/>
  <c r="AG29" i="1"/>
  <c r="AH22" i="1"/>
  <c r="AA22" i="1"/>
  <c r="AE22" i="1" s="1"/>
  <c r="AG22" i="1"/>
  <c r="AG25" i="1"/>
  <c r="AH25" i="1"/>
  <c r="AA25" i="1"/>
  <c r="AE25" i="1" s="1"/>
  <c r="AH26" i="1"/>
  <c r="AA26" i="1"/>
  <c r="AE26" i="1" s="1"/>
  <c r="AG26" i="1"/>
  <c r="AH28" i="1"/>
  <c r="AA28" i="1"/>
  <c r="AE28" i="1" s="1"/>
  <c r="AG28" i="1"/>
  <c r="V28" i="1"/>
  <c r="T28" i="1" s="1"/>
  <c r="W28" i="1" s="1"/>
  <c r="Q28" i="1" s="1"/>
  <c r="R28" i="1" s="1"/>
  <c r="V26" i="1"/>
  <c r="T26" i="1" s="1"/>
  <c r="W26" i="1" s="1"/>
  <c r="Q26" i="1" s="1"/>
  <c r="R26" i="1" s="1"/>
  <c r="AA31" i="1"/>
  <c r="AE31" i="1" s="1"/>
  <c r="AH31" i="1"/>
  <c r="AG31" i="1"/>
  <c r="AI20" i="1"/>
  <c r="V22" i="1"/>
  <c r="T22" i="1" s="1"/>
  <c r="W22" i="1" s="1"/>
  <c r="Q22" i="1" s="1"/>
  <c r="R22" i="1" s="1"/>
  <c r="AA27" i="1"/>
  <c r="AE27" i="1" s="1"/>
  <c r="AH27" i="1"/>
  <c r="AI27" i="1" s="1"/>
  <c r="V27" i="1"/>
  <c r="T27" i="1" s="1"/>
  <c r="W27" i="1" s="1"/>
  <c r="Q27" i="1" s="1"/>
  <c r="R27" i="1" s="1"/>
  <c r="AG27" i="1"/>
  <c r="AH34" i="1"/>
  <c r="AA34" i="1"/>
  <c r="AE34" i="1" s="1"/>
  <c r="AG34" i="1"/>
  <c r="AA23" i="1"/>
  <c r="AE23" i="1" s="1"/>
  <c r="AH23" i="1"/>
  <c r="AG23" i="1"/>
  <c r="V23" i="1"/>
  <c r="T23" i="1" s="1"/>
  <c r="W23" i="1" s="1"/>
  <c r="Q23" i="1" s="1"/>
  <c r="R23" i="1" s="1"/>
  <c r="V34" i="1"/>
  <c r="T34" i="1" s="1"/>
  <c r="W34" i="1" s="1"/>
  <c r="Q34" i="1" s="1"/>
  <c r="R34" i="1" s="1"/>
  <c r="AA37" i="1"/>
  <c r="AE37" i="1" s="1"/>
  <c r="AH37" i="1"/>
  <c r="AG37" i="1"/>
  <c r="AA33" i="1"/>
  <c r="AE33" i="1" s="1"/>
  <c r="AG33" i="1"/>
  <c r="AH33" i="1"/>
  <c r="AH30" i="1"/>
  <c r="AI30" i="1" s="1"/>
  <c r="AA30" i="1"/>
  <c r="AE30" i="1" s="1"/>
  <c r="AG30" i="1"/>
  <c r="AA35" i="1"/>
  <c r="AE35" i="1" s="1"/>
  <c r="AH35" i="1"/>
  <c r="AG35" i="1"/>
  <c r="V35" i="1"/>
  <c r="T35" i="1" s="1"/>
  <c r="W35" i="1" s="1"/>
  <c r="Q35" i="1" s="1"/>
  <c r="R35" i="1" s="1"/>
  <c r="AA21" i="1"/>
  <c r="AE21" i="1" s="1"/>
  <c r="AH21" i="1"/>
  <c r="AI21" i="1" s="1"/>
  <c r="AG21" i="1"/>
  <c r="AI36" i="1"/>
  <c r="V25" i="1"/>
  <c r="T25" i="1" s="1"/>
  <c r="W25" i="1" s="1"/>
  <c r="Q25" i="1" s="1"/>
  <c r="R25" i="1" s="1"/>
  <c r="AI23" i="1" l="1"/>
  <c r="AI38" i="1"/>
  <c r="AI29" i="1"/>
  <c r="AI33" i="1"/>
  <c r="AI25" i="1"/>
  <c r="AI37" i="1"/>
  <c r="AI22" i="1"/>
  <c r="AI34" i="1"/>
  <c r="AI31" i="1"/>
  <c r="AI19" i="1"/>
  <c r="AI35" i="1"/>
  <c r="AI28" i="1"/>
  <c r="AI26" i="1"/>
</calcChain>
</file>

<file path=xl/sharedStrings.xml><?xml version="1.0" encoding="utf-8"?>
<sst xmlns="http://schemas.openxmlformats.org/spreadsheetml/2006/main" count="1015" uniqueCount="397">
  <si>
    <t>File opened</t>
  </si>
  <si>
    <t>2023-07-10 16:59:28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</si>
  <si>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</si>
  <si>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</si>
  <si>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</si>
  <si>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</si>
  <si>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</si>
  <si>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</si>
  <si>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</si>
  <si>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</si>
  <si>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</si>
  <si>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</si>
  <si>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</si>
  <si>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{"h2obspanconc2": "0", "ssa_ref": "34842.2", "co2aspan2b": "0.289966", "co2bzero": "0.928369", "co2bspanconc1": "2473", "co2aspanconc2": "301.4", "co2bspan1": "1.0021", "co2aspanconc1": "2473", "h2obspan2a": "0.0687607", "co2bspan2b": "0.29074", "co2bspan2a": "0.293064", "co2aspan2": "-0.0349502", "h2oaspanconc1": "11.65", "h2oaspan2": "0", "h2oaspan1": "1.00591", "h2oaspanconc2": "0", "h2obzero": "1.0566", "h2obspan2b": "0.0690967", "chamberpressurezero": "2.67216", "co2aspan2a": "0.292292", "co2aspan1": "1.00226", "co2azero": "0.925242", "tbzero": "-0.243059", "h2obspan1": "1.00489", "h2oaspan2b": "0.0685964", "h2oaspan2a": "0.0681933", "co2bspanconc2": "301.4", "ssb_ref": "37125.5", "h2obspan2": "0", "oxygen": "21", "flowmeterzero": "0.997819", "flowbzero": "0.31333", "flowazero": "0.31231", "co2bspan2": "-0.0342144", "tazero": "-0.14134", "h2oazero": "1.04545", "h2obspanconc1": "11.65"}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</si>
  <si>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</si>
  <si>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</si>
  <si>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</si>
  <si>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</si>
  <si>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</si>
  <si>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</si>
  <si>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</si>
  <si>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</si>
  <si>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</si>
  <si>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</si>
  <si>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</si>
  <si>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</si>
  <si>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</si>
  <si>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16:59:28</t>
  </si>
  <si>
    <t>Stability Definition:	CO2_r (Meas): Std&lt;0.75 Per=20	A (GasEx): Std&lt;0.2 Per=20	Qin (LeafQ): Per=20</t>
  </si>
  <si>
    <t>17:00:07</t>
  </si>
  <si>
    <t>Stability Definition:	CO2_r (Meas): Std&lt;0.75 Per=20	A (GasEx): Std&lt;0.2 Per=20	Qin (LeafQ): Std&lt;1 Per=20</t>
  </si>
  <si>
    <t>17:00:09</t>
  </si>
  <si>
    <t>Stability Definition:	CO2_r (Meas): Per=20	A (GasEx): Std&lt;0.2 Per=20	Qin (LeafQ): Std&lt;1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</si>
  <si>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</si>
  <si>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</si>
  <si>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</si>
  <si>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</si>
  <si>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</si>
  <si>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</si>
  <si>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</si>
  <si>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</si>
  <si>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</si>
  <si>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</si>
  <si>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</si>
  <si>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</si>
  <si>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</si>
  <si>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</si>
  <si>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</si>
  <si>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</si>
  <si>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</si>
  <si>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</si>
  <si>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</si>
  <si>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</si>
  <si>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</si>
  <si>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</si>
  <si>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</si>
  <si>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</si>
  <si>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</si>
  <si>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</si>
  <si>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</si>
  <si>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</si>
  <si>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</si>
  <si>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</si>
  <si>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</si>
  <si>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</si>
  <si>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</si>
  <si>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</si>
  <si>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</si>
  <si>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</si>
  <si>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</si>
  <si>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</si>
  <si>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</si>
  <si>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</si>
  <si>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</si>
  <si>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</si>
  <si>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</si>
  <si>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</si>
  <si>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</si>
  <si>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</si>
  <si>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</si>
  <si>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</si>
  <si>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</si>
  <si>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</si>
  <si>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</si>
  <si>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</si>
  <si>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</si>
  <si>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</si>
  <si>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</si>
  <si>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</si>
  <si>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</si>
  <si>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4.48001 86.38 370.838 605.913 830.4 1049.68 1226.86 1327.82</t>
  </si>
  <si>
    <t>Fs_true</t>
  </si>
  <si>
    <t>-0.208462 100.661 403.527 601.414 802.271 1001.24 1202.9 1401.06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</si>
  <si>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</si>
  <si>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</si>
  <si>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</si>
  <si>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</si>
  <si>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</si>
  <si>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</si>
  <si>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</si>
  <si>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</si>
  <si>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</si>
  <si>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</si>
  <si>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</si>
  <si>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</si>
  <si>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</si>
  <si>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</si>
  <si>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</si>
  <si>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</si>
  <si>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</si>
  <si>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</si>
  <si>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</si>
  <si>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</si>
  <si>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</si>
  <si>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</si>
  <si>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</si>
  <si>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</si>
  <si>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</si>
  <si>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</si>
  <si>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</si>
  <si>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</si>
  <si>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</si>
  <si>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</si>
  <si>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</si>
  <si>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</si>
  <si>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</si>
  <si>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</si>
  <si>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</si>
  <si>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</si>
  <si>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</si>
  <si>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</si>
  <si>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</si>
  <si>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</si>
  <si>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</si>
  <si>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</si>
  <si>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</si>
  <si>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</si>
  <si>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</si>
  <si>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</si>
  <si>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</si>
  <si>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</si>
  <si>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</si>
  <si>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</si>
  <si>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</si>
  <si>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</si>
  <si>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</si>
  <si>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</si>
  <si>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</si>
  <si>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</si>
  <si>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</si>
  <si>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</si>
  <si>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</si>
  <si>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</si>
  <si>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</si>
  <si>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</si>
  <si>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</si>
  <si>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</si>
  <si>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</si>
  <si>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</si>
  <si>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</si>
  <si>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</si>
  <si>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</si>
  <si>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</si>
  <si>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</si>
  <si>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</si>
  <si>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</si>
  <si>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</si>
  <si>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</si>
  <si>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</si>
  <si>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</si>
  <si>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</si>
  <si>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</si>
  <si>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</si>
  <si>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</si>
  <si>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</si>
  <si>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</si>
  <si>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</si>
  <si>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</si>
  <si>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</si>
  <si>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</si>
  <si>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</si>
  <si>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</si>
  <si>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</si>
  <si>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</si>
  <si>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</si>
  <si>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</si>
  <si>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</si>
  <si>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</si>
  <si>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</si>
  <si>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</si>
  <si>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</si>
  <si>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</si>
  <si>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</si>
  <si>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</si>
  <si>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</si>
  <si>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</si>
  <si>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</si>
  <si>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</si>
  <si>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</si>
  <si>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</si>
  <si>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</si>
  <si>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</si>
  <si>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</si>
  <si>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</si>
  <si>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</si>
  <si>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</si>
  <si>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</si>
  <si>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</si>
  <si>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</si>
  <si>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</si>
  <si>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</si>
  <si>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</si>
  <si>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</si>
  <si>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</si>
  <si>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</si>
  <si>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</si>
  <si>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</si>
  <si>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</si>
  <si>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</si>
  <si>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</si>
  <si>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</si>
  <si>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</si>
  <si>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</si>
  <si>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</si>
  <si>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</si>
  <si>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</si>
  <si>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</si>
  <si>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</si>
  <si>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</si>
  <si>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</si>
  <si>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</si>
  <si>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</si>
  <si>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</si>
  <si>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</si>
  <si>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</si>
  <si>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</si>
  <si>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</si>
  <si>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</si>
  <si>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</si>
  <si>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</si>
  <si>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</si>
  <si>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</si>
  <si>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</si>
  <si>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</si>
  <si>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</si>
  <si>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</si>
  <si>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</si>
  <si>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</si>
  <si>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</si>
  <si>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</si>
  <si>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</si>
  <si>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</si>
  <si>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</si>
  <si>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</si>
  <si>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</si>
  <si>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</si>
  <si>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</si>
  <si>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</si>
  <si>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CO2_hrs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</si>
  <si>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</si>
  <si>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</si>
  <si>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</si>
  <si>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</si>
  <si>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</si>
  <si>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</si>
  <si>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</si>
  <si>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</si>
  <si>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</si>
  <si>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</si>
  <si>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</si>
  <si>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</si>
  <si>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</si>
  <si>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</si>
  <si>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</si>
  <si>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</si>
  <si>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</si>
  <si>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</si>
  <si>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</si>
  <si>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</si>
  <si>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</si>
  <si>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</si>
  <si>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</si>
  <si>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</si>
  <si>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</si>
  <si>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</si>
  <si>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</si>
  <si>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</si>
  <si>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</si>
  <si>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</si>
  <si>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</si>
  <si>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</si>
  <si>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</si>
  <si>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</si>
  <si>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</si>
  <si>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</si>
  <si>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</si>
  <si>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</si>
  <si>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</si>
  <si>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</si>
  <si>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</si>
  <si>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</si>
  <si>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</si>
  <si>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</si>
  <si>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</si>
  <si>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</si>
  <si>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</si>
  <si>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</si>
  <si>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</si>
  <si>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</si>
  <si>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</si>
  <si>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</si>
  <si>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</si>
  <si>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</si>
  <si>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</si>
  <si>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</si>
  <si>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</si>
  <si>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</si>
  <si>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</si>
  <si>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</si>
  <si>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</si>
  <si>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</si>
  <si>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</si>
  <si>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</si>
  <si>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</si>
  <si>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</si>
  <si>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</si>
  <si>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</si>
  <si>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</si>
  <si>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</si>
  <si>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</si>
  <si>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</si>
  <si>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</si>
  <si>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</si>
  <si>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</si>
  <si>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</si>
  <si>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</si>
  <si>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</si>
  <si>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</si>
  <si>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</si>
  <si>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</si>
  <si>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</si>
  <si>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</si>
  <si>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</si>
  <si>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</si>
  <si>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20230710 17:11:37</t>
  </si>
  <si>
    <t>17:11:37</t>
  </si>
  <si>
    <t>none</t>
  </si>
  <si>
    <t>Lindsey</t>
  </si>
  <si>
    <t>202306</t>
  </si>
  <si>
    <t>kse</t>
  </si>
  <si>
    <t>BNL13444</t>
  </si>
  <si>
    <t>17:09:03</t>
  </si>
  <si>
    <t>2/2</t>
  </si>
  <si>
    <t>00000000</t>
  </si>
  <si>
    <t>iiiiiiii</t>
  </si>
  <si>
    <t>off</t>
  </si>
  <si>
    <t>20230710 17:12:38</t>
  </si>
  <si>
    <t>17:12:38</t>
  </si>
  <si>
    <t>20230710 17:13:39</t>
  </si>
  <si>
    <t>17:13:39</t>
  </si>
  <si>
    <t>20230710 17:14:40</t>
  </si>
  <si>
    <t>17:14:40</t>
  </si>
  <si>
    <t>20230710 17:15:41</t>
  </si>
  <si>
    <t>17:15:41</t>
  </si>
  <si>
    <t>20230710 17:16:42</t>
  </si>
  <si>
    <t>17:16:42</t>
  </si>
  <si>
    <t>20230710 17:17:43</t>
  </si>
  <si>
    <t>17:17:43</t>
  </si>
  <si>
    <t>20230710 17:18:44</t>
  </si>
  <si>
    <t>17:18:44</t>
  </si>
  <si>
    <t>20230710 17:19:45</t>
  </si>
  <si>
    <t>17:19:45</t>
  </si>
  <si>
    <t>20230710 17:20:46</t>
  </si>
  <si>
    <t>17:20:46</t>
  </si>
  <si>
    <t>20230710 17:21:47</t>
  </si>
  <si>
    <t>17:21:47</t>
  </si>
  <si>
    <t>20230710 17:22:48</t>
  </si>
  <si>
    <t>17:22:48</t>
  </si>
  <si>
    <t>20230710 17:23:49</t>
  </si>
  <si>
    <t>17:23:49</t>
  </si>
  <si>
    <t>20230710 17:24:50</t>
  </si>
  <si>
    <t>17:24:50</t>
  </si>
  <si>
    <t>20230710 17:25:51</t>
  </si>
  <si>
    <t>17:25:51</t>
  </si>
  <si>
    <t>20230710 17:26:52</t>
  </si>
  <si>
    <t>17:26:52</t>
  </si>
  <si>
    <t>20230710 17:27:53</t>
  </si>
  <si>
    <t>17:27:53</t>
  </si>
  <si>
    <t>20230710 17:28:54</t>
  </si>
  <si>
    <t>17:28:54</t>
  </si>
  <si>
    <t>20230710 17:29:55</t>
  </si>
  <si>
    <t>17:29:55</t>
  </si>
  <si>
    <t>20230710 17:31:03</t>
  </si>
  <si>
    <t>17:31:03</t>
  </si>
  <si>
    <t>1/2</t>
  </si>
  <si>
    <t>VAUL</t>
  </si>
  <si>
    <t>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</si>
</sst>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E9" sqref="E9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35</v>
      </c>
    </row>
    <row r="3" spans="1:216" x14ac:dyDescent="0.2">
      <c r="B3">
        <v>4</v>
      </c>
      <c r="C3">
        <v>21</v>
      </c>
    </row>
    <row r="4" spans="1:216" x14ac:dyDescent="0.2">
      <c r="A4" t="s">
        <v>36</v>
      </c>
      <c r="B4" t="s">
        <v>37</v>
      </c>
      <c r="C4" t="s">
        <v>38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</row>
    <row r="5" spans="1:216" x14ac:dyDescent="0.2">
      <c r="B5" t="s">
        <v>19</v>
      </c>
      <c r="C5" t="s">
        <v>39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48</v>
      </c>
      <c r="B6" t="s">
        <v>49</v>
      </c>
      <c r="C6" t="s">
        <v>50</v>
      </c>
      <c r="D6" t="s">
        <v>51</v>
      </c>
      <c r="E6" t="s">
        <v>53</v>
      </c>
    </row>
    <row r="7" spans="1:216" x14ac:dyDescent="0.2">
      <c r="B7">
        <v>5.077</v>
      </c>
      <c r="C7">
        <v>0.5</v>
      </c>
      <c r="D7" t="s">
        <v>52</v>
      </c>
      <c r="E7">
        <v>2</v>
      </c>
    </row>
    <row r="8" spans="1:216" x14ac:dyDescent="0.2">
      <c r="A8" t="s">
        <v>54</v>
      </c>
      <c r="B8" t="s">
        <v>55</v>
      </c>
      <c r="C8" t="s">
        <v>56</v>
      </c>
      <c r="D8" t="s">
        <v>57</v>
      </c>
      <c r="E8" t="s">
        <v>58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59</v>
      </c>
      <c r="B10" t="s">
        <v>60</v>
      </c>
      <c r="C10" t="s">
        <v>62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  <c r="K10" t="s">
        <v>71</v>
      </c>
      <c r="L10" t="s">
        <v>72</v>
      </c>
      <c r="M10" t="s">
        <v>73</v>
      </c>
      <c r="N10" t="s">
        <v>74</v>
      </c>
      <c r="O10" t="s">
        <v>75</v>
      </c>
      <c r="P10" t="s">
        <v>76</v>
      </c>
      <c r="Q10" t="s">
        <v>77</v>
      </c>
    </row>
    <row r="11" spans="1:216" x14ac:dyDescent="0.2">
      <c r="B11" t="s">
        <v>61</v>
      </c>
      <c r="C11" t="s">
        <v>63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78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84</v>
      </c>
      <c r="B14" t="s">
        <v>85</v>
      </c>
      <c r="C14" t="s">
        <v>86</v>
      </c>
      <c r="D14" t="s">
        <v>87</v>
      </c>
      <c r="E14" t="s">
        <v>88</v>
      </c>
      <c r="F14" t="s">
        <v>89</v>
      </c>
      <c r="G14" t="s">
        <v>91</v>
      </c>
      <c r="H14" t="s">
        <v>93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90</v>
      </c>
      <c r="G15" t="s">
        <v>92</v>
      </c>
      <c r="H15">
        <v>0</v>
      </c>
    </row>
    <row r="16" spans="1:216" x14ac:dyDescent="0.2">
      <c r="A16" t="s">
        <v>94</v>
      </c>
      <c r="B16" t="s">
        <v>94</v>
      </c>
      <c r="C16" t="s">
        <v>94</v>
      </c>
      <c r="D16" t="s">
        <v>94</v>
      </c>
      <c r="E16" t="s">
        <v>94</v>
      </c>
      <c r="F16" t="s">
        <v>94</v>
      </c>
      <c r="G16" t="s">
        <v>95</v>
      </c>
      <c r="H16" t="s">
        <v>95</v>
      </c>
      <c r="I16" t="s">
        <v>95</v>
      </c>
      <c r="J16" t="s">
        <v>95</v>
      </c>
      <c r="K16" t="s">
        <v>95</v>
      </c>
      <c r="L16" t="s">
        <v>96</v>
      </c>
      <c r="M16" t="s">
        <v>96</v>
      </c>
      <c r="N16" t="s">
        <v>96</v>
      </c>
      <c r="O16" t="s">
        <v>96</v>
      </c>
      <c r="P16" t="s">
        <v>96</v>
      </c>
      <c r="Q16" t="s">
        <v>96</v>
      </c>
      <c r="R16" t="s">
        <v>96</v>
      </c>
      <c r="S16" t="s">
        <v>96</v>
      </c>
      <c r="T16" t="s">
        <v>96</v>
      </c>
      <c r="U16" t="s">
        <v>96</v>
      </c>
      <c r="V16" t="s">
        <v>96</v>
      </c>
      <c r="W16" t="s">
        <v>96</v>
      </c>
      <c r="X16" t="s">
        <v>96</v>
      </c>
      <c r="Y16" t="s">
        <v>96</v>
      </c>
      <c r="Z16" t="s">
        <v>96</v>
      </c>
      <c r="AA16" t="s">
        <v>96</v>
      </c>
      <c r="AB16" t="s">
        <v>96</v>
      </c>
      <c r="AC16" t="s">
        <v>96</v>
      </c>
      <c r="AD16" t="s">
        <v>96</v>
      </c>
      <c r="AE16" t="s">
        <v>96</v>
      </c>
      <c r="AF16" t="s">
        <v>96</v>
      </c>
      <c r="AG16" t="s">
        <v>96</v>
      </c>
      <c r="AH16" t="s">
        <v>96</v>
      </c>
      <c r="AI16" t="s">
        <v>96</v>
      </c>
      <c r="AJ16" t="s">
        <v>97</v>
      </c>
      <c r="AK16" t="s">
        <v>97</v>
      </c>
      <c r="AL16" t="s">
        <v>97</v>
      </c>
      <c r="AM16" t="s">
        <v>97</v>
      </c>
      <c r="AN16" t="s">
        <v>97</v>
      </c>
      <c r="AO16" t="s">
        <v>98</v>
      </c>
      <c r="AP16" t="s">
        <v>98</v>
      </c>
      <c r="AQ16" t="s">
        <v>98</v>
      </c>
      <c r="AR16" t="s">
        <v>98</v>
      </c>
      <c r="AS16" t="s">
        <v>99</v>
      </c>
      <c r="AT16" t="s">
        <v>99</v>
      </c>
      <c r="AU16" t="s">
        <v>99</v>
      </c>
      <c r="AV16" t="s">
        <v>99</v>
      </c>
      <c r="AW16" t="s">
        <v>99</v>
      </c>
      <c r="AX16" t="s">
        <v>99</v>
      </c>
      <c r="AY16" t="s">
        <v>99</v>
      </c>
      <c r="AZ16" t="s">
        <v>99</v>
      </c>
      <c r="BA16" t="s">
        <v>99</v>
      </c>
      <c r="BB16" t="s">
        <v>99</v>
      </c>
      <c r="BC16" t="s">
        <v>99</v>
      </c>
      <c r="BD16" t="s">
        <v>99</v>
      </c>
      <c r="BE16" t="s">
        <v>99</v>
      </c>
      <c r="BF16" t="s">
        <v>99</v>
      </c>
      <c r="BG16" t="s">
        <v>99</v>
      </c>
      <c r="BH16" t="s">
        <v>99</v>
      </c>
      <c r="BI16" t="s">
        <v>99</v>
      </c>
      <c r="BJ16" t="s">
        <v>99</v>
      </c>
      <c r="BK16" t="s">
        <v>100</v>
      </c>
      <c r="BL16" t="s">
        <v>100</v>
      </c>
      <c r="BM16" t="s">
        <v>100</v>
      </c>
      <c r="BN16" t="s">
        <v>100</v>
      </c>
      <c r="BO16" t="s">
        <v>100</v>
      </c>
      <c r="BP16" t="s">
        <v>100</v>
      </c>
      <c r="BQ16" t="s">
        <v>100</v>
      </c>
      <c r="BR16" t="s">
        <v>100</v>
      </c>
      <c r="BS16" t="s">
        <v>100</v>
      </c>
      <c r="BT16" t="s">
        <v>100</v>
      </c>
      <c r="BU16" t="s">
        <v>101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101</v>
      </c>
      <c r="CC16" t="s">
        <v>101</v>
      </c>
      <c r="CD16" t="s">
        <v>101</v>
      </c>
      <c r="CE16" t="s">
        <v>101</v>
      </c>
      <c r="CF16" t="s">
        <v>101</v>
      </c>
      <c r="CG16" t="s">
        <v>101</v>
      </c>
      <c r="CH16" t="s">
        <v>101</v>
      </c>
      <c r="CI16" t="s">
        <v>101</v>
      </c>
      <c r="CJ16" t="s">
        <v>101</v>
      </c>
      <c r="CK16" t="s">
        <v>101</v>
      </c>
      <c r="CL16" t="s">
        <v>101</v>
      </c>
      <c r="CM16" t="s">
        <v>102</v>
      </c>
      <c r="CN16" t="s">
        <v>102</v>
      </c>
      <c r="CO16" t="s">
        <v>102</v>
      </c>
      <c r="CP16" t="s">
        <v>102</v>
      </c>
      <c r="CQ16" t="s">
        <v>102</v>
      </c>
      <c r="CR16" t="s">
        <v>102</v>
      </c>
      <c r="CS16" t="s">
        <v>102</v>
      </c>
      <c r="CT16" t="s">
        <v>102</v>
      </c>
      <c r="CU16" t="s">
        <v>102</v>
      </c>
      <c r="CV16" t="s">
        <v>102</v>
      </c>
      <c r="CW16" t="s">
        <v>102</v>
      </c>
      <c r="CX16" t="s">
        <v>102</v>
      </c>
      <c r="CY16" t="s">
        <v>102</v>
      </c>
      <c r="CZ16" t="s">
        <v>103</v>
      </c>
      <c r="DA16" t="s">
        <v>103</v>
      </c>
      <c r="DB16" t="s">
        <v>103</v>
      </c>
      <c r="DC16" t="s">
        <v>103</v>
      </c>
      <c r="DD16" t="s">
        <v>103</v>
      </c>
      <c r="DE16" t="s">
        <v>103</v>
      </c>
      <c r="DF16" t="s">
        <v>103</v>
      </c>
      <c r="DG16" t="s">
        <v>103</v>
      </c>
      <c r="DH16" t="s">
        <v>103</v>
      </c>
      <c r="DI16" t="s">
        <v>103</v>
      </c>
      <c r="DJ16" t="s">
        <v>103</v>
      </c>
      <c r="DK16" t="s">
        <v>103</v>
      </c>
      <c r="DL16" t="s">
        <v>103</v>
      </c>
      <c r="DM16" t="s">
        <v>103</v>
      </c>
      <c r="DN16" t="s">
        <v>103</v>
      </c>
      <c r="DO16" t="s">
        <v>104</v>
      </c>
      <c r="DP16" t="s">
        <v>104</v>
      </c>
      <c r="DQ16" t="s">
        <v>104</v>
      </c>
      <c r="DR16" t="s">
        <v>104</v>
      </c>
      <c r="DS16" t="s">
        <v>104</v>
      </c>
      <c r="DT16" t="s">
        <v>104</v>
      </c>
      <c r="DU16" t="s">
        <v>104</v>
      </c>
      <c r="DV16" t="s">
        <v>104</v>
      </c>
      <c r="DW16" t="s">
        <v>104</v>
      </c>
      <c r="DX16" t="s">
        <v>104</v>
      </c>
      <c r="DY16" t="s">
        <v>104</v>
      </c>
      <c r="DZ16" t="s">
        <v>104</v>
      </c>
      <c r="EA16" t="s">
        <v>104</v>
      </c>
      <c r="EB16" t="s">
        <v>104</v>
      </c>
      <c r="EC16" t="s">
        <v>104</v>
      </c>
      <c r="ED16" t="s">
        <v>104</v>
      </c>
      <c r="EE16" t="s">
        <v>104</v>
      </c>
      <c r="EF16" t="s">
        <v>104</v>
      </c>
      <c r="EG16" t="s">
        <v>105</v>
      </c>
      <c r="EH16" t="s">
        <v>105</v>
      </c>
      <c r="EI16" t="s">
        <v>105</v>
      </c>
      <c r="EJ16" t="s">
        <v>105</v>
      </c>
      <c r="EK16" t="s">
        <v>105</v>
      </c>
      <c r="EL16" t="s">
        <v>105</v>
      </c>
      <c r="EM16" t="s">
        <v>105</v>
      </c>
      <c r="EN16" t="s">
        <v>105</v>
      </c>
      <c r="EO16" t="s">
        <v>105</v>
      </c>
      <c r="EP16" t="s">
        <v>105</v>
      </c>
      <c r="EQ16" t="s">
        <v>105</v>
      </c>
      <c r="ER16" t="s">
        <v>105</v>
      </c>
      <c r="ES16" t="s">
        <v>105</v>
      </c>
      <c r="ET16" t="s">
        <v>105</v>
      </c>
      <c r="EU16" t="s">
        <v>105</v>
      </c>
      <c r="EV16" t="s">
        <v>105</v>
      </c>
      <c r="EW16" t="s">
        <v>105</v>
      </c>
      <c r="EX16" t="s">
        <v>105</v>
      </c>
      <c r="EY16" t="s">
        <v>105</v>
      </c>
      <c r="EZ16" t="s">
        <v>106</v>
      </c>
      <c r="FA16" t="s">
        <v>106</v>
      </c>
      <c r="FB16" t="s">
        <v>106</v>
      </c>
      <c r="FC16" t="s">
        <v>106</v>
      </c>
      <c r="FD16" t="s">
        <v>106</v>
      </c>
      <c r="FE16" t="s">
        <v>106</v>
      </c>
      <c r="FF16" t="s">
        <v>106</v>
      </c>
      <c r="FG16" t="s">
        <v>106</v>
      </c>
      <c r="FH16" t="s">
        <v>106</v>
      </c>
      <c r="FI16" t="s">
        <v>106</v>
      </c>
      <c r="FJ16" t="s">
        <v>106</v>
      </c>
      <c r="FK16" t="s">
        <v>106</v>
      </c>
      <c r="FL16" t="s">
        <v>106</v>
      </c>
      <c r="FM16" t="s">
        <v>106</v>
      </c>
      <c r="FN16" t="s">
        <v>106</v>
      </c>
      <c r="FO16" t="s">
        <v>106</v>
      </c>
      <c r="FP16" t="s">
        <v>106</v>
      </c>
      <c r="FQ16" t="s">
        <v>106</v>
      </c>
      <c r="FR16" t="s">
        <v>106</v>
      </c>
      <c r="FS16" t="s">
        <v>107</v>
      </c>
      <c r="FT16" t="s">
        <v>107</v>
      </c>
      <c r="FU16" t="s">
        <v>107</v>
      </c>
      <c r="FV16" t="s">
        <v>107</v>
      </c>
      <c r="FW16" t="s">
        <v>107</v>
      </c>
      <c r="FX16" t="s">
        <v>107</v>
      </c>
      <c r="FY16" t="s">
        <v>107</v>
      </c>
      <c r="FZ16" t="s">
        <v>107</v>
      </c>
      <c r="GA16" t="s">
        <v>107</v>
      </c>
      <c r="GB16" t="s">
        <v>107</v>
      </c>
      <c r="GC16" t="s">
        <v>107</v>
      </c>
      <c r="GD16" t="s">
        <v>107</v>
      </c>
      <c r="GE16" t="s">
        <v>107</v>
      </c>
      <c r="GF16" t="s">
        <v>107</v>
      </c>
      <c r="GG16" t="s">
        <v>107</v>
      </c>
      <c r="GH16" t="s">
        <v>107</v>
      </c>
      <c r="GI16" t="s">
        <v>107</v>
      </c>
      <c r="GJ16" t="s">
        <v>107</v>
      </c>
      <c r="GK16" t="s">
        <v>108</v>
      </c>
      <c r="GL16" t="s">
        <v>108</v>
      </c>
      <c r="GM16" t="s">
        <v>108</v>
      </c>
      <c r="GN16" t="s">
        <v>108</v>
      </c>
      <c r="GO16" t="s">
        <v>108</v>
      </c>
      <c r="GP16" t="s">
        <v>108</v>
      </c>
      <c r="GQ16" t="s">
        <v>108</v>
      </c>
      <c r="GR16" t="s">
        <v>108</v>
      </c>
      <c r="GS16" t="s">
        <v>109</v>
      </c>
      <c r="GT16" t="s">
        <v>109</v>
      </c>
      <c r="GU16" t="s">
        <v>109</v>
      </c>
      <c r="GV16" t="s">
        <v>109</v>
      </c>
      <c r="GW16" t="s">
        <v>109</v>
      </c>
      <c r="GX16" t="s">
        <v>109</v>
      </c>
      <c r="GY16" t="s">
        <v>109</v>
      </c>
      <c r="GZ16" t="s">
        <v>109</v>
      </c>
      <c r="HA16" t="s">
        <v>109</v>
      </c>
      <c r="HB16" t="s">
        <v>109</v>
      </c>
      <c r="HC16" t="s">
        <v>109</v>
      </c>
      <c r="HD16" t="s">
        <v>109</v>
      </c>
      <c r="HE16" t="s">
        <v>109</v>
      </c>
      <c r="HF16" t="s">
        <v>109</v>
      </c>
      <c r="HG16" t="s">
        <v>109</v>
      </c>
      <c r="HH16" t="s">
        <v>109</v>
      </c>
    </row>
    <row r="17" spans="1:216" x14ac:dyDescent="0.2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396</v>
      </c>
      <c r="L17" t="s">
        <v>120</v>
      </c>
      <c r="M17" t="s">
        <v>121</v>
      </c>
      <c r="N17" t="s">
        <v>122</v>
      </c>
      <c r="O17" t="s">
        <v>123</v>
      </c>
      <c r="P17" t="s">
        <v>124</v>
      </c>
      <c r="Q17" t="s">
        <v>125</v>
      </c>
      <c r="R17" t="s">
        <v>126</v>
      </c>
      <c r="S17" t="s">
        <v>127</v>
      </c>
      <c r="T17" t="s">
        <v>128</v>
      </c>
      <c r="U17" t="s">
        <v>129</v>
      </c>
      <c r="V17" t="s">
        <v>130</v>
      </c>
      <c r="W17" t="s">
        <v>131</v>
      </c>
      <c r="X17" t="s">
        <v>132</v>
      </c>
      <c r="Y17" t="s">
        <v>133</v>
      </c>
      <c r="Z17" t="s">
        <v>134</v>
      </c>
      <c r="AA17" t="s">
        <v>135</v>
      </c>
      <c r="AB17" t="s">
        <v>136</v>
      </c>
      <c r="AC17" t="s">
        <v>137</v>
      </c>
      <c r="AD17" t="s">
        <v>138</v>
      </c>
      <c r="AE17" t="s">
        <v>139</v>
      </c>
      <c r="AF17" t="s">
        <v>140</v>
      </c>
      <c r="AG17" t="s">
        <v>141</v>
      </c>
      <c r="AH17" t="s">
        <v>142</v>
      </c>
      <c r="AI17" t="s">
        <v>143</v>
      </c>
      <c r="AJ17" t="s">
        <v>97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151</v>
      </c>
      <c r="AS17" t="s">
        <v>120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111</v>
      </c>
      <c r="CN17" t="s">
        <v>114</v>
      </c>
      <c r="CO17" t="s">
        <v>197</v>
      </c>
      <c r="CP17" t="s">
        <v>198</v>
      </c>
      <c r="CQ17" t="s">
        <v>199</v>
      </c>
      <c r="CR17" t="s">
        <v>200</v>
      </c>
      <c r="CS17" t="s">
        <v>201</v>
      </c>
      <c r="CT17" t="s">
        <v>202</v>
      </c>
      <c r="CU17" t="s">
        <v>203</v>
      </c>
      <c r="CV17" t="s">
        <v>204</v>
      </c>
      <c r="CW17" t="s">
        <v>205</v>
      </c>
      <c r="CX17" t="s">
        <v>206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224</v>
      </c>
      <c r="DQ17" t="s">
        <v>225</v>
      </c>
      <c r="DR17" t="s">
        <v>226</v>
      </c>
      <c r="DS17" t="s">
        <v>227</v>
      </c>
      <c r="DT17" t="s">
        <v>228</v>
      </c>
      <c r="DU17" t="s">
        <v>229</v>
      </c>
      <c r="DV17" t="s">
        <v>230</v>
      </c>
      <c r="DW17" t="s">
        <v>231</v>
      </c>
      <c r="DX17" t="s">
        <v>232</v>
      </c>
      <c r="DY17" t="s">
        <v>233</v>
      </c>
      <c r="DZ17" t="s">
        <v>234</v>
      </c>
      <c r="EA17" t="s">
        <v>235</v>
      </c>
      <c r="EB17" t="s">
        <v>236</v>
      </c>
      <c r="EC17" t="s">
        <v>237</v>
      </c>
      <c r="ED17" t="s">
        <v>238</v>
      </c>
      <c r="EE17" t="s">
        <v>239</v>
      </c>
      <c r="EF17" t="s">
        <v>240</v>
      </c>
      <c r="EG17" t="s">
        <v>241</v>
      </c>
      <c r="EH17" t="s">
        <v>242</v>
      </c>
      <c r="EI17" t="s">
        <v>243</v>
      </c>
      <c r="EJ17" t="s">
        <v>244</v>
      </c>
      <c r="EK17" t="s">
        <v>245</v>
      </c>
      <c r="EL17" t="s">
        <v>246</v>
      </c>
      <c r="EM17" t="s">
        <v>247</v>
      </c>
      <c r="EN17" t="s">
        <v>248</v>
      </c>
      <c r="EO17" t="s">
        <v>249</v>
      </c>
      <c r="EP17" t="s">
        <v>250</v>
      </c>
      <c r="EQ17" t="s">
        <v>251</v>
      </c>
      <c r="ER17" t="s">
        <v>252</v>
      </c>
      <c r="ES17" t="s">
        <v>253</v>
      </c>
      <c r="ET17" t="s">
        <v>254</v>
      </c>
      <c r="EU17" t="s">
        <v>255</v>
      </c>
      <c r="EV17" t="s">
        <v>256</v>
      </c>
      <c r="EW17" t="s">
        <v>257</v>
      </c>
      <c r="EX17" t="s">
        <v>258</v>
      </c>
      <c r="EY17" t="s">
        <v>259</v>
      </c>
      <c r="EZ17" t="s">
        <v>260</v>
      </c>
      <c r="FA17" t="s">
        <v>261</v>
      </c>
      <c r="FB17" t="s">
        <v>262</v>
      </c>
      <c r="FC17" t="s">
        <v>263</v>
      </c>
      <c r="FD17" t="s">
        <v>264</v>
      </c>
      <c r="FE17" t="s">
        <v>265</v>
      </c>
      <c r="FF17" t="s">
        <v>266</v>
      </c>
      <c r="FG17" t="s">
        <v>267</v>
      </c>
      <c r="FH17" t="s">
        <v>268</v>
      </c>
      <c r="FI17" t="s">
        <v>269</v>
      </c>
      <c r="FJ17" t="s">
        <v>270</v>
      </c>
      <c r="FK17" t="s">
        <v>271</v>
      </c>
      <c r="FL17" t="s">
        <v>272</v>
      </c>
      <c r="FM17" t="s">
        <v>273</v>
      </c>
      <c r="FN17" t="s">
        <v>274</v>
      </c>
      <c r="FO17" t="s">
        <v>275</v>
      </c>
      <c r="FP17" t="s">
        <v>276</v>
      </c>
      <c r="FQ17" t="s">
        <v>277</v>
      </c>
      <c r="FR17" t="s">
        <v>278</v>
      </c>
      <c r="FS17" t="s">
        <v>279</v>
      </c>
      <c r="FT17" t="s">
        <v>280</v>
      </c>
      <c r="FU17" t="s">
        <v>281</v>
      </c>
      <c r="FV17" t="s">
        <v>282</v>
      </c>
      <c r="FW17" t="s">
        <v>283</v>
      </c>
      <c r="FX17" t="s">
        <v>284</v>
      </c>
      <c r="FY17" t="s">
        <v>285</v>
      </c>
      <c r="FZ17" t="s">
        <v>286</v>
      </c>
      <c r="GA17" t="s">
        <v>287</v>
      </c>
      <c r="GB17" t="s">
        <v>288</v>
      </c>
      <c r="GC17" t="s">
        <v>289</v>
      </c>
      <c r="GD17" t="s">
        <v>290</v>
      </c>
      <c r="GE17" t="s">
        <v>291</v>
      </c>
      <c r="GF17" t="s">
        <v>292</v>
      </c>
      <c r="GG17" t="s">
        <v>293</v>
      </c>
      <c r="GH17" t="s">
        <v>294</v>
      </c>
      <c r="GI17" t="s">
        <v>295</v>
      </c>
      <c r="GJ17" t="s">
        <v>296</v>
      </c>
      <c r="GK17" t="s">
        <v>297</v>
      </c>
      <c r="GL17" t="s">
        <v>298</v>
      </c>
      <c r="GM17" t="s">
        <v>299</v>
      </c>
      <c r="GN17" t="s">
        <v>300</v>
      </c>
      <c r="GO17" t="s">
        <v>301</v>
      </c>
      <c r="GP17" t="s">
        <v>302</v>
      </c>
      <c r="GQ17" t="s">
        <v>303</v>
      </c>
      <c r="GR17" t="s">
        <v>304</v>
      </c>
      <c r="GS17" t="s">
        <v>305</v>
      </c>
      <c r="GT17" t="s">
        <v>306</v>
      </c>
      <c r="GU17" t="s">
        <v>307</v>
      </c>
      <c r="GV17" t="s">
        <v>308</v>
      </c>
      <c r="GW17" t="s">
        <v>309</v>
      </c>
      <c r="GX17" t="s">
        <v>310</v>
      </c>
      <c r="GY17" t="s">
        <v>311</v>
      </c>
      <c r="GZ17" t="s">
        <v>312</v>
      </c>
      <c r="HA17" t="s">
        <v>313</v>
      </c>
      <c r="HB17" t="s">
        <v>314</v>
      </c>
      <c r="HC17" t="s">
        <v>315</v>
      </c>
      <c r="HD17" t="s">
        <v>316</v>
      </c>
      <c r="HE17" t="s">
        <v>317</v>
      </c>
      <c r="HF17" t="s">
        <v>318</v>
      </c>
      <c r="HG17" t="s">
        <v>319</v>
      </c>
      <c r="HH17" t="s">
        <v>320</v>
      </c>
    </row>
    <row r="18" spans="1:216" x14ac:dyDescent="0.2">
      <c r="B18" t="s">
        <v>321</v>
      </c>
      <c r="C18" t="s">
        <v>321</v>
      </c>
      <c r="F18" t="s">
        <v>321</v>
      </c>
      <c r="L18" t="s">
        <v>321</v>
      </c>
      <c r="M18" t="s">
        <v>322</v>
      </c>
      <c r="N18" t="s">
        <v>323</v>
      </c>
      <c r="O18" t="s">
        <v>324</v>
      </c>
      <c r="P18" t="s">
        <v>325</v>
      </c>
      <c r="Q18" t="s">
        <v>325</v>
      </c>
      <c r="R18" t="s">
        <v>159</v>
      </c>
      <c r="S18" t="s">
        <v>159</v>
      </c>
      <c r="T18" t="s">
        <v>322</v>
      </c>
      <c r="U18" t="s">
        <v>322</v>
      </c>
      <c r="V18" t="s">
        <v>322</v>
      </c>
      <c r="W18" t="s">
        <v>322</v>
      </c>
      <c r="X18" t="s">
        <v>326</v>
      </c>
      <c r="Y18" t="s">
        <v>327</v>
      </c>
      <c r="Z18" t="s">
        <v>327</v>
      </c>
      <c r="AA18" t="s">
        <v>328</v>
      </c>
      <c r="AB18" t="s">
        <v>329</v>
      </c>
      <c r="AC18" t="s">
        <v>328</v>
      </c>
      <c r="AD18" t="s">
        <v>328</v>
      </c>
      <c r="AE18" t="s">
        <v>328</v>
      </c>
      <c r="AF18" t="s">
        <v>326</v>
      </c>
      <c r="AG18" t="s">
        <v>326</v>
      </c>
      <c r="AH18" t="s">
        <v>326</v>
      </c>
      <c r="AI18" t="s">
        <v>326</v>
      </c>
      <c r="AJ18" t="s">
        <v>330</v>
      </c>
      <c r="AK18" t="s">
        <v>329</v>
      </c>
      <c r="AM18" t="s">
        <v>329</v>
      </c>
      <c r="AN18" t="s">
        <v>330</v>
      </c>
      <c r="AO18" t="s">
        <v>324</v>
      </c>
      <c r="AP18" t="s">
        <v>324</v>
      </c>
      <c r="AR18" t="s">
        <v>331</v>
      </c>
      <c r="AS18" t="s">
        <v>321</v>
      </c>
      <c r="AT18" t="s">
        <v>325</v>
      </c>
      <c r="AU18" t="s">
        <v>325</v>
      </c>
      <c r="AV18" t="s">
        <v>332</v>
      </c>
      <c r="AW18" t="s">
        <v>332</v>
      </c>
      <c r="AX18" t="s">
        <v>325</v>
      </c>
      <c r="AY18" t="s">
        <v>332</v>
      </c>
      <c r="AZ18" t="s">
        <v>330</v>
      </c>
      <c r="BA18" t="s">
        <v>328</v>
      </c>
      <c r="BB18" t="s">
        <v>328</v>
      </c>
      <c r="BC18" t="s">
        <v>327</v>
      </c>
      <c r="BD18" t="s">
        <v>327</v>
      </c>
      <c r="BE18" t="s">
        <v>327</v>
      </c>
      <c r="BF18" t="s">
        <v>327</v>
      </c>
      <c r="BG18" t="s">
        <v>327</v>
      </c>
      <c r="BH18" t="s">
        <v>333</v>
      </c>
      <c r="BI18" t="s">
        <v>324</v>
      </c>
      <c r="BJ18" t="s">
        <v>324</v>
      </c>
      <c r="BK18" t="s">
        <v>325</v>
      </c>
      <c r="BL18" t="s">
        <v>325</v>
      </c>
      <c r="BM18" t="s">
        <v>325</v>
      </c>
      <c r="BN18" t="s">
        <v>332</v>
      </c>
      <c r="BO18" t="s">
        <v>325</v>
      </c>
      <c r="BP18" t="s">
        <v>332</v>
      </c>
      <c r="BQ18" t="s">
        <v>328</v>
      </c>
      <c r="BR18" t="s">
        <v>328</v>
      </c>
      <c r="BS18" t="s">
        <v>327</v>
      </c>
      <c r="BT18" t="s">
        <v>327</v>
      </c>
      <c r="BU18" t="s">
        <v>324</v>
      </c>
      <c r="BZ18" t="s">
        <v>324</v>
      </c>
      <c r="CC18" t="s">
        <v>327</v>
      </c>
      <c r="CD18" t="s">
        <v>327</v>
      </c>
      <c r="CE18" t="s">
        <v>327</v>
      </c>
      <c r="CF18" t="s">
        <v>327</v>
      </c>
      <c r="CG18" t="s">
        <v>327</v>
      </c>
      <c r="CH18" t="s">
        <v>324</v>
      </c>
      <c r="CI18" t="s">
        <v>324</v>
      </c>
      <c r="CJ18" t="s">
        <v>324</v>
      </c>
      <c r="CK18" t="s">
        <v>321</v>
      </c>
      <c r="CM18" t="s">
        <v>334</v>
      </c>
      <c r="CO18" t="s">
        <v>321</v>
      </c>
      <c r="CP18" t="s">
        <v>321</v>
      </c>
      <c r="CR18" t="s">
        <v>335</v>
      </c>
      <c r="CS18" t="s">
        <v>336</v>
      </c>
      <c r="CT18" t="s">
        <v>335</v>
      </c>
      <c r="CU18" t="s">
        <v>336</v>
      </c>
      <c r="CV18" t="s">
        <v>335</v>
      </c>
      <c r="CW18" t="s">
        <v>336</v>
      </c>
      <c r="CX18" t="s">
        <v>329</v>
      </c>
      <c r="CY18" t="s">
        <v>329</v>
      </c>
      <c r="CZ18" t="s">
        <v>324</v>
      </c>
      <c r="DA18" t="s">
        <v>337</v>
      </c>
      <c r="DB18" t="s">
        <v>324</v>
      </c>
      <c r="DD18" t="s">
        <v>325</v>
      </c>
      <c r="DE18" t="s">
        <v>338</v>
      </c>
      <c r="DF18" t="s">
        <v>325</v>
      </c>
      <c r="DH18" t="s">
        <v>324</v>
      </c>
      <c r="DI18" t="s">
        <v>337</v>
      </c>
      <c r="DJ18" t="s">
        <v>324</v>
      </c>
      <c r="DO18" t="s">
        <v>339</v>
      </c>
      <c r="DP18" t="s">
        <v>339</v>
      </c>
      <c r="EC18" t="s">
        <v>339</v>
      </c>
      <c r="ED18" t="s">
        <v>339</v>
      </c>
      <c r="EE18" t="s">
        <v>340</v>
      </c>
      <c r="EF18" t="s">
        <v>340</v>
      </c>
      <c r="EG18" t="s">
        <v>327</v>
      </c>
      <c r="EH18" t="s">
        <v>327</v>
      </c>
      <c r="EI18" t="s">
        <v>329</v>
      </c>
      <c r="EJ18" t="s">
        <v>327</v>
      </c>
      <c r="EK18" t="s">
        <v>332</v>
      </c>
      <c r="EL18" t="s">
        <v>329</v>
      </c>
      <c r="EM18" t="s">
        <v>329</v>
      </c>
      <c r="EO18" t="s">
        <v>339</v>
      </c>
      <c r="EP18" t="s">
        <v>339</v>
      </c>
      <c r="EQ18" t="s">
        <v>339</v>
      </c>
      <c r="ER18" t="s">
        <v>339</v>
      </c>
      <c r="ES18" t="s">
        <v>339</v>
      </c>
      <c r="ET18" t="s">
        <v>339</v>
      </c>
      <c r="EU18" t="s">
        <v>339</v>
      </c>
      <c r="EV18" t="s">
        <v>341</v>
      </c>
      <c r="EW18" t="s">
        <v>341</v>
      </c>
      <c r="EX18" t="s">
        <v>342</v>
      </c>
      <c r="EY18" t="s">
        <v>341</v>
      </c>
      <c r="EZ18" t="s">
        <v>339</v>
      </c>
      <c r="FA18" t="s">
        <v>339</v>
      </c>
      <c r="FB18" t="s">
        <v>339</v>
      </c>
      <c r="FC18" t="s">
        <v>339</v>
      </c>
      <c r="FD18" t="s">
        <v>339</v>
      </c>
      <c r="FE18" t="s">
        <v>339</v>
      </c>
      <c r="FF18" t="s">
        <v>339</v>
      </c>
      <c r="FG18" t="s">
        <v>339</v>
      </c>
      <c r="FH18" t="s">
        <v>339</v>
      </c>
      <c r="FI18" t="s">
        <v>339</v>
      </c>
      <c r="FJ18" t="s">
        <v>339</v>
      </c>
      <c r="FK18" t="s">
        <v>339</v>
      </c>
      <c r="FR18" t="s">
        <v>339</v>
      </c>
      <c r="FS18" t="s">
        <v>329</v>
      </c>
      <c r="FT18" t="s">
        <v>329</v>
      </c>
      <c r="FU18" t="s">
        <v>335</v>
      </c>
      <c r="FV18" t="s">
        <v>336</v>
      </c>
      <c r="FW18" t="s">
        <v>336</v>
      </c>
      <c r="GA18" t="s">
        <v>336</v>
      </c>
      <c r="GE18" t="s">
        <v>325</v>
      </c>
      <c r="GF18" t="s">
        <v>325</v>
      </c>
      <c r="GG18" t="s">
        <v>332</v>
      </c>
      <c r="GH18" t="s">
        <v>332</v>
      </c>
      <c r="GI18" t="s">
        <v>343</v>
      </c>
      <c r="GJ18" t="s">
        <v>343</v>
      </c>
      <c r="GK18" t="s">
        <v>339</v>
      </c>
      <c r="GL18" t="s">
        <v>339</v>
      </c>
      <c r="GM18" t="s">
        <v>339</v>
      </c>
      <c r="GN18" t="s">
        <v>339</v>
      </c>
      <c r="GO18" t="s">
        <v>339</v>
      </c>
      <c r="GP18" t="s">
        <v>339</v>
      </c>
      <c r="GQ18" t="s">
        <v>327</v>
      </c>
      <c r="GR18" t="s">
        <v>339</v>
      </c>
      <c r="GT18" t="s">
        <v>330</v>
      </c>
      <c r="GU18" t="s">
        <v>330</v>
      </c>
      <c r="GV18" t="s">
        <v>327</v>
      </c>
      <c r="GW18" t="s">
        <v>327</v>
      </c>
      <c r="GX18" t="s">
        <v>327</v>
      </c>
      <c r="GY18" t="s">
        <v>327</v>
      </c>
      <c r="GZ18" t="s">
        <v>327</v>
      </c>
      <c r="HA18" t="s">
        <v>329</v>
      </c>
      <c r="HB18" t="s">
        <v>329</v>
      </c>
      <c r="HC18" t="s">
        <v>329</v>
      </c>
      <c r="HD18" t="s">
        <v>327</v>
      </c>
      <c r="HE18" t="s">
        <v>325</v>
      </c>
      <c r="HF18" t="s">
        <v>332</v>
      </c>
      <c r="HG18" t="s">
        <v>329</v>
      </c>
      <c r="HH18" t="s">
        <v>329</v>
      </c>
    </row>
    <row r="19" spans="1:216" x14ac:dyDescent="0.2">
      <c r="A19">
        <v>1</v>
      </c>
      <c r="B19">
        <v>1689037897</v>
      </c>
      <c r="C19">
        <v>0</v>
      </c>
      <c r="D19" t="s">
        <v>344</v>
      </c>
      <c r="E19" t="s">
        <v>345</v>
      </c>
      <c r="F19" t="s">
        <v>346</v>
      </c>
      <c r="G19" t="s">
        <v>347</v>
      </c>
      <c r="H19" t="s">
        <v>348</v>
      </c>
      <c r="I19" t="s">
        <v>349</v>
      </c>
      <c r="J19" t="s">
        <v>395</v>
      </c>
      <c r="K19" t="s">
        <v>350</v>
      </c>
      <c r="L19">
        <v>1689037897</v>
      </c>
      <c r="M19">
        <f t="shared" ref="M19:M38" si="0">(N19)/1000</f>
        <v>1.1376972133804091E-3</v>
      </c>
      <c r="N19">
        <f t="shared" ref="N19:N38" si="1">1000*AZ19*AL19*(AV19-AW19)/(100*$B$7*(1000-AL19*AV19))</f>
        <v>1.1376972133804091</v>
      </c>
      <c r="O19">
        <f t="shared" ref="O19:O38" si="2">AZ19*AL19*(AU19-AT19*(1000-AL19*AW19)/(1000-AL19*AV19))/(100*$B$7)</f>
        <v>16.24125805387251</v>
      </c>
      <c r="P19">
        <f t="shared" ref="P19:P38" si="3">AT19 - IF(AL19&gt;1, O19*$B$7*100/(AN19*BH19), 0)</f>
        <v>399.995</v>
      </c>
      <c r="Q19">
        <f t="shared" ref="Q19:Q38" si="4">((W19-M19/2)*P19-O19)/(W19+M19/2)</f>
        <v>213.23785221053191</v>
      </c>
      <c r="R19">
        <f t="shared" ref="R19:R38" si="5">Q19*(BA19+BB19)/1000</f>
        <v>21.342429885899069</v>
      </c>
      <c r="S19">
        <f t="shared" ref="S19:S38" si="6">(AT19 - IF(AL19&gt;1, O19*$B$7*100/(AN19*BH19), 0))*(BA19+BB19)/1000</f>
        <v>40.034473962819995</v>
      </c>
      <c r="T19">
        <f t="shared" ref="T19:T38" si="7">2/((1/V19-1/U19)+SIGN(V19)*SQRT((1/V19-1/U19)*(1/V19-1/U19) + 4*$C$7/(($C$7+1)*($C$7+1))*(2*1/V19*1/U19-1/U19*1/U19)))</f>
        <v>0.14526466855190456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3.1296758263446565</v>
      </c>
      <c r="V19">
        <f t="shared" ref="V19:V38" si="9">M19*(1000-(1000*0.61365*EXP(17.502*Z19/(240.97+Z19))/(BA19+BB19)+AV19)/2)/(1000*0.61365*EXP(17.502*Z19/(240.97+Z19))/(BA19+BB19)-AV19)</f>
        <v>0.14162019634189435</v>
      </c>
      <c r="W19">
        <f t="shared" ref="W19:W38" si="10">1/(($C$7+1)/(T19/1.6)+1/(U19/1.37)) + $C$7/(($C$7+1)/(T19/1.6) + $C$7/(U19/1.37))</f>
        <v>8.8832448470091224E-2</v>
      </c>
      <c r="X19">
        <f t="shared" ref="X19:X38" si="11">(AO19*AR19)</f>
        <v>330.78580499999998</v>
      </c>
      <c r="Y19">
        <f t="shared" ref="Y19:Y38" si="12">(BC19+(X19+2*0.95*0.0000000567*(((BC19+$B$9)+273)^4-(BC19+273)^4)-44100*M19)/(1.84*29.3*U19+8*0.95*0.0000000567*(BC19+273)^3))</f>
        <v>20.865900427631768</v>
      </c>
      <c r="Z19">
        <f t="shared" ref="Z19:Z38" si="13">($C$9*BD19+$D$9*BE19+$E$9*Y19)</f>
        <v>20.865900427631768</v>
      </c>
      <c r="AA19">
        <f t="shared" ref="AA19:AA38" si="14">0.61365*EXP(17.502*Z19/(240.97+Z19))</f>
        <v>2.4754372253829446</v>
      </c>
      <c r="AB19">
        <f t="shared" ref="AB19:AB38" si="15">(AC19/AD19*100)</f>
        <v>75.122362268002846</v>
      </c>
      <c r="AC19">
        <f t="shared" ref="AC19:AC38" si="16">AV19*(BA19+BB19)/1000</f>
        <v>1.6881147305503998</v>
      </c>
      <c r="AD19">
        <f t="shared" ref="AD19:AD38" si="17">0.61365*EXP(17.502*BC19/(240.97+BC19))</f>
        <v>2.2471534168853275</v>
      </c>
      <c r="AE19">
        <f t="shared" ref="AE19:AE38" si="18">(AA19-AV19*(BA19+BB19)/1000)</f>
        <v>0.78732249483254479</v>
      </c>
      <c r="AF19">
        <f t="shared" ref="AF19:AF38" si="19">(-M19*44100)</f>
        <v>-50.172447110076043</v>
      </c>
      <c r="AG19">
        <f t="shared" ref="AG19:AG38" si="20">2*29.3*U19*0.92*(BC19-Z19)</f>
        <v>-263.78799394960407</v>
      </c>
      <c r="AH19">
        <f t="shared" ref="AH19:AH38" si="21">2*0.95*0.0000000567*(((BC19+$B$9)+273)^4-(Z19+273)^4)</f>
        <v>-16.960833369637275</v>
      </c>
      <c r="AI19">
        <f t="shared" ref="AI19:AI38" si="22">X19+AH19+AF19+AG19</f>
        <v>-0.13546942931742478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54384.399373441316</v>
      </c>
      <c r="AO19">
        <f t="shared" ref="AO19:AO38" si="26">$B$13*BI19+$C$13*BJ19+$F$13*BU19*(1-BX19)</f>
        <v>2000.04</v>
      </c>
      <c r="AP19">
        <f t="shared" ref="AP19:AP38" si="27">AO19*AQ19</f>
        <v>1686.0332999999998</v>
      </c>
      <c r="AQ19">
        <f t="shared" ref="AQ19:AQ38" si="28">($B$13*$D$11+$C$13*$D$11+$F$13*((CH19+BZ19)/MAX(CH19+BZ19+CI19, 0.1)*$I$11+CI19/MAX(CH19+BZ19+CI19, 0.1)*$J$11))/($B$13+$C$13+$F$13)</f>
        <v>0.84299979000419989</v>
      </c>
      <c r="AR19">
        <f t="shared" ref="AR19:AR38" si="29">($B$13*$K$11+$C$13*$K$11+$F$13*((CH19+BZ19)/MAX(CH19+BZ19+CI19, 0.1)*$P$11+CI19/MAX(CH19+BZ19+CI19, 0.1)*$Q$11))/($B$13+$C$13+$F$13)</f>
        <v>0.16538959470810582</v>
      </c>
      <c r="AS19">
        <v>1689037897</v>
      </c>
      <c r="AT19">
        <v>399.995</v>
      </c>
      <c r="AU19">
        <v>416.93900000000002</v>
      </c>
      <c r="AV19">
        <v>16.866399999999999</v>
      </c>
      <c r="AW19">
        <v>15.731299999999999</v>
      </c>
      <c r="AX19">
        <v>400.82499999999999</v>
      </c>
      <c r="AY19">
        <v>16.7058</v>
      </c>
      <c r="AZ19">
        <v>500.279</v>
      </c>
      <c r="BA19">
        <v>99.887799999999999</v>
      </c>
      <c r="BB19">
        <v>0.19963600000000001</v>
      </c>
      <c r="BC19">
        <v>19.302499999999998</v>
      </c>
      <c r="BD19">
        <v>18.997299999999999</v>
      </c>
      <c r="BE19">
        <v>999.9</v>
      </c>
      <c r="BF19">
        <v>0</v>
      </c>
      <c r="BG19">
        <v>0</v>
      </c>
      <c r="BH19">
        <v>10033.799999999999</v>
      </c>
      <c r="BI19">
        <v>0</v>
      </c>
      <c r="BJ19">
        <v>1.2699</v>
      </c>
      <c r="BK19">
        <v>-16.943999999999999</v>
      </c>
      <c r="BL19">
        <v>406.858</v>
      </c>
      <c r="BM19">
        <v>423.60300000000001</v>
      </c>
      <c r="BN19">
        <v>1.1350899999999999</v>
      </c>
      <c r="BO19">
        <v>416.93900000000002</v>
      </c>
      <c r="BP19">
        <v>15.731299999999999</v>
      </c>
      <c r="BQ19">
        <v>1.68475</v>
      </c>
      <c r="BR19">
        <v>1.5713600000000001</v>
      </c>
      <c r="BS19">
        <v>14.756600000000001</v>
      </c>
      <c r="BT19">
        <v>13.6808</v>
      </c>
      <c r="BU19">
        <v>2000.04</v>
      </c>
      <c r="BV19">
        <v>0.90000800000000003</v>
      </c>
      <c r="BW19">
        <v>9.99921E-2</v>
      </c>
      <c r="BX19">
        <v>0</v>
      </c>
      <c r="BY19">
        <v>2.8008999999999999</v>
      </c>
      <c r="BZ19">
        <v>0</v>
      </c>
      <c r="CA19">
        <v>6280.18</v>
      </c>
      <c r="CB19">
        <v>19111.099999999999</v>
      </c>
      <c r="CC19">
        <v>37.75</v>
      </c>
      <c r="CD19">
        <v>40</v>
      </c>
      <c r="CE19">
        <v>38.936999999999998</v>
      </c>
      <c r="CF19">
        <v>38.061999999999998</v>
      </c>
      <c r="CG19">
        <v>37</v>
      </c>
      <c r="CH19">
        <v>1800.05</v>
      </c>
      <c r="CI19">
        <v>199.99</v>
      </c>
      <c r="CJ19">
        <v>0</v>
      </c>
      <c r="CK19">
        <v>1689037898.3</v>
      </c>
      <c r="CL19">
        <v>0</v>
      </c>
      <c r="CM19">
        <v>1689037743.0999999</v>
      </c>
      <c r="CN19" t="s">
        <v>351</v>
      </c>
      <c r="CO19">
        <v>1689037743.0999999</v>
      </c>
      <c r="CP19">
        <v>1689037743.0999999</v>
      </c>
      <c r="CQ19">
        <v>46</v>
      </c>
      <c r="CR19">
        <v>0.13900000000000001</v>
      </c>
      <c r="CS19">
        <v>2E-3</v>
      </c>
      <c r="CT19">
        <v>-0.83099999999999996</v>
      </c>
      <c r="CU19">
        <v>0.161</v>
      </c>
      <c r="CV19">
        <v>417</v>
      </c>
      <c r="CW19">
        <v>16</v>
      </c>
      <c r="CX19">
        <v>7.0000000000000007E-2</v>
      </c>
      <c r="CY19">
        <v>0.04</v>
      </c>
      <c r="CZ19">
        <v>20.561969950066601</v>
      </c>
      <c r="DA19">
        <v>-0.28542282690137799</v>
      </c>
      <c r="DB19">
        <v>6.9083419705158203E-2</v>
      </c>
      <c r="DC19">
        <v>1</v>
      </c>
      <c r="DD19">
        <v>416.86415</v>
      </c>
      <c r="DE19">
        <v>-0.263233082707097</v>
      </c>
      <c r="DF19">
        <v>4.5797680072250699E-2</v>
      </c>
      <c r="DG19">
        <v>-1</v>
      </c>
      <c r="DH19">
        <v>2000.01476190476</v>
      </c>
      <c r="DI19">
        <v>-0.123262711177256</v>
      </c>
      <c r="DJ19">
        <v>0.136333591137904</v>
      </c>
      <c r="DK19">
        <v>1</v>
      </c>
      <c r="DL19">
        <v>2</v>
      </c>
      <c r="DM19">
        <v>2</v>
      </c>
      <c r="DN19" t="s">
        <v>352</v>
      </c>
      <c r="DO19">
        <v>2.92666</v>
      </c>
      <c r="DP19">
        <v>2.9205399999999999</v>
      </c>
      <c r="DQ19">
        <v>9.4655699999999995E-2</v>
      </c>
      <c r="DR19">
        <v>9.7862400000000002E-2</v>
      </c>
      <c r="DS19">
        <v>9.2939599999999997E-2</v>
      </c>
      <c r="DT19">
        <v>8.9287199999999997E-2</v>
      </c>
      <c r="DU19">
        <v>28819.7</v>
      </c>
      <c r="DV19">
        <v>30388.5</v>
      </c>
      <c r="DW19">
        <v>29562</v>
      </c>
      <c r="DX19">
        <v>31391.5</v>
      </c>
      <c r="DY19">
        <v>35092.300000000003</v>
      </c>
      <c r="DZ19">
        <v>37498.699999999997</v>
      </c>
      <c r="EA19">
        <v>40538.6</v>
      </c>
      <c r="EB19">
        <v>43583.1</v>
      </c>
      <c r="EC19">
        <v>2.0963500000000002</v>
      </c>
      <c r="ED19">
        <v>2.08975</v>
      </c>
      <c r="EE19">
        <v>6.7442699999999994E-2</v>
      </c>
      <c r="EF19">
        <v>0</v>
      </c>
      <c r="EG19">
        <v>17.878699999999998</v>
      </c>
      <c r="EH19">
        <v>999.9</v>
      </c>
      <c r="EI19">
        <v>63.442</v>
      </c>
      <c r="EJ19">
        <v>22.638000000000002</v>
      </c>
      <c r="EK19">
        <v>17.521599999999999</v>
      </c>
      <c r="EL19">
        <v>60.589500000000001</v>
      </c>
      <c r="EM19">
        <v>24.375</v>
      </c>
      <c r="EN19">
        <v>1</v>
      </c>
      <c r="EO19">
        <v>-0.42244700000000002</v>
      </c>
      <c r="EP19">
        <v>3.0210300000000001</v>
      </c>
      <c r="EQ19">
        <v>20.263400000000001</v>
      </c>
      <c r="ER19">
        <v>5.24125</v>
      </c>
      <c r="ES19">
        <v>11.8302</v>
      </c>
      <c r="ET19">
        <v>4.9833499999999997</v>
      </c>
      <c r="EU19">
        <v>3.2989999999999999</v>
      </c>
      <c r="EV19">
        <v>64.400000000000006</v>
      </c>
      <c r="EW19">
        <v>428.6</v>
      </c>
      <c r="EX19">
        <v>6.7</v>
      </c>
      <c r="EY19">
        <v>492.8</v>
      </c>
      <c r="EZ19">
        <v>1.8733</v>
      </c>
      <c r="FA19">
        <v>1.87897</v>
      </c>
      <c r="FB19">
        <v>1.8792899999999999</v>
      </c>
      <c r="FC19">
        <v>1.87991</v>
      </c>
      <c r="FD19">
        <v>1.8775900000000001</v>
      </c>
      <c r="FE19">
        <v>1.87666</v>
      </c>
      <c r="FF19">
        <v>1.8772800000000001</v>
      </c>
      <c r="FG19">
        <v>1.8749800000000001</v>
      </c>
      <c r="FH19">
        <v>0</v>
      </c>
      <c r="FI19">
        <v>0</v>
      </c>
      <c r="FJ19">
        <v>0</v>
      </c>
      <c r="FK19">
        <v>0</v>
      </c>
      <c r="FL19" t="s">
        <v>353</v>
      </c>
      <c r="FM19" t="s">
        <v>354</v>
      </c>
      <c r="FN19" t="s">
        <v>355</v>
      </c>
      <c r="FO19" t="s">
        <v>355</v>
      </c>
      <c r="FP19" t="s">
        <v>355</v>
      </c>
      <c r="FQ19" t="s">
        <v>355</v>
      </c>
      <c r="FR19">
        <v>0</v>
      </c>
      <c r="FS19">
        <v>100</v>
      </c>
      <c r="FT19">
        <v>100</v>
      </c>
      <c r="FU19">
        <v>-0.83</v>
      </c>
      <c r="FV19">
        <v>0.16059999999999999</v>
      </c>
      <c r="FW19">
        <v>-0.83080166740341399</v>
      </c>
      <c r="FX19">
        <v>1.4527828764109799E-4</v>
      </c>
      <c r="FY19">
        <v>-4.3579519040863002E-7</v>
      </c>
      <c r="FZ19">
        <v>2.0799061152897499E-10</v>
      </c>
      <c r="GA19">
        <v>0.160579999999996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2.6</v>
      </c>
      <c r="GJ19">
        <v>2.6</v>
      </c>
      <c r="GK19">
        <v>1.0620099999999999</v>
      </c>
      <c r="GL19">
        <v>2.5122100000000001</v>
      </c>
      <c r="GM19">
        <v>1.54541</v>
      </c>
      <c r="GN19">
        <v>2.2985799999999998</v>
      </c>
      <c r="GO19">
        <v>1.5979000000000001</v>
      </c>
      <c r="GP19">
        <v>2.2741699999999998</v>
      </c>
      <c r="GQ19">
        <v>26.0044</v>
      </c>
      <c r="GR19">
        <v>15.7781</v>
      </c>
      <c r="GS19">
        <v>18</v>
      </c>
      <c r="GT19">
        <v>496.59199999999998</v>
      </c>
      <c r="GU19">
        <v>522.82500000000005</v>
      </c>
      <c r="GV19">
        <v>16.400300000000001</v>
      </c>
      <c r="GW19">
        <v>21.3109</v>
      </c>
      <c r="GX19">
        <v>30</v>
      </c>
      <c r="GY19">
        <v>21.290500000000002</v>
      </c>
      <c r="GZ19">
        <v>21.248699999999999</v>
      </c>
      <c r="HA19">
        <v>21.3246</v>
      </c>
      <c r="HB19">
        <v>16.442699999999999</v>
      </c>
      <c r="HC19">
        <v>-30</v>
      </c>
      <c r="HD19">
        <v>16.4101</v>
      </c>
      <c r="HE19">
        <v>416.89100000000002</v>
      </c>
      <c r="HF19">
        <v>15.763500000000001</v>
      </c>
      <c r="HG19">
        <v>100.59699999999999</v>
      </c>
      <c r="HH19">
        <v>100.97499999999999</v>
      </c>
    </row>
    <row r="20" spans="1:216" x14ac:dyDescent="0.2">
      <c r="A20">
        <v>2</v>
      </c>
      <c r="B20">
        <v>1689037958</v>
      </c>
      <c r="C20">
        <v>61</v>
      </c>
      <c r="D20" t="s">
        <v>356</v>
      </c>
      <c r="E20" t="s">
        <v>357</v>
      </c>
      <c r="F20" t="s">
        <v>346</v>
      </c>
      <c r="G20" t="s">
        <v>347</v>
      </c>
      <c r="H20" t="s">
        <v>348</v>
      </c>
      <c r="I20" t="s">
        <v>349</v>
      </c>
      <c r="J20" t="s">
        <v>395</v>
      </c>
      <c r="K20" t="s">
        <v>350</v>
      </c>
      <c r="L20">
        <v>1689037958</v>
      </c>
      <c r="M20">
        <f t="shared" si="0"/>
        <v>1.2372708675553725E-3</v>
      </c>
      <c r="N20">
        <f t="shared" si="1"/>
        <v>1.2372708675553725</v>
      </c>
      <c r="O20">
        <f t="shared" si="2"/>
        <v>15.996342611804197</v>
      </c>
      <c r="P20">
        <f t="shared" si="3"/>
        <v>399.952</v>
      </c>
      <c r="Q20">
        <f t="shared" si="4"/>
        <v>239.83454736219235</v>
      </c>
      <c r="R20">
        <f t="shared" si="5"/>
        <v>24.004986122543226</v>
      </c>
      <c r="S20">
        <f t="shared" si="6"/>
        <v>40.031106090751997</v>
      </c>
      <c r="T20">
        <f t="shared" si="7"/>
        <v>0.16797842612162761</v>
      </c>
      <c r="U20">
        <f t="shared" si="8"/>
        <v>3.1270314800132564</v>
      </c>
      <c r="V20">
        <f t="shared" si="9"/>
        <v>0.16312166739046879</v>
      </c>
      <c r="W20">
        <f t="shared" si="10"/>
        <v>0.10237570589594897</v>
      </c>
      <c r="X20">
        <f t="shared" si="11"/>
        <v>297.70301699999999</v>
      </c>
      <c r="Y20">
        <f t="shared" si="12"/>
        <v>20.657995990309491</v>
      </c>
      <c r="Z20">
        <f t="shared" si="13"/>
        <v>20.657995990309491</v>
      </c>
      <c r="AA20">
        <f t="shared" si="14"/>
        <v>2.4439541997177101</v>
      </c>
      <c r="AB20">
        <f t="shared" si="15"/>
        <v>75.674247628662044</v>
      </c>
      <c r="AC20">
        <f t="shared" si="16"/>
        <v>1.7004952673071998</v>
      </c>
      <c r="AD20">
        <f t="shared" si="17"/>
        <v>2.2471254364518161</v>
      </c>
      <c r="AE20">
        <f t="shared" si="18"/>
        <v>0.74345893241051031</v>
      </c>
      <c r="AF20">
        <f t="shared" si="19"/>
        <v>-54.563645259191929</v>
      </c>
      <c r="AG20">
        <f t="shared" si="20"/>
        <v>-228.5493593519443</v>
      </c>
      <c r="AH20">
        <f t="shared" si="21"/>
        <v>-14.691829158878766</v>
      </c>
      <c r="AI20">
        <f t="shared" si="22"/>
        <v>-0.10181677001500589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54313.884227130387</v>
      </c>
      <c r="AO20">
        <f t="shared" si="26"/>
        <v>1800.01</v>
      </c>
      <c r="AP20">
        <f t="shared" si="27"/>
        <v>1517.4080999999999</v>
      </c>
      <c r="AQ20">
        <f t="shared" si="28"/>
        <v>0.84299981666768509</v>
      </c>
      <c r="AR20">
        <f t="shared" si="29"/>
        <v>0.16538964616863239</v>
      </c>
      <c r="AS20">
        <v>1689037958</v>
      </c>
      <c r="AT20">
        <v>399.952</v>
      </c>
      <c r="AU20">
        <v>416.69200000000001</v>
      </c>
      <c r="AV20">
        <v>16.989699999999999</v>
      </c>
      <c r="AW20">
        <v>15.755100000000001</v>
      </c>
      <c r="AX20">
        <v>400.78100000000001</v>
      </c>
      <c r="AY20">
        <v>16.8291</v>
      </c>
      <c r="AZ20">
        <v>500.154</v>
      </c>
      <c r="BA20">
        <v>99.889899999999997</v>
      </c>
      <c r="BB20">
        <v>0.199876</v>
      </c>
      <c r="BC20">
        <v>19.302299999999999</v>
      </c>
      <c r="BD20">
        <v>18.986599999999999</v>
      </c>
      <c r="BE20">
        <v>999.9</v>
      </c>
      <c r="BF20">
        <v>0</v>
      </c>
      <c r="BG20">
        <v>0</v>
      </c>
      <c r="BH20">
        <v>10020</v>
      </c>
      <c r="BI20">
        <v>0</v>
      </c>
      <c r="BJ20">
        <v>1.21699</v>
      </c>
      <c r="BK20">
        <v>-16.740100000000002</v>
      </c>
      <c r="BL20">
        <v>406.86399999999998</v>
      </c>
      <c r="BM20">
        <v>423.36200000000002</v>
      </c>
      <c r="BN20">
        <v>1.23455</v>
      </c>
      <c r="BO20">
        <v>416.69200000000001</v>
      </c>
      <c r="BP20">
        <v>15.755100000000001</v>
      </c>
      <c r="BQ20">
        <v>1.6971000000000001</v>
      </c>
      <c r="BR20">
        <v>1.57378</v>
      </c>
      <c r="BS20">
        <v>14.869899999999999</v>
      </c>
      <c r="BT20">
        <v>13.7044</v>
      </c>
      <c r="BU20">
        <v>1800.01</v>
      </c>
      <c r="BV20">
        <v>0.900007</v>
      </c>
      <c r="BW20">
        <v>9.9992800000000007E-2</v>
      </c>
      <c r="BX20">
        <v>0</v>
      </c>
      <c r="BY20">
        <v>2.8184999999999998</v>
      </c>
      <c r="BZ20">
        <v>0</v>
      </c>
      <c r="CA20">
        <v>5641.35</v>
      </c>
      <c r="CB20">
        <v>17199.7</v>
      </c>
      <c r="CC20">
        <v>37.75</v>
      </c>
      <c r="CD20">
        <v>40.061999999999998</v>
      </c>
      <c r="CE20">
        <v>38.875</v>
      </c>
      <c r="CF20">
        <v>38.061999999999998</v>
      </c>
      <c r="CG20">
        <v>37.061999999999998</v>
      </c>
      <c r="CH20">
        <v>1620.02</v>
      </c>
      <c r="CI20">
        <v>179.99</v>
      </c>
      <c r="CJ20">
        <v>0</v>
      </c>
      <c r="CK20">
        <v>1689037959.5</v>
      </c>
      <c r="CL20">
        <v>0</v>
      </c>
      <c r="CM20">
        <v>1689037743.0999999</v>
      </c>
      <c r="CN20" t="s">
        <v>351</v>
      </c>
      <c r="CO20">
        <v>1689037743.0999999</v>
      </c>
      <c r="CP20">
        <v>1689037743.0999999</v>
      </c>
      <c r="CQ20">
        <v>46</v>
      </c>
      <c r="CR20">
        <v>0.13900000000000001</v>
      </c>
      <c r="CS20">
        <v>2E-3</v>
      </c>
      <c r="CT20">
        <v>-0.83099999999999996</v>
      </c>
      <c r="CU20">
        <v>0.161</v>
      </c>
      <c r="CV20">
        <v>417</v>
      </c>
      <c r="CW20">
        <v>16</v>
      </c>
      <c r="CX20">
        <v>7.0000000000000007E-2</v>
      </c>
      <c r="CY20">
        <v>0.04</v>
      </c>
      <c r="CZ20">
        <v>20.281930460269098</v>
      </c>
      <c r="DA20">
        <v>-0.15289341039939999</v>
      </c>
      <c r="DB20">
        <v>3.2753436298418898E-2</v>
      </c>
      <c r="DC20">
        <v>1</v>
      </c>
      <c r="DD20">
        <v>416.73854999999998</v>
      </c>
      <c r="DE20">
        <v>-0.31006015037573298</v>
      </c>
      <c r="DF20">
        <v>4.3382571385288102E-2</v>
      </c>
      <c r="DG20">
        <v>-1</v>
      </c>
      <c r="DH20">
        <v>1799.9880952381</v>
      </c>
      <c r="DI20">
        <v>-0.282720628934858</v>
      </c>
      <c r="DJ20">
        <v>0.10576789717375901</v>
      </c>
      <c r="DK20">
        <v>1</v>
      </c>
      <c r="DL20">
        <v>2</v>
      </c>
      <c r="DM20">
        <v>2</v>
      </c>
      <c r="DN20" t="s">
        <v>352</v>
      </c>
      <c r="DO20">
        <v>2.9263400000000002</v>
      </c>
      <c r="DP20">
        <v>2.9206500000000002</v>
      </c>
      <c r="DQ20">
        <v>9.4647099999999998E-2</v>
      </c>
      <c r="DR20">
        <v>9.7817200000000007E-2</v>
      </c>
      <c r="DS20">
        <v>9.3444799999999995E-2</v>
      </c>
      <c r="DT20">
        <v>8.9385099999999995E-2</v>
      </c>
      <c r="DU20">
        <v>28818.400000000001</v>
      </c>
      <c r="DV20">
        <v>30386.799999999999</v>
      </c>
      <c r="DW20">
        <v>29560.5</v>
      </c>
      <c r="DX20">
        <v>31388.3</v>
      </c>
      <c r="DY20">
        <v>35070.800000000003</v>
      </c>
      <c r="DZ20">
        <v>37490.699999999997</v>
      </c>
      <c r="EA20">
        <v>40536.800000000003</v>
      </c>
      <c r="EB20">
        <v>43578.5</v>
      </c>
      <c r="EC20">
        <v>2.0962999999999998</v>
      </c>
      <c r="ED20">
        <v>2.0891999999999999</v>
      </c>
      <c r="EE20">
        <v>6.6280400000000003E-2</v>
      </c>
      <c r="EF20">
        <v>0</v>
      </c>
      <c r="EG20">
        <v>17.8873</v>
      </c>
      <c r="EH20">
        <v>999.9</v>
      </c>
      <c r="EI20">
        <v>63.466000000000001</v>
      </c>
      <c r="EJ20">
        <v>22.638000000000002</v>
      </c>
      <c r="EK20">
        <v>17.525500000000001</v>
      </c>
      <c r="EL20">
        <v>61.179600000000001</v>
      </c>
      <c r="EM20">
        <v>24.7636</v>
      </c>
      <c r="EN20">
        <v>1</v>
      </c>
      <c r="EO20">
        <v>-0.42342200000000002</v>
      </c>
      <c r="EP20">
        <v>2.0785399999999998</v>
      </c>
      <c r="EQ20">
        <v>20.279299999999999</v>
      </c>
      <c r="ER20">
        <v>5.2421499999999996</v>
      </c>
      <c r="ES20">
        <v>11.8302</v>
      </c>
      <c r="ET20">
        <v>4.9819500000000003</v>
      </c>
      <c r="EU20">
        <v>3.2989999999999999</v>
      </c>
      <c r="EV20">
        <v>64.400000000000006</v>
      </c>
      <c r="EW20">
        <v>430.1</v>
      </c>
      <c r="EX20">
        <v>6.7</v>
      </c>
      <c r="EY20">
        <v>496.3</v>
      </c>
      <c r="EZ20">
        <v>1.8733200000000001</v>
      </c>
      <c r="FA20">
        <v>1.87897</v>
      </c>
      <c r="FB20">
        <v>1.87937</v>
      </c>
      <c r="FC20">
        <v>1.8799399999999999</v>
      </c>
      <c r="FD20">
        <v>1.8775999999999999</v>
      </c>
      <c r="FE20">
        <v>1.8766799999999999</v>
      </c>
      <c r="FF20">
        <v>1.8772899999999999</v>
      </c>
      <c r="FG20">
        <v>1.875</v>
      </c>
      <c r="FH20">
        <v>0</v>
      </c>
      <c r="FI20">
        <v>0</v>
      </c>
      <c r="FJ20">
        <v>0</v>
      </c>
      <c r="FK20">
        <v>0</v>
      </c>
      <c r="FL20" t="s">
        <v>353</v>
      </c>
      <c r="FM20" t="s">
        <v>354</v>
      </c>
      <c r="FN20" t="s">
        <v>355</v>
      </c>
      <c r="FO20" t="s">
        <v>355</v>
      </c>
      <c r="FP20" t="s">
        <v>355</v>
      </c>
      <c r="FQ20" t="s">
        <v>355</v>
      </c>
      <c r="FR20">
        <v>0</v>
      </c>
      <c r="FS20">
        <v>100</v>
      </c>
      <c r="FT20">
        <v>100</v>
      </c>
      <c r="FU20">
        <v>-0.82899999999999996</v>
      </c>
      <c r="FV20">
        <v>0.16059999999999999</v>
      </c>
      <c r="FW20">
        <v>-0.83080166740341399</v>
      </c>
      <c r="FX20">
        <v>1.4527828764109799E-4</v>
      </c>
      <c r="FY20">
        <v>-4.3579519040863002E-7</v>
      </c>
      <c r="FZ20">
        <v>2.0799061152897499E-10</v>
      </c>
      <c r="GA20">
        <v>0.160579999999996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3.6</v>
      </c>
      <c r="GJ20">
        <v>3.6</v>
      </c>
      <c r="GK20">
        <v>1.0620099999999999</v>
      </c>
      <c r="GL20">
        <v>2.50366</v>
      </c>
      <c r="GM20">
        <v>1.54541</v>
      </c>
      <c r="GN20">
        <v>2.2973599999999998</v>
      </c>
      <c r="GO20">
        <v>1.5979000000000001</v>
      </c>
      <c r="GP20">
        <v>2.3864700000000001</v>
      </c>
      <c r="GQ20">
        <v>26.024999999999999</v>
      </c>
      <c r="GR20">
        <v>15.7957</v>
      </c>
      <c r="GS20">
        <v>18</v>
      </c>
      <c r="GT20">
        <v>496.71100000000001</v>
      </c>
      <c r="GU20">
        <v>522.59900000000005</v>
      </c>
      <c r="GV20">
        <v>17.1343</v>
      </c>
      <c r="GW20">
        <v>21.333400000000001</v>
      </c>
      <c r="GX20">
        <v>30.000299999999999</v>
      </c>
      <c r="GY20">
        <v>21.306000000000001</v>
      </c>
      <c r="GZ20">
        <v>21.263300000000001</v>
      </c>
      <c r="HA20">
        <v>21.321000000000002</v>
      </c>
      <c r="HB20">
        <v>16.442699999999999</v>
      </c>
      <c r="HC20">
        <v>-30</v>
      </c>
      <c r="HD20">
        <v>17.142600000000002</v>
      </c>
      <c r="HE20">
        <v>416.84500000000003</v>
      </c>
      <c r="HF20">
        <v>15.763500000000001</v>
      </c>
      <c r="HG20">
        <v>100.593</v>
      </c>
      <c r="HH20">
        <v>100.964</v>
      </c>
    </row>
    <row r="21" spans="1:216" x14ac:dyDescent="0.2">
      <c r="A21">
        <v>3</v>
      </c>
      <c r="B21">
        <v>1689038019</v>
      </c>
      <c r="C21">
        <v>122</v>
      </c>
      <c r="D21" t="s">
        <v>358</v>
      </c>
      <c r="E21" t="s">
        <v>359</v>
      </c>
      <c r="F21" t="s">
        <v>346</v>
      </c>
      <c r="G21" t="s">
        <v>347</v>
      </c>
      <c r="H21" t="s">
        <v>348</v>
      </c>
      <c r="I21" t="s">
        <v>349</v>
      </c>
      <c r="J21" t="s">
        <v>395</v>
      </c>
      <c r="K21" t="s">
        <v>350</v>
      </c>
      <c r="L21">
        <v>1689038019</v>
      </c>
      <c r="M21">
        <f t="shared" si="0"/>
        <v>1.152116992399308E-3</v>
      </c>
      <c r="N21">
        <f t="shared" si="1"/>
        <v>1.152116992399308</v>
      </c>
      <c r="O21">
        <f t="shared" si="2"/>
        <v>15.660224434807406</v>
      </c>
      <c r="P21">
        <f t="shared" si="3"/>
        <v>399.99099999999999</v>
      </c>
      <c r="Q21">
        <f t="shared" si="4"/>
        <v>237.32899420110661</v>
      </c>
      <c r="R21">
        <f t="shared" si="5"/>
        <v>23.754475710960467</v>
      </c>
      <c r="S21">
        <f t="shared" si="6"/>
        <v>40.035464381783001</v>
      </c>
      <c r="T21">
        <f t="shared" si="7"/>
        <v>0.16152443593343394</v>
      </c>
      <c r="U21">
        <f t="shared" si="8"/>
        <v>3.1209596264383457</v>
      </c>
      <c r="V21">
        <f t="shared" si="9"/>
        <v>0.15701985350065234</v>
      </c>
      <c r="W21">
        <f t="shared" si="10"/>
        <v>9.8531663577788656E-2</v>
      </c>
      <c r="X21">
        <f t="shared" si="11"/>
        <v>248.114307</v>
      </c>
      <c r="Y21">
        <f t="shared" si="12"/>
        <v>20.456414374580532</v>
      </c>
      <c r="Z21">
        <f t="shared" si="13"/>
        <v>20.456414374580532</v>
      </c>
      <c r="AA21">
        <f t="shared" si="14"/>
        <v>2.41376409380443</v>
      </c>
      <c r="AB21">
        <f t="shared" si="15"/>
        <v>75.160621888380106</v>
      </c>
      <c r="AC21">
        <f t="shared" si="16"/>
        <v>1.6944290570856999</v>
      </c>
      <c r="AD21">
        <f t="shared" si="17"/>
        <v>2.254410640191443</v>
      </c>
      <c r="AE21">
        <f t="shared" si="18"/>
        <v>0.71933503671873011</v>
      </c>
      <c r="AF21">
        <f t="shared" si="19"/>
        <v>-50.808359364809483</v>
      </c>
      <c r="AG21">
        <f t="shared" si="20"/>
        <v>-185.43865161321557</v>
      </c>
      <c r="AH21">
        <f t="shared" si="21"/>
        <v>-11.934570655173721</v>
      </c>
      <c r="AI21">
        <f t="shared" si="22"/>
        <v>-6.7274633198792344E-2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54142.279128700269</v>
      </c>
      <c r="AO21">
        <f t="shared" si="26"/>
        <v>1500.18</v>
      </c>
      <c r="AP21">
        <f t="shared" si="27"/>
        <v>1264.6514999999999</v>
      </c>
      <c r="AQ21">
        <f t="shared" si="28"/>
        <v>0.84299984001919759</v>
      </c>
      <c r="AR21">
        <f t="shared" si="29"/>
        <v>0.16538969123705155</v>
      </c>
      <c r="AS21">
        <v>1689038019</v>
      </c>
      <c r="AT21">
        <v>399.99099999999999</v>
      </c>
      <c r="AU21">
        <v>416.351</v>
      </c>
      <c r="AV21">
        <v>16.928899999999999</v>
      </c>
      <c r="AW21">
        <v>15.779500000000001</v>
      </c>
      <c r="AX21">
        <v>400.82</v>
      </c>
      <c r="AY21">
        <v>16.7683</v>
      </c>
      <c r="AZ21">
        <v>500.28500000000003</v>
      </c>
      <c r="BA21">
        <v>99.890799999999999</v>
      </c>
      <c r="BB21">
        <v>0.20011300000000001</v>
      </c>
      <c r="BC21">
        <v>19.354299999999999</v>
      </c>
      <c r="BD21">
        <v>19.004799999999999</v>
      </c>
      <c r="BE21">
        <v>999.9</v>
      </c>
      <c r="BF21">
        <v>0</v>
      </c>
      <c r="BG21">
        <v>0</v>
      </c>
      <c r="BH21">
        <v>9988.75</v>
      </c>
      <c r="BI21">
        <v>0</v>
      </c>
      <c r="BJ21">
        <v>1.21699</v>
      </c>
      <c r="BK21">
        <v>-16.36</v>
      </c>
      <c r="BL21">
        <v>406.87900000000002</v>
      </c>
      <c r="BM21">
        <v>423.02600000000001</v>
      </c>
      <c r="BN21">
        <v>1.1493599999999999</v>
      </c>
      <c r="BO21">
        <v>416.351</v>
      </c>
      <c r="BP21">
        <v>15.779500000000001</v>
      </c>
      <c r="BQ21">
        <v>1.6910400000000001</v>
      </c>
      <c r="BR21">
        <v>1.57623</v>
      </c>
      <c r="BS21">
        <v>14.814399999999999</v>
      </c>
      <c r="BT21">
        <v>13.728300000000001</v>
      </c>
      <c r="BU21">
        <v>1500.18</v>
      </c>
      <c r="BV21">
        <v>0.90000599999999997</v>
      </c>
      <c r="BW21">
        <v>9.9994100000000002E-2</v>
      </c>
      <c r="BX21">
        <v>0</v>
      </c>
      <c r="BY21">
        <v>2.6406999999999998</v>
      </c>
      <c r="BZ21">
        <v>0</v>
      </c>
      <c r="CA21">
        <v>4708.96</v>
      </c>
      <c r="CB21">
        <v>14334.8</v>
      </c>
      <c r="CC21">
        <v>37.561999999999998</v>
      </c>
      <c r="CD21">
        <v>40.061999999999998</v>
      </c>
      <c r="CE21">
        <v>39</v>
      </c>
      <c r="CF21">
        <v>38.125</v>
      </c>
      <c r="CG21">
        <v>37</v>
      </c>
      <c r="CH21">
        <v>1350.17</v>
      </c>
      <c r="CI21">
        <v>150.01</v>
      </c>
      <c r="CJ21">
        <v>0</v>
      </c>
      <c r="CK21">
        <v>1689038020.0999999</v>
      </c>
      <c r="CL21">
        <v>0</v>
      </c>
      <c r="CM21">
        <v>1689037743.0999999</v>
      </c>
      <c r="CN21" t="s">
        <v>351</v>
      </c>
      <c r="CO21">
        <v>1689037743.0999999</v>
      </c>
      <c r="CP21">
        <v>1689037743.0999999</v>
      </c>
      <c r="CQ21">
        <v>46</v>
      </c>
      <c r="CR21">
        <v>0.13900000000000001</v>
      </c>
      <c r="CS21">
        <v>2E-3</v>
      </c>
      <c r="CT21">
        <v>-0.83099999999999996</v>
      </c>
      <c r="CU21">
        <v>0.161</v>
      </c>
      <c r="CV21">
        <v>417</v>
      </c>
      <c r="CW21">
        <v>16</v>
      </c>
      <c r="CX21">
        <v>7.0000000000000007E-2</v>
      </c>
      <c r="CY21">
        <v>0.04</v>
      </c>
      <c r="CZ21">
        <v>19.793085301590398</v>
      </c>
      <c r="DA21">
        <v>-0.22111948906227499</v>
      </c>
      <c r="DB21">
        <v>8.9728760462639098E-2</v>
      </c>
      <c r="DC21">
        <v>1</v>
      </c>
      <c r="DD21">
        <v>416.33342857142901</v>
      </c>
      <c r="DE21">
        <v>-0.103714285713913</v>
      </c>
      <c r="DF21">
        <v>6.15239569510318E-2</v>
      </c>
      <c r="DG21">
        <v>-1</v>
      </c>
      <c r="DH21">
        <v>1500.0409999999999</v>
      </c>
      <c r="DI21">
        <v>5.3706452309056303E-2</v>
      </c>
      <c r="DJ21">
        <v>0.14936197641978899</v>
      </c>
      <c r="DK21">
        <v>1</v>
      </c>
      <c r="DL21">
        <v>2</v>
      </c>
      <c r="DM21">
        <v>2</v>
      </c>
      <c r="DN21" t="s">
        <v>352</v>
      </c>
      <c r="DO21">
        <v>2.92665</v>
      </c>
      <c r="DP21">
        <v>2.9206300000000001</v>
      </c>
      <c r="DQ21">
        <v>9.4650700000000004E-2</v>
      </c>
      <c r="DR21">
        <v>9.7754400000000005E-2</v>
      </c>
      <c r="DS21">
        <v>9.31921E-2</v>
      </c>
      <c r="DT21">
        <v>8.9483900000000005E-2</v>
      </c>
      <c r="DU21">
        <v>28816.799999999999</v>
      </c>
      <c r="DV21">
        <v>30387.599999999999</v>
      </c>
      <c r="DW21">
        <v>29559.1</v>
      </c>
      <c r="DX21">
        <v>31387</v>
      </c>
      <c r="DY21">
        <v>35080</v>
      </c>
      <c r="DZ21">
        <v>37485.1</v>
      </c>
      <c r="EA21">
        <v>40535.800000000003</v>
      </c>
      <c r="EB21">
        <v>43576.800000000003</v>
      </c>
      <c r="EC21">
        <v>2.0958000000000001</v>
      </c>
      <c r="ED21">
        <v>2.0888499999999999</v>
      </c>
      <c r="EE21">
        <v>6.5557699999999997E-2</v>
      </c>
      <c r="EF21">
        <v>0</v>
      </c>
      <c r="EG21">
        <v>17.9175</v>
      </c>
      <c r="EH21">
        <v>999.9</v>
      </c>
      <c r="EI21">
        <v>63.49</v>
      </c>
      <c r="EJ21">
        <v>22.667999999999999</v>
      </c>
      <c r="EK21">
        <v>17.5627</v>
      </c>
      <c r="EL21">
        <v>61.409599999999998</v>
      </c>
      <c r="EM21">
        <v>24.499199999999998</v>
      </c>
      <c r="EN21">
        <v>1</v>
      </c>
      <c r="EO21">
        <v>-0.42008600000000001</v>
      </c>
      <c r="EP21">
        <v>2.5924900000000002</v>
      </c>
      <c r="EQ21">
        <v>20.273199999999999</v>
      </c>
      <c r="ER21">
        <v>5.2398999999999996</v>
      </c>
      <c r="ES21">
        <v>11.8302</v>
      </c>
      <c r="ET21">
        <v>4.9823500000000003</v>
      </c>
      <c r="EU21">
        <v>3.2985000000000002</v>
      </c>
      <c r="EV21">
        <v>64.400000000000006</v>
      </c>
      <c r="EW21">
        <v>431.4</v>
      </c>
      <c r="EX21">
        <v>6.7</v>
      </c>
      <c r="EY21">
        <v>499.2</v>
      </c>
      <c r="EZ21">
        <v>1.8733200000000001</v>
      </c>
      <c r="FA21">
        <v>1.87897</v>
      </c>
      <c r="FB21">
        <v>1.8793200000000001</v>
      </c>
      <c r="FC21">
        <v>1.87991</v>
      </c>
      <c r="FD21">
        <v>1.8775900000000001</v>
      </c>
      <c r="FE21">
        <v>1.8766799999999999</v>
      </c>
      <c r="FF21">
        <v>1.8772800000000001</v>
      </c>
      <c r="FG21">
        <v>1.875</v>
      </c>
      <c r="FH21">
        <v>0</v>
      </c>
      <c r="FI21">
        <v>0</v>
      </c>
      <c r="FJ21">
        <v>0</v>
      </c>
      <c r="FK21">
        <v>0</v>
      </c>
      <c r="FL21" t="s">
        <v>353</v>
      </c>
      <c r="FM21" t="s">
        <v>354</v>
      </c>
      <c r="FN21" t="s">
        <v>355</v>
      </c>
      <c r="FO21" t="s">
        <v>355</v>
      </c>
      <c r="FP21" t="s">
        <v>355</v>
      </c>
      <c r="FQ21" t="s">
        <v>355</v>
      </c>
      <c r="FR21">
        <v>0</v>
      </c>
      <c r="FS21">
        <v>100</v>
      </c>
      <c r="FT21">
        <v>100</v>
      </c>
      <c r="FU21">
        <v>-0.82899999999999996</v>
      </c>
      <c r="FV21">
        <v>0.16059999999999999</v>
      </c>
      <c r="FW21">
        <v>-0.83080166740341399</v>
      </c>
      <c r="FX21">
        <v>1.4527828764109799E-4</v>
      </c>
      <c r="FY21">
        <v>-4.3579519040863002E-7</v>
      </c>
      <c r="FZ21">
        <v>2.0799061152897499E-10</v>
      </c>
      <c r="GA21">
        <v>0.160579999999996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4.5999999999999996</v>
      </c>
      <c r="GJ21">
        <v>4.5999999999999996</v>
      </c>
      <c r="GK21">
        <v>1.0607899999999999</v>
      </c>
      <c r="GL21">
        <v>2.5097700000000001</v>
      </c>
      <c r="GM21">
        <v>1.54541</v>
      </c>
      <c r="GN21">
        <v>2.2985799999999998</v>
      </c>
      <c r="GO21">
        <v>1.5979000000000001</v>
      </c>
      <c r="GP21">
        <v>2.4011200000000001</v>
      </c>
      <c r="GQ21">
        <v>26.0456</v>
      </c>
      <c r="GR21">
        <v>15.786899999999999</v>
      </c>
      <c r="GS21">
        <v>18</v>
      </c>
      <c r="GT21">
        <v>496.56400000000002</v>
      </c>
      <c r="GU21">
        <v>522.51300000000003</v>
      </c>
      <c r="GV21">
        <v>16.9877</v>
      </c>
      <c r="GW21">
        <v>21.345099999999999</v>
      </c>
      <c r="GX21">
        <v>30</v>
      </c>
      <c r="GY21">
        <v>21.321400000000001</v>
      </c>
      <c r="GZ21">
        <v>21.277799999999999</v>
      </c>
      <c r="HA21">
        <v>21.297599999999999</v>
      </c>
      <c r="HB21">
        <v>16.442699999999999</v>
      </c>
      <c r="HC21">
        <v>-30</v>
      </c>
      <c r="HD21">
        <v>17.006399999999999</v>
      </c>
      <c r="HE21">
        <v>416.44299999999998</v>
      </c>
      <c r="HF21">
        <v>15.763500000000001</v>
      </c>
      <c r="HG21">
        <v>100.589</v>
      </c>
      <c r="HH21">
        <v>100.96</v>
      </c>
    </row>
    <row r="22" spans="1:216" x14ac:dyDescent="0.2">
      <c r="A22">
        <v>4</v>
      </c>
      <c r="B22">
        <v>1689038080</v>
      </c>
      <c r="C22">
        <v>183</v>
      </c>
      <c r="D22" t="s">
        <v>360</v>
      </c>
      <c r="E22" t="s">
        <v>361</v>
      </c>
      <c r="F22" t="s">
        <v>346</v>
      </c>
      <c r="G22" t="s">
        <v>347</v>
      </c>
      <c r="H22" t="s">
        <v>348</v>
      </c>
      <c r="I22" t="s">
        <v>349</v>
      </c>
      <c r="J22" t="s">
        <v>395</v>
      </c>
      <c r="K22" t="s">
        <v>350</v>
      </c>
      <c r="L22">
        <v>1689038080</v>
      </c>
      <c r="M22">
        <f t="shared" si="0"/>
        <v>1.1824557667071401E-3</v>
      </c>
      <c r="N22">
        <f t="shared" si="1"/>
        <v>1.18245576670714</v>
      </c>
      <c r="O22">
        <f t="shared" si="2"/>
        <v>15.176301687709492</v>
      </c>
      <c r="P22">
        <f t="shared" si="3"/>
        <v>399.91300000000001</v>
      </c>
      <c r="Q22">
        <f t="shared" si="4"/>
        <v>255.39779667925015</v>
      </c>
      <c r="R22">
        <f t="shared" si="5"/>
        <v>25.563527576651438</v>
      </c>
      <c r="S22">
        <f t="shared" si="6"/>
        <v>40.028485510391995</v>
      </c>
      <c r="T22">
        <f t="shared" si="7"/>
        <v>0.17695001805914551</v>
      </c>
      <c r="U22">
        <f t="shared" si="8"/>
        <v>3.1219795852672005</v>
      </c>
      <c r="V22">
        <f t="shared" si="9"/>
        <v>0.17156113795336089</v>
      </c>
      <c r="W22">
        <f t="shared" si="10"/>
        <v>0.10769621012417191</v>
      </c>
      <c r="X22">
        <f t="shared" si="11"/>
        <v>206.72952000000001</v>
      </c>
      <c r="Y22">
        <f t="shared" si="12"/>
        <v>20.193520802303375</v>
      </c>
      <c r="Z22">
        <f t="shared" si="13"/>
        <v>20.193520802303375</v>
      </c>
      <c r="AA22">
        <f t="shared" si="14"/>
        <v>2.3748826925222577</v>
      </c>
      <c r="AB22">
        <f t="shared" si="15"/>
        <v>75.478183236451983</v>
      </c>
      <c r="AC22">
        <f t="shared" si="16"/>
        <v>1.6990483755047998</v>
      </c>
      <c r="AD22">
        <f t="shared" si="17"/>
        <v>2.2510456699549297</v>
      </c>
      <c r="AE22">
        <f t="shared" si="18"/>
        <v>0.67583431701745789</v>
      </c>
      <c r="AF22">
        <f t="shared" si="19"/>
        <v>-52.14629931178488</v>
      </c>
      <c r="AG22">
        <f t="shared" si="20"/>
        <v>-145.29056072836335</v>
      </c>
      <c r="AH22">
        <f t="shared" si="21"/>
        <v>-9.3339014273376328</v>
      </c>
      <c r="AI22">
        <f t="shared" si="22"/>
        <v>-4.1241467485832572E-2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54173.972980455917</v>
      </c>
      <c r="AO22">
        <f t="shared" si="26"/>
        <v>1249.95</v>
      </c>
      <c r="AP22">
        <f t="shared" si="27"/>
        <v>1053.7080000000001</v>
      </c>
      <c r="AQ22">
        <f t="shared" si="28"/>
        <v>0.84300012000480018</v>
      </c>
      <c r="AR22">
        <f t="shared" si="29"/>
        <v>0.16539023160926436</v>
      </c>
      <c r="AS22">
        <v>1689038080</v>
      </c>
      <c r="AT22">
        <v>399.91300000000001</v>
      </c>
      <c r="AU22">
        <v>415.798</v>
      </c>
      <c r="AV22">
        <v>16.974699999999999</v>
      </c>
      <c r="AW22">
        <v>15.7948</v>
      </c>
      <c r="AX22">
        <v>400.74200000000002</v>
      </c>
      <c r="AY22">
        <v>16.8141</v>
      </c>
      <c r="AZ22">
        <v>500.16300000000001</v>
      </c>
      <c r="BA22">
        <v>99.893100000000004</v>
      </c>
      <c r="BB22">
        <v>0.19988400000000001</v>
      </c>
      <c r="BC22">
        <v>19.330300000000001</v>
      </c>
      <c r="BD22">
        <v>18.969100000000001</v>
      </c>
      <c r="BE22">
        <v>999.9</v>
      </c>
      <c r="BF22">
        <v>0</v>
      </c>
      <c r="BG22">
        <v>0</v>
      </c>
      <c r="BH22">
        <v>9993.75</v>
      </c>
      <c r="BI22">
        <v>0</v>
      </c>
      <c r="BJ22">
        <v>1.21699</v>
      </c>
      <c r="BK22">
        <v>-15.885300000000001</v>
      </c>
      <c r="BL22">
        <v>406.81799999999998</v>
      </c>
      <c r="BM22">
        <v>422.471</v>
      </c>
      <c r="BN22">
        <v>1.1798200000000001</v>
      </c>
      <c r="BO22">
        <v>415.798</v>
      </c>
      <c r="BP22">
        <v>15.7948</v>
      </c>
      <c r="BQ22">
        <v>1.6956500000000001</v>
      </c>
      <c r="BR22">
        <v>1.5778000000000001</v>
      </c>
      <c r="BS22">
        <v>14.8567</v>
      </c>
      <c r="BT22">
        <v>13.743600000000001</v>
      </c>
      <c r="BU22">
        <v>1249.95</v>
      </c>
      <c r="BV22">
        <v>0.89999600000000002</v>
      </c>
      <c r="BW22">
        <v>0.100004</v>
      </c>
      <c r="BX22">
        <v>0</v>
      </c>
      <c r="BY22">
        <v>2.3820000000000001</v>
      </c>
      <c r="BZ22">
        <v>0</v>
      </c>
      <c r="CA22">
        <v>3956.06</v>
      </c>
      <c r="CB22">
        <v>11943.7</v>
      </c>
      <c r="CC22">
        <v>37.25</v>
      </c>
      <c r="CD22">
        <v>40.061999999999998</v>
      </c>
      <c r="CE22">
        <v>38.875</v>
      </c>
      <c r="CF22">
        <v>38.061999999999998</v>
      </c>
      <c r="CG22">
        <v>36.875</v>
      </c>
      <c r="CH22">
        <v>1124.95</v>
      </c>
      <c r="CI22">
        <v>125</v>
      </c>
      <c r="CJ22">
        <v>0</v>
      </c>
      <c r="CK22">
        <v>1689038081.3</v>
      </c>
      <c r="CL22">
        <v>0</v>
      </c>
      <c r="CM22">
        <v>1689037743.0999999</v>
      </c>
      <c r="CN22" t="s">
        <v>351</v>
      </c>
      <c r="CO22">
        <v>1689037743.0999999</v>
      </c>
      <c r="CP22">
        <v>1689037743.0999999</v>
      </c>
      <c r="CQ22">
        <v>46</v>
      </c>
      <c r="CR22">
        <v>0.13900000000000001</v>
      </c>
      <c r="CS22">
        <v>2E-3</v>
      </c>
      <c r="CT22">
        <v>-0.83099999999999996</v>
      </c>
      <c r="CU22">
        <v>0.161</v>
      </c>
      <c r="CV22">
        <v>417</v>
      </c>
      <c r="CW22">
        <v>16</v>
      </c>
      <c r="CX22">
        <v>7.0000000000000007E-2</v>
      </c>
      <c r="CY22">
        <v>0.04</v>
      </c>
      <c r="CZ22">
        <v>19.205290358443701</v>
      </c>
      <c r="DA22">
        <v>7.9864239879874704E-2</v>
      </c>
      <c r="DB22">
        <v>4.2349232920309197E-2</v>
      </c>
      <c r="DC22">
        <v>1</v>
      </c>
      <c r="DD22">
        <v>415.81360000000001</v>
      </c>
      <c r="DE22">
        <v>7.8496240602285397E-2</v>
      </c>
      <c r="DF22">
        <v>3.3218067373044002E-2</v>
      </c>
      <c r="DG22">
        <v>-1</v>
      </c>
      <c r="DH22">
        <v>1249.9961904761899</v>
      </c>
      <c r="DI22">
        <v>0.16487644904555299</v>
      </c>
      <c r="DJ22">
        <v>0.12959556835734301</v>
      </c>
      <c r="DK22">
        <v>1</v>
      </c>
      <c r="DL22">
        <v>2</v>
      </c>
      <c r="DM22">
        <v>2</v>
      </c>
      <c r="DN22" t="s">
        <v>352</v>
      </c>
      <c r="DO22">
        <v>2.9263300000000001</v>
      </c>
      <c r="DP22">
        <v>2.9204300000000001</v>
      </c>
      <c r="DQ22">
        <v>9.4636700000000004E-2</v>
      </c>
      <c r="DR22">
        <v>9.7656300000000001E-2</v>
      </c>
      <c r="DS22">
        <v>9.3380000000000005E-2</v>
      </c>
      <c r="DT22">
        <v>8.9547299999999996E-2</v>
      </c>
      <c r="DU22">
        <v>28818</v>
      </c>
      <c r="DV22">
        <v>30391.3</v>
      </c>
      <c r="DW22">
        <v>29559.9</v>
      </c>
      <c r="DX22">
        <v>31387.4</v>
      </c>
      <c r="DY22">
        <v>35073.599999999999</v>
      </c>
      <c r="DZ22">
        <v>37482.5</v>
      </c>
      <c r="EA22">
        <v>40537.1</v>
      </c>
      <c r="EB22">
        <v>43576.9</v>
      </c>
      <c r="EC22">
        <v>2.09605</v>
      </c>
      <c r="ED22">
        <v>2.0883699999999998</v>
      </c>
      <c r="EE22">
        <v>6.5960000000000005E-2</v>
      </c>
      <c r="EF22">
        <v>0</v>
      </c>
      <c r="EG22">
        <v>17.8751</v>
      </c>
      <c r="EH22">
        <v>999.9</v>
      </c>
      <c r="EI22">
        <v>63.515000000000001</v>
      </c>
      <c r="EJ22">
        <v>22.678000000000001</v>
      </c>
      <c r="EK22">
        <v>17.581299999999999</v>
      </c>
      <c r="EL22">
        <v>61.2196</v>
      </c>
      <c r="EM22">
        <v>25.168299999999999</v>
      </c>
      <c r="EN22">
        <v>1</v>
      </c>
      <c r="EO22">
        <v>-0.42238799999999999</v>
      </c>
      <c r="EP22">
        <v>1.6044799999999999</v>
      </c>
      <c r="EQ22">
        <v>20.288599999999999</v>
      </c>
      <c r="ER22">
        <v>5.24125</v>
      </c>
      <c r="ES22">
        <v>11.8302</v>
      </c>
      <c r="ET22">
        <v>4.9828999999999999</v>
      </c>
      <c r="EU22">
        <v>3.2989999999999999</v>
      </c>
      <c r="EV22">
        <v>64.400000000000006</v>
      </c>
      <c r="EW22">
        <v>432.8</v>
      </c>
      <c r="EX22">
        <v>6.7</v>
      </c>
      <c r="EY22">
        <v>502.7</v>
      </c>
      <c r="EZ22">
        <v>1.8733200000000001</v>
      </c>
      <c r="FA22">
        <v>1.87897</v>
      </c>
      <c r="FB22">
        <v>1.8793200000000001</v>
      </c>
      <c r="FC22">
        <v>1.87995</v>
      </c>
      <c r="FD22">
        <v>1.8775900000000001</v>
      </c>
      <c r="FE22">
        <v>1.8766799999999999</v>
      </c>
      <c r="FF22">
        <v>1.8772899999999999</v>
      </c>
      <c r="FG22">
        <v>1.875</v>
      </c>
      <c r="FH22">
        <v>0</v>
      </c>
      <c r="FI22">
        <v>0</v>
      </c>
      <c r="FJ22">
        <v>0</v>
      </c>
      <c r="FK22">
        <v>0</v>
      </c>
      <c r="FL22" t="s">
        <v>353</v>
      </c>
      <c r="FM22" t="s">
        <v>354</v>
      </c>
      <c r="FN22" t="s">
        <v>355</v>
      </c>
      <c r="FO22" t="s">
        <v>355</v>
      </c>
      <c r="FP22" t="s">
        <v>355</v>
      </c>
      <c r="FQ22" t="s">
        <v>355</v>
      </c>
      <c r="FR22">
        <v>0</v>
      </c>
      <c r="FS22">
        <v>100</v>
      </c>
      <c r="FT22">
        <v>100</v>
      </c>
      <c r="FU22">
        <v>-0.82899999999999996</v>
      </c>
      <c r="FV22">
        <v>0.16059999999999999</v>
      </c>
      <c r="FW22">
        <v>-0.83080166740341399</v>
      </c>
      <c r="FX22">
        <v>1.4527828764109799E-4</v>
      </c>
      <c r="FY22">
        <v>-4.3579519040863002E-7</v>
      </c>
      <c r="FZ22">
        <v>2.0799061152897499E-10</v>
      </c>
      <c r="GA22">
        <v>0.160579999999996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5.6</v>
      </c>
      <c r="GJ22">
        <v>5.6</v>
      </c>
      <c r="GK22">
        <v>1.0595699999999999</v>
      </c>
      <c r="GL22">
        <v>2.5146500000000001</v>
      </c>
      <c r="GM22">
        <v>1.54541</v>
      </c>
      <c r="GN22">
        <v>2.2985799999999998</v>
      </c>
      <c r="GO22">
        <v>1.5979000000000001</v>
      </c>
      <c r="GP22">
        <v>2.2851599999999999</v>
      </c>
      <c r="GQ22">
        <v>26.0456</v>
      </c>
      <c r="GR22">
        <v>15.7781</v>
      </c>
      <c r="GS22">
        <v>18</v>
      </c>
      <c r="GT22">
        <v>496.80799999999999</v>
      </c>
      <c r="GU22">
        <v>522.29399999999998</v>
      </c>
      <c r="GV22">
        <v>17.526399999999999</v>
      </c>
      <c r="GW22">
        <v>21.3505</v>
      </c>
      <c r="GX22">
        <v>30.0001</v>
      </c>
      <c r="GY22">
        <v>21.331499999999998</v>
      </c>
      <c r="GZ22">
        <v>21.2883</v>
      </c>
      <c r="HA22">
        <v>21.277699999999999</v>
      </c>
      <c r="HB22">
        <v>16.442699999999999</v>
      </c>
      <c r="HC22">
        <v>-30</v>
      </c>
      <c r="HD22">
        <v>17.545300000000001</v>
      </c>
      <c r="HE22">
        <v>415.94400000000002</v>
      </c>
      <c r="HF22">
        <v>15.763500000000001</v>
      </c>
      <c r="HG22">
        <v>100.592</v>
      </c>
      <c r="HH22">
        <v>100.961</v>
      </c>
    </row>
    <row r="23" spans="1:216" x14ac:dyDescent="0.2">
      <c r="A23">
        <v>5</v>
      </c>
      <c r="B23">
        <v>1689038141</v>
      </c>
      <c r="C23">
        <v>244</v>
      </c>
      <c r="D23" t="s">
        <v>362</v>
      </c>
      <c r="E23" t="s">
        <v>363</v>
      </c>
      <c r="F23" t="s">
        <v>346</v>
      </c>
      <c r="G23" t="s">
        <v>347</v>
      </c>
      <c r="H23" t="s">
        <v>348</v>
      </c>
      <c r="I23" t="s">
        <v>349</v>
      </c>
      <c r="J23" t="s">
        <v>395</v>
      </c>
      <c r="K23" t="s">
        <v>350</v>
      </c>
      <c r="L23">
        <v>1689038141</v>
      </c>
      <c r="M23">
        <f t="shared" si="0"/>
        <v>1.0969546609221861E-3</v>
      </c>
      <c r="N23">
        <f t="shared" si="1"/>
        <v>1.0969546609221861</v>
      </c>
      <c r="O23">
        <f t="shared" si="2"/>
        <v>14.40417456899316</v>
      </c>
      <c r="P23">
        <f t="shared" si="3"/>
        <v>400.01600000000002</v>
      </c>
      <c r="Q23">
        <f t="shared" si="4"/>
        <v>254.98514479962415</v>
      </c>
      <c r="R23">
        <f t="shared" si="5"/>
        <v>25.521385117540074</v>
      </c>
      <c r="S23">
        <f t="shared" si="6"/>
        <v>40.037479035104006</v>
      </c>
      <c r="T23">
        <f t="shared" si="7"/>
        <v>0.16700691027193346</v>
      </c>
      <c r="U23">
        <f t="shared" si="8"/>
        <v>3.1231297464648127</v>
      </c>
      <c r="V23">
        <f t="shared" si="9"/>
        <v>0.16219949070579076</v>
      </c>
      <c r="W23">
        <f t="shared" si="10"/>
        <v>0.10179508234950793</v>
      </c>
      <c r="X23">
        <f t="shared" si="11"/>
        <v>165.40111410463163</v>
      </c>
      <c r="Y23">
        <f t="shared" si="12"/>
        <v>20.057135323007198</v>
      </c>
      <c r="Z23">
        <f t="shared" si="13"/>
        <v>20.057135323007198</v>
      </c>
      <c r="AA23">
        <f t="shared" si="14"/>
        <v>2.3549286055152843</v>
      </c>
      <c r="AB23">
        <f t="shared" si="15"/>
        <v>74.808604993353555</v>
      </c>
      <c r="AC23">
        <f t="shared" si="16"/>
        <v>1.6917059990186003</v>
      </c>
      <c r="AD23">
        <f t="shared" si="17"/>
        <v>2.2613788870530356</v>
      </c>
      <c r="AE23">
        <f t="shared" si="18"/>
        <v>0.66322260649668396</v>
      </c>
      <c r="AF23">
        <f t="shared" si="19"/>
        <v>-48.375700546668412</v>
      </c>
      <c r="AG23">
        <f t="shared" si="20"/>
        <v>-109.98795590832009</v>
      </c>
      <c r="AH23">
        <f t="shared" si="21"/>
        <v>-7.0610754934981363</v>
      </c>
      <c r="AI23">
        <f t="shared" si="22"/>
        <v>-2.3617843854992771E-2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54190.927353613333</v>
      </c>
      <c r="AO23">
        <f t="shared" si="26"/>
        <v>1000.07</v>
      </c>
      <c r="AP23">
        <f t="shared" si="27"/>
        <v>843.0587700023998</v>
      </c>
      <c r="AQ23">
        <f t="shared" si="28"/>
        <v>0.84299976001919841</v>
      </c>
      <c r="AR23">
        <f t="shared" si="29"/>
        <v>0.16538953683705304</v>
      </c>
      <c r="AS23">
        <v>1689038141</v>
      </c>
      <c r="AT23">
        <v>400.01600000000002</v>
      </c>
      <c r="AU23">
        <v>415.07900000000001</v>
      </c>
      <c r="AV23">
        <v>16.901900000000001</v>
      </c>
      <c r="AW23">
        <v>15.807499999999999</v>
      </c>
      <c r="AX23">
        <v>400.84500000000003</v>
      </c>
      <c r="AY23">
        <v>16.741299999999999</v>
      </c>
      <c r="AZ23">
        <v>500.28399999999999</v>
      </c>
      <c r="BA23">
        <v>99.889600000000002</v>
      </c>
      <c r="BB23">
        <v>0.20009399999999999</v>
      </c>
      <c r="BC23">
        <v>19.4039</v>
      </c>
      <c r="BD23">
        <v>18.999099999999999</v>
      </c>
      <c r="BE23">
        <v>999.9</v>
      </c>
      <c r="BF23">
        <v>0</v>
      </c>
      <c r="BG23">
        <v>0</v>
      </c>
      <c r="BH23">
        <v>10000</v>
      </c>
      <c r="BI23">
        <v>0</v>
      </c>
      <c r="BJ23">
        <v>1.2699</v>
      </c>
      <c r="BK23">
        <v>-15.0627</v>
      </c>
      <c r="BL23">
        <v>406.89299999999997</v>
      </c>
      <c r="BM23">
        <v>421.74599999999998</v>
      </c>
      <c r="BN23">
        <v>1.0944</v>
      </c>
      <c r="BO23">
        <v>415.07900000000001</v>
      </c>
      <c r="BP23">
        <v>15.807499999999999</v>
      </c>
      <c r="BQ23">
        <v>1.68832</v>
      </c>
      <c r="BR23">
        <v>1.579</v>
      </c>
      <c r="BS23">
        <v>14.7895</v>
      </c>
      <c r="BT23">
        <v>13.7554</v>
      </c>
      <c r="BU23">
        <v>1000.07</v>
      </c>
      <c r="BV23">
        <v>0.90001200000000003</v>
      </c>
      <c r="BW23">
        <v>9.9988400000000005E-2</v>
      </c>
      <c r="BX23">
        <v>0</v>
      </c>
      <c r="BY23">
        <v>2.8113999999999999</v>
      </c>
      <c r="BZ23">
        <v>0</v>
      </c>
      <c r="CA23">
        <v>3236.98</v>
      </c>
      <c r="CB23">
        <v>9555.99</v>
      </c>
      <c r="CC23">
        <v>36.875</v>
      </c>
      <c r="CD23">
        <v>40</v>
      </c>
      <c r="CE23">
        <v>38.75</v>
      </c>
      <c r="CF23">
        <v>38.061999999999998</v>
      </c>
      <c r="CG23">
        <v>36.625</v>
      </c>
      <c r="CH23">
        <v>900.08</v>
      </c>
      <c r="CI23">
        <v>100</v>
      </c>
      <c r="CJ23">
        <v>0</v>
      </c>
      <c r="CK23">
        <v>1689038142.5</v>
      </c>
      <c r="CL23">
        <v>0</v>
      </c>
      <c r="CM23">
        <v>1689037743.0999999</v>
      </c>
      <c r="CN23" t="s">
        <v>351</v>
      </c>
      <c r="CO23">
        <v>1689037743.0999999</v>
      </c>
      <c r="CP23">
        <v>1689037743.0999999</v>
      </c>
      <c r="CQ23">
        <v>46</v>
      </c>
      <c r="CR23">
        <v>0.13900000000000001</v>
      </c>
      <c r="CS23">
        <v>2E-3</v>
      </c>
      <c r="CT23">
        <v>-0.83099999999999996</v>
      </c>
      <c r="CU23">
        <v>0.161</v>
      </c>
      <c r="CV23">
        <v>417</v>
      </c>
      <c r="CW23">
        <v>16</v>
      </c>
      <c r="CX23">
        <v>7.0000000000000007E-2</v>
      </c>
      <c r="CY23">
        <v>0.04</v>
      </c>
      <c r="CZ23">
        <v>18.2805228517723</v>
      </c>
      <c r="DA23">
        <v>1.23839416988688E-2</v>
      </c>
      <c r="DB23">
        <v>3.9177636269368599E-2</v>
      </c>
      <c r="DC23">
        <v>1</v>
      </c>
      <c r="DD23">
        <v>415.10061904761898</v>
      </c>
      <c r="DE23">
        <v>7.0519480518774602E-2</v>
      </c>
      <c r="DF23">
        <v>2.2693561475150999E-2</v>
      </c>
      <c r="DG23">
        <v>-1</v>
      </c>
      <c r="DH23">
        <v>1000.01557142857</v>
      </c>
      <c r="DI23">
        <v>-1.51903784914639E-2</v>
      </c>
      <c r="DJ23">
        <v>6.4912080780788098E-2</v>
      </c>
      <c r="DK23">
        <v>1</v>
      </c>
      <c r="DL23">
        <v>2</v>
      </c>
      <c r="DM23">
        <v>2</v>
      </c>
      <c r="DN23" t="s">
        <v>352</v>
      </c>
      <c r="DO23">
        <v>2.9266399999999999</v>
      </c>
      <c r="DP23">
        <v>2.9207100000000001</v>
      </c>
      <c r="DQ23">
        <v>9.46496E-2</v>
      </c>
      <c r="DR23">
        <v>9.7523600000000002E-2</v>
      </c>
      <c r="DS23">
        <v>9.3076199999999998E-2</v>
      </c>
      <c r="DT23">
        <v>8.9594900000000005E-2</v>
      </c>
      <c r="DU23">
        <v>28814.400000000001</v>
      </c>
      <c r="DV23">
        <v>30393.8</v>
      </c>
      <c r="DW23">
        <v>29556.6</v>
      </c>
      <c r="DX23">
        <v>31385.4</v>
      </c>
      <c r="DY23">
        <v>35081.5</v>
      </c>
      <c r="DZ23">
        <v>37478</v>
      </c>
      <c r="EA23">
        <v>40532.199999999997</v>
      </c>
      <c r="EB23">
        <v>43574</v>
      </c>
      <c r="EC23">
        <v>2.0958000000000001</v>
      </c>
      <c r="ED23">
        <v>2.0881500000000002</v>
      </c>
      <c r="EE23">
        <v>6.9774699999999995E-2</v>
      </c>
      <c r="EF23">
        <v>0</v>
      </c>
      <c r="EG23">
        <v>17.841799999999999</v>
      </c>
      <c r="EH23">
        <v>999.9</v>
      </c>
      <c r="EI23">
        <v>63.539000000000001</v>
      </c>
      <c r="EJ23">
        <v>22.687999999999999</v>
      </c>
      <c r="EK23">
        <v>17.599299999999999</v>
      </c>
      <c r="EL23">
        <v>61.269599999999997</v>
      </c>
      <c r="EM23">
        <v>24.1907</v>
      </c>
      <c r="EN23">
        <v>1</v>
      </c>
      <c r="EO23">
        <v>-0.41951699999999997</v>
      </c>
      <c r="EP23">
        <v>2.2653300000000001</v>
      </c>
      <c r="EQ23">
        <v>20.282800000000002</v>
      </c>
      <c r="ER23">
        <v>5.242</v>
      </c>
      <c r="ES23">
        <v>11.8302</v>
      </c>
      <c r="ET23">
        <v>4.9816500000000001</v>
      </c>
      <c r="EU23">
        <v>3.2989999999999999</v>
      </c>
      <c r="EV23">
        <v>64.400000000000006</v>
      </c>
      <c r="EW23">
        <v>434.1</v>
      </c>
      <c r="EX23">
        <v>6.7</v>
      </c>
      <c r="EY23">
        <v>505.7</v>
      </c>
      <c r="EZ23">
        <v>1.8733200000000001</v>
      </c>
      <c r="FA23">
        <v>1.87897</v>
      </c>
      <c r="FB23">
        <v>1.8793899999999999</v>
      </c>
      <c r="FC23">
        <v>1.87999</v>
      </c>
      <c r="FD23">
        <v>1.87761</v>
      </c>
      <c r="FE23">
        <v>1.8766799999999999</v>
      </c>
      <c r="FF23">
        <v>1.8772899999999999</v>
      </c>
      <c r="FG23">
        <v>1.875</v>
      </c>
      <c r="FH23">
        <v>0</v>
      </c>
      <c r="FI23">
        <v>0</v>
      </c>
      <c r="FJ23">
        <v>0</v>
      </c>
      <c r="FK23">
        <v>0</v>
      </c>
      <c r="FL23" t="s">
        <v>353</v>
      </c>
      <c r="FM23" t="s">
        <v>354</v>
      </c>
      <c r="FN23" t="s">
        <v>355</v>
      </c>
      <c r="FO23" t="s">
        <v>355</v>
      </c>
      <c r="FP23" t="s">
        <v>355</v>
      </c>
      <c r="FQ23" t="s">
        <v>355</v>
      </c>
      <c r="FR23">
        <v>0</v>
      </c>
      <c r="FS23">
        <v>100</v>
      </c>
      <c r="FT23">
        <v>100</v>
      </c>
      <c r="FU23">
        <v>-0.82899999999999996</v>
      </c>
      <c r="FV23">
        <v>0.16059999999999999</v>
      </c>
      <c r="FW23">
        <v>-0.83080166740341399</v>
      </c>
      <c r="FX23">
        <v>1.4527828764109799E-4</v>
      </c>
      <c r="FY23">
        <v>-4.3579519040863002E-7</v>
      </c>
      <c r="FZ23">
        <v>2.0799061152897499E-10</v>
      </c>
      <c r="GA23">
        <v>0.160579999999996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6.6</v>
      </c>
      <c r="GJ23">
        <v>6.6</v>
      </c>
      <c r="GK23">
        <v>1.0583499999999999</v>
      </c>
      <c r="GL23">
        <v>2.50244</v>
      </c>
      <c r="GM23">
        <v>1.54541</v>
      </c>
      <c r="GN23">
        <v>2.2973599999999998</v>
      </c>
      <c r="GO23">
        <v>1.5979000000000001</v>
      </c>
      <c r="GP23">
        <v>2.32666</v>
      </c>
      <c r="GQ23">
        <v>26.0456</v>
      </c>
      <c r="GR23">
        <v>15.7781</v>
      </c>
      <c r="GS23">
        <v>18</v>
      </c>
      <c r="GT23">
        <v>496.721</v>
      </c>
      <c r="GU23">
        <v>522.221</v>
      </c>
      <c r="GV23">
        <v>17.352900000000002</v>
      </c>
      <c r="GW23">
        <v>21.346900000000002</v>
      </c>
      <c r="GX23">
        <v>29.9999</v>
      </c>
      <c r="GY23">
        <v>21.337700000000002</v>
      </c>
      <c r="GZ23">
        <v>21.295999999999999</v>
      </c>
      <c r="HA23">
        <v>21.239599999999999</v>
      </c>
      <c r="HB23">
        <v>16.442699999999999</v>
      </c>
      <c r="HC23">
        <v>-30</v>
      </c>
      <c r="HD23">
        <v>17.382400000000001</v>
      </c>
      <c r="HE23">
        <v>415.06099999999998</v>
      </c>
      <c r="HF23">
        <v>15.763500000000001</v>
      </c>
      <c r="HG23">
        <v>100.58</v>
      </c>
      <c r="HH23">
        <v>100.95399999999999</v>
      </c>
    </row>
    <row r="24" spans="1:216" x14ac:dyDescent="0.2">
      <c r="A24">
        <v>6</v>
      </c>
      <c r="B24">
        <v>1689038202</v>
      </c>
      <c r="C24">
        <v>305</v>
      </c>
      <c r="D24" t="s">
        <v>364</v>
      </c>
      <c r="E24" t="s">
        <v>365</v>
      </c>
      <c r="F24" t="s">
        <v>346</v>
      </c>
      <c r="G24" t="s">
        <v>347</v>
      </c>
      <c r="H24" t="s">
        <v>348</v>
      </c>
      <c r="I24" t="s">
        <v>349</v>
      </c>
      <c r="J24" t="s">
        <v>395</v>
      </c>
      <c r="K24" t="s">
        <v>350</v>
      </c>
      <c r="L24">
        <v>1689038202</v>
      </c>
      <c r="M24">
        <f t="shared" si="0"/>
        <v>1.1354049188694894E-3</v>
      </c>
      <c r="N24">
        <f t="shared" si="1"/>
        <v>1.1354049188694895</v>
      </c>
      <c r="O24">
        <f t="shared" si="2"/>
        <v>12.917332996184799</v>
      </c>
      <c r="P24">
        <f t="shared" si="3"/>
        <v>400.03800000000001</v>
      </c>
      <c r="Q24">
        <f t="shared" si="4"/>
        <v>282.27763995363705</v>
      </c>
      <c r="R24">
        <f t="shared" si="5"/>
        <v>28.254379389479656</v>
      </c>
      <c r="S24">
        <f t="shared" si="6"/>
        <v>40.041518782944003</v>
      </c>
      <c r="T24">
        <f t="shared" si="7"/>
        <v>0.1858621248714307</v>
      </c>
      <c r="U24">
        <f t="shared" si="8"/>
        <v>3.131506367886133</v>
      </c>
      <c r="V24">
        <f t="shared" si="9"/>
        <v>0.17994399038081677</v>
      </c>
      <c r="W24">
        <f t="shared" si="10"/>
        <v>0.11298101719338437</v>
      </c>
      <c r="X24">
        <f t="shared" si="11"/>
        <v>124.06517504768442</v>
      </c>
      <c r="Y24">
        <f t="shared" si="12"/>
        <v>19.790401050481947</v>
      </c>
      <c r="Z24">
        <f t="shared" si="13"/>
        <v>19.790401050481947</v>
      </c>
      <c r="AA24">
        <f t="shared" si="14"/>
        <v>2.3163278318402196</v>
      </c>
      <c r="AB24">
        <f t="shared" si="15"/>
        <v>75.180415234547809</v>
      </c>
      <c r="AC24">
        <f t="shared" si="16"/>
        <v>1.6974189547616001</v>
      </c>
      <c r="AD24">
        <f t="shared" si="17"/>
        <v>2.2577940670665271</v>
      </c>
      <c r="AE24">
        <f t="shared" si="18"/>
        <v>0.61890887707861952</v>
      </c>
      <c r="AF24">
        <f t="shared" si="19"/>
        <v>-50.071356922144481</v>
      </c>
      <c r="AG24">
        <f t="shared" si="20"/>
        <v>-69.556395126281643</v>
      </c>
      <c r="AH24">
        <f t="shared" si="21"/>
        <v>-4.446811215106707</v>
      </c>
      <c r="AI24">
        <f t="shared" si="22"/>
        <v>-9.388215848417758E-3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54419.321213577627</v>
      </c>
      <c r="AO24">
        <f t="shared" si="26"/>
        <v>750.13499999999999</v>
      </c>
      <c r="AP24">
        <f t="shared" si="27"/>
        <v>632.36398499880022</v>
      </c>
      <c r="AQ24">
        <f t="shared" si="28"/>
        <v>0.84300023995520834</v>
      </c>
      <c r="AR24">
        <f t="shared" si="29"/>
        <v>0.16539046311355213</v>
      </c>
      <c r="AS24">
        <v>1689038202</v>
      </c>
      <c r="AT24">
        <v>400.03800000000001</v>
      </c>
      <c r="AU24">
        <v>413.60899999999998</v>
      </c>
      <c r="AV24">
        <v>16.958200000000001</v>
      </c>
      <c r="AW24">
        <v>15.8254</v>
      </c>
      <c r="AX24">
        <v>400.86700000000002</v>
      </c>
      <c r="AY24">
        <v>16.797599999999999</v>
      </c>
      <c r="AZ24">
        <v>500.238</v>
      </c>
      <c r="BA24">
        <v>99.894900000000007</v>
      </c>
      <c r="BB24">
        <v>0.19938800000000001</v>
      </c>
      <c r="BC24">
        <v>19.378399999999999</v>
      </c>
      <c r="BD24">
        <v>18.962399999999999</v>
      </c>
      <c r="BE24">
        <v>999.9</v>
      </c>
      <c r="BF24">
        <v>0</v>
      </c>
      <c r="BG24">
        <v>0</v>
      </c>
      <c r="BH24">
        <v>10042.5</v>
      </c>
      <c r="BI24">
        <v>0</v>
      </c>
      <c r="BJ24">
        <v>1.2699</v>
      </c>
      <c r="BK24">
        <v>-13.570600000000001</v>
      </c>
      <c r="BL24">
        <v>406.93900000000002</v>
      </c>
      <c r="BM24">
        <v>420.25900000000001</v>
      </c>
      <c r="BN24">
        <v>1.13276</v>
      </c>
      <c r="BO24">
        <v>413.60899999999998</v>
      </c>
      <c r="BP24">
        <v>15.8254</v>
      </c>
      <c r="BQ24">
        <v>1.69404</v>
      </c>
      <c r="BR24">
        <v>1.5808800000000001</v>
      </c>
      <c r="BS24">
        <v>14.841900000000001</v>
      </c>
      <c r="BT24">
        <v>13.7737</v>
      </c>
      <c r="BU24">
        <v>750.13499999999999</v>
      </c>
      <c r="BV24">
        <v>0.89999700000000005</v>
      </c>
      <c r="BW24">
        <v>0.10000299999999999</v>
      </c>
      <c r="BX24">
        <v>0</v>
      </c>
      <c r="BY24">
        <v>2.6475</v>
      </c>
      <c r="BZ24">
        <v>0</v>
      </c>
      <c r="CA24">
        <v>2512.6799999999998</v>
      </c>
      <c r="CB24">
        <v>7167.8</v>
      </c>
      <c r="CC24">
        <v>36.436999999999998</v>
      </c>
      <c r="CD24">
        <v>39.936999999999998</v>
      </c>
      <c r="CE24">
        <v>38.561999999999998</v>
      </c>
      <c r="CF24">
        <v>37.936999999999998</v>
      </c>
      <c r="CG24">
        <v>36.311999999999998</v>
      </c>
      <c r="CH24">
        <v>675.12</v>
      </c>
      <c r="CI24">
        <v>75.02</v>
      </c>
      <c r="CJ24">
        <v>0</v>
      </c>
      <c r="CK24">
        <v>1689038203.0999999</v>
      </c>
      <c r="CL24">
        <v>0</v>
      </c>
      <c r="CM24">
        <v>1689037743.0999999</v>
      </c>
      <c r="CN24" t="s">
        <v>351</v>
      </c>
      <c r="CO24">
        <v>1689037743.0999999</v>
      </c>
      <c r="CP24">
        <v>1689037743.0999999</v>
      </c>
      <c r="CQ24">
        <v>46</v>
      </c>
      <c r="CR24">
        <v>0.13900000000000001</v>
      </c>
      <c r="CS24">
        <v>2E-3</v>
      </c>
      <c r="CT24">
        <v>-0.83099999999999996</v>
      </c>
      <c r="CU24">
        <v>0.161</v>
      </c>
      <c r="CV24">
        <v>417</v>
      </c>
      <c r="CW24">
        <v>16</v>
      </c>
      <c r="CX24">
        <v>7.0000000000000007E-2</v>
      </c>
      <c r="CY24">
        <v>0.04</v>
      </c>
      <c r="CZ24">
        <v>16.457387367389</v>
      </c>
      <c r="DA24">
        <v>7.3145273585173504E-2</v>
      </c>
      <c r="DB24">
        <v>6.4501191780116707E-2</v>
      </c>
      <c r="DC24">
        <v>1</v>
      </c>
      <c r="DD24">
        <v>413.70305000000002</v>
      </c>
      <c r="DE24">
        <v>-0.17580451127844601</v>
      </c>
      <c r="DF24">
        <v>4.63114186783318E-2</v>
      </c>
      <c r="DG24">
        <v>-1</v>
      </c>
      <c r="DH24">
        <v>749.97109523809502</v>
      </c>
      <c r="DI24">
        <v>-0.16910800531165299</v>
      </c>
      <c r="DJ24">
        <v>0.16245524065238501</v>
      </c>
      <c r="DK24">
        <v>1</v>
      </c>
      <c r="DL24">
        <v>2</v>
      </c>
      <c r="DM24">
        <v>2</v>
      </c>
      <c r="DN24" t="s">
        <v>352</v>
      </c>
      <c r="DO24">
        <v>2.9265300000000001</v>
      </c>
      <c r="DP24">
        <v>2.9203700000000001</v>
      </c>
      <c r="DQ24">
        <v>9.4657900000000003E-2</v>
      </c>
      <c r="DR24">
        <v>9.7267199999999998E-2</v>
      </c>
      <c r="DS24">
        <v>9.33113E-2</v>
      </c>
      <c r="DT24">
        <v>8.9673000000000003E-2</v>
      </c>
      <c r="DU24">
        <v>28815.200000000001</v>
      </c>
      <c r="DV24">
        <v>30403.1</v>
      </c>
      <c r="DW24">
        <v>29557.7</v>
      </c>
      <c r="DX24">
        <v>31386.1</v>
      </c>
      <c r="DY24">
        <v>35073.800000000003</v>
      </c>
      <c r="DZ24">
        <v>37476.199999999997</v>
      </c>
      <c r="EA24">
        <v>40534.199999999997</v>
      </c>
      <c r="EB24">
        <v>43575.7</v>
      </c>
      <c r="EC24">
        <v>2.09578</v>
      </c>
      <c r="ED24">
        <v>2.0887199999999999</v>
      </c>
      <c r="EE24">
        <v>7.0504800000000006E-2</v>
      </c>
      <c r="EF24">
        <v>0</v>
      </c>
      <c r="EG24">
        <v>17.792899999999999</v>
      </c>
      <c r="EH24">
        <v>999.9</v>
      </c>
      <c r="EI24">
        <v>63.564</v>
      </c>
      <c r="EJ24">
        <v>22.687999999999999</v>
      </c>
      <c r="EK24">
        <v>17.606300000000001</v>
      </c>
      <c r="EL24">
        <v>60.7196</v>
      </c>
      <c r="EM24">
        <v>24.382999999999999</v>
      </c>
      <c r="EN24">
        <v>1</v>
      </c>
      <c r="EO24">
        <v>-0.42219299999999998</v>
      </c>
      <c r="EP24">
        <v>1.2279599999999999</v>
      </c>
      <c r="EQ24">
        <v>20.2958</v>
      </c>
      <c r="ER24">
        <v>5.24275</v>
      </c>
      <c r="ES24">
        <v>11.8302</v>
      </c>
      <c r="ET24">
        <v>4.9831500000000002</v>
      </c>
      <c r="EU24">
        <v>3.2989999999999999</v>
      </c>
      <c r="EV24">
        <v>64.400000000000006</v>
      </c>
      <c r="EW24">
        <v>435.6</v>
      </c>
      <c r="EX24">
        <v>6.7</v>
      </c>
      <c r="EY24">
        <v>509.2</v>
      </c>
      <c r="EZ24">
        <v>1.8733200000000001</v>
      </c>
      <c r="FA24">
        <v>1.8789800000000001</v>
      </c>
      <c r="FB24">
        <v>1.87941</v>
      </c>
      <c r="FC24">
        <v>1.8800300000000001</v>
      </c>
      <c r="FD24">
        <v>1.8776299999999999</v>
      </c>
      <c r="FE24">
        <v>1.8766799999999999</v>
      </c>
      <c r="FF24">
        <v>1.8773</v>
      </c>
      <c r="FG24">
        <v>1.875</v>
      </c>
      <c r="FH24">
        <v>0</v>
      </c>
      <c r="FI24">
        <v>0</v>
      </c>
      <c r="FJ24">
        <v>0</v>
      </c>
      <c r="FK24">
        <v>0</v>
      </c>
      <c r="FL24" t="s">
        <v>353</v>
      </c>
      <c r="FM24" t="s">
        <v>354</v>
      </c>
      <c r="FN24" t="s">
        <v>355</v>
      </c>
      <c r="FO24" t="s">
        <v>355</v>
      </c>
      <c r="FP24" t="s">
        <v>355</v>
      </c>
      <c r="FQ24" t="s">
        <v>355</v>
      </c>
      <c r="FR24">
        <v>0</v>
      </c>
      <c r="FS24">
        <v>100</v>
      </c>
      <c r="FT24">
        <v>100</v>
      </c>
      <c r="FU24">
        <v>-0.82899999999999996</v>
      </c>
      <c r="FV24">
        <v>0.16059999999999999</v>
      </c>
      <c r="FW24">
        <v>-0.83080166740341399</v>
      </c>
      <c r="FX24">
        <v>1.4527828764109799E-4</v>
      </c>
      <c r="FY24">
        <v>-4.3579519040863002E-7</v>
      </c>
      <c r="FZ24">
        <v>2.0799061152897499E-10</v>
      </c>
      <c r="GA24">
        <v>0.160579999999996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7.6</v>
      </c>
      <c r="GJ24">
        <v>7.6</v>
      </c>
      <c r="GK24">
        <v>1.0559099999999999</v>
      </c>
      <c r="GL24">
        <v>2.50244</v>
      </c>
      <c r="GM24">
        <v>1.54541</v>
      </c>
      <c r="GN24">
        <v>2.2985799999999998</v>
      </c>
      <c r="GO24">
        <v>1.5979000000000001</v>
      </c>
      <c r="GP24">
        <v>2.4352999999999998</v>
      </c>
      <c r="GQ24">
        <v>26.066199999999998</v>
      </c>
      <c r="GR24">
        <v>15.7957</v>
      </c>
      <c r="GS24">
        <v>18</v>
      </c>
      <c r="GT24">
        <v>496.75900000000001</v>
      </c>
      <c r="GU24">
        <v>522.68200000000002</v>
      </c>
      <c r="GV24">
        <v>18.007899999999999</v>
      </c>
      <c r="GW24">
        <v>21.343299999999999</v>
      </c>
      <c r="GX24">
        <v>30</v>
      </c>
      <c r="GY24">
        <v>21.3432</v>
      </c>
      <c r="GZ24">
        <v>21.301500000000001</v>
      </c>
      <c r="HA24">
        <v>21.191400000000002</v>
      </c>
      <c r="HB24">
        <v>16.442699999999999</v>
      </c>
      <c r="HC24">
        <v>-30</v>
      </c>
      <c r="HD24">
        <v>18.0383</v>
      </c>
      <c r="HE24">
        <v>413.73</v>
      </c>
      <c r="HF24">
        <v>15.763500000000001</v>
      </c>
      <c r="HG24">
        <v>100.58499999999999</v>
      </c>
      <c r="HH24">
        <v>100.95699999999999</v>
      </c>
    </row>
    <row r="25" spans="1:216" x14ac:dyDescent="0.2">
      <c r="A25">
        <v>7</v>
      </c>
      <c r="B25">
        <v>1689038263</v>
      </c>
      <c r="C25">
        <v>366</v>
      </c>
      <c r="D25" t="s">
        <v>366</v>
      </c>
      <c r="E25" t="s">
        <v>367</v>
      </c>
      <c r="F25" t="s">
        <v>346</v>
      </c>
      <c r="G25" t="s">
        <v>347</v>
      </c>
      <c r="H25" t="s">
        <v>348</v>
      </c>
      <c r="I25" t="s">
        <v>349</v>
      </c>
      <c r="J25" t="s">
        <v>395</v>
      </c>
      <c r="K25" t="s">
        <v>350</v>
      </c>
      <c r="L25">
        <v>1689038263</v>
      </c>
      <c r="M25">
        <f t="shared" si="0"/>
        <v>1.0698847382907156E-3</v>
      </c>
      <c r="N25">
        <f t="shared" si="1"/>
        <v>1.0698847382907155</v>
      </c>
      <c r="O25">
        <f t="shared" si="2"/>
        <v>11.814009391183921</v>
      </c>
      <c r="P25">
        <f t="shared" si="3"/>
        <v>400.00799999999998</v>
      </c>
      <c r="Q25">
        <f t="shared" si="4"/>
        <v>286.71398612902397</v>
      </c>
      <c r="R25">
        <f t="shared" si="5"/>
        <v>28.698902512163784</v>
      </c>
      <c r="S25">
        <f t="shared" si="6"/>
        <v>40.039171967424004</v>
      </c>
      <c r="T25">
        <f t="shared" si="7"/>
        <v>0.17666630560183724</v>
      </c>
      <c r="U25">
        <f t="shared" si="8"/>
        <v>3.1129972230576879</v>
      </c>
      <c r="V25">
        <f t="shared" si="9"/>
        <v>0.17127941828526497</v>
      </c>
      <c r="W25">
        <f t="shared" si="10"/>
        <v>0.10751994444526121</v>
      </c>
      <c r="X25">
        <f t="shared" si="11"/>
        <v>99.238953650157498</v>
      </c>
      <c r="Y25">
        <f t="shared" si="12"/>
        <v>19.716667064877331</v>
      </c>
      <c r="Z25">
        <f t="shared" si="13"/>
        <v>19.716667064877331</v>
      </c>
      <c r="AA25">
        <f t="shared" si="14"/>
        <v>2.3057556423503858</v>
      </c>
      <c r="AB25">
        <f t="shared" si="15"/>
        <v>74.766809603980334</v>
      </c>
      <c r="AC25">
        <f t="shared" si="16"/>
        <v>1.6930025070063999</v>
      </c>
      <c r="AD25">
        <f t="shared" si="17"/>
        <v>2.2643770892108122</v>
      </c>
      <c r="AE25">
        <f t="shared" si="18"/>
        <v>0.6127531353439859</v>
      </c>
      <c r="AF25">
        <f t="shared" si="19"/>
        <v>-47.181916958620555</v>
      </c>
      <c r="AG25">
        <f t="shared" si="20"/>
        <v>-48.916307250704271</v>
      </c>
      <c r="AH25">
        <f t="shared" si="21"/>
        <v>-3.1454282199899208</v>
      </c>
      <c r="AI25">
        <f t="shared" si="22"/>
        <v>-4.69877915725192E-3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53917.155195718558</v>
      </c>
      <c r="AO25">
        <f t="shared" si="26"/>
        <v>600.024</v>
      </c>
      <c r="AP25">
        <f t="shared" si="27"/>
        <v>505.82074199490035</v>
      </c>
      <c r="AQ25">
        <f t="shared" si="28"/>
        <v>0.84300084995750224</v>
      </c>
      <c r="AR25">
        <f t="shared" si="29"/>
        <v>0.1653916404179791</v>
      </c>
      <c r="AS25">
        <v>1689038263</v>
      </c>
      <c r="AT25">
        <v>400.00799999999998</v>
      </c>
      <c r="AU25">
        <v>412.43400000000003</v>
      </c>
      <c r="AV25">
        <v>16.913799999999998</v>
      </c>
      <c r="AW25">
        <v>15.8462</v>
      </c>
      <c r="AX25">
        <v>400.83699999999999</v>
      </c>
      <c r="AY25">
        <v>16.7532</v>
      </c>
      <c r="AZ25">
        <v>500.18099999999998</v>
      </c>
      <c r="BA25">
        <v>99.895600000000002</v>
      </c>
      <c r="BB25">
        <v>0.20032800000000001</v>
      </c>
      <c r="BC25">
        <v>19.4252</v>
      </c>
      <c r="BD25">
        <v>18.991299999999999</v>
      </c>
      <c r="BE25">
        <v>999.9</v>
      </c>
      <c r="BF25">
        <v>0</v>
      </c>
      <c r="BG25">
        <v>0</v>
      </c>
      <c r="BH25">
        <v>9947.5</v>
      </c>
      <c r="BI25">
        <v>0</v>
      </c>
      <c r="BJ25">
        <v>1.2699</v>
      </c>
      <c r="BK25">
        <v>-12.425800000000001</v>
      </c>
      <c r="BL25">
        <v>406.89</v>
      </c>
      <c r="BM25">
        <v>419.07499999999999</v>
      </c>
      <c r="BN25">
        <v>1.0675699999999999</v>
      </c>
      <c r="BO25">
        <v>412.43400000000003</v>
      </c>
      <c r="BP25">
        <v>15.8462</v>
      </c>
      <c r="BQ25">
        <v>1.6896199999999999</v>
      </c>
      <c r="BR25">
        <v>1.58297</v>
      </c>
      <c r="BS25">
        <v>14.801299999999999</v>
      </c>
      <c r="BT25">
        <v>13.794</v>
      </c>
      <c r="BU25">
        <v>600.024</v>
      </c>
      <c r="BV25">
        <v>0.899976</v>
      </c>
      <c r="BW25">
        <v>0.100024</v>
      </c>
      <c r="BX25">
        <v>0</v>
      </c>
      <c r="BY25">
        <v>2.3469000000000002</v>
      </c>
      <c r="BZ25">
        <v>0</v>
      </c>
      <c r="CA25">
        <v>2079.96</v>
      </c>
      <c r="CB25">
        <v>5733.4</v>
      </c>
      <c r="CC25">
        <v>35.936999999999998</v>
      </c>
      <c r="CD25">
        <v>39.75</v>
      </c>
      <c r="CE25">
        <v>38.125</v>
      </c>
      <c r="CF25">
        <v>37.75</v>
      </c>
      <c r="CG25">
        <v>35.936999999999998</v>
      </c>
      <c r="CH25">
        <v>540.01</v>
      </c>
      <c r="CI25">
        <v>60.02</v>
      </c>
      <c r="CJ25">
        <v>0</v>
      </c>
      <c r="CK25">
        <v>1689038264.3</v>
      </c>
      <c r="CL25">
        <v>0</v>
      </c>
      <c r="CM25">
        <v>1689037743.0999999</v>
      </c>
      <c r="CN25" t="s">
        <v>351</v>
      </c>
      <c r="CO25">
        <v>1689037743.0999999</v>
      </c>
      <c r="CP25">
        <v>1689037743.0999999</v>
      </c>
      <c r="CQ25">
        <v>46</v>
      </c>
      <c r="CR25">
        <v>0.13900000000000001</v>
      </c>
      <c r="CS25">
        <v>2E-3</v>
      </c>
      <c r="CT25">
        <v>-0.83099999999999996</v>
      </c>
      <c r="CU25">
        <v>0.161</v>
      </c>
      <c r="CV25">
        <v>417</v>
      </c>
      <c r="CW25">
        <v>16</v>
      </c>
      <c r="CX25">
        <v>7.0000000000000007E-2</v>
      </c>
      <c r="CY25">
        <v>0.04</v>
      </c>
      <c r="CZ25">
        <v>14.9028314772612</v>
      </c>
      <c r="DA25">
        <v>0.11851742812412</v>
      </c>
      <c r="DB25">
        <v>4.85397008794353E-2</v>
      </c>
      <c r="DC25">
        <v>1</v>
      </c>
      <c r="DD25">
        <v>412.42014285714299</v>
      </c>
      <c r="DE25">
        <v>-6.8883116882956799E-2</v>
      </c>
      <c r="DF25">
        <v>2.65604175854369E-2</v>
      </c>
      <c r="DG25">
        <v>-1</v>
      </c>
      <c r="DH25">
        <v>600.00428571428597</v>
      </c>
      <c r="DI25">
        <v>7.5039547291877701E-2</v>
      </c>
      <c r="DJ25">
        <v>8.9183751303778796E-3</v>
      </c>
      <c r="DK25">
        <v>1</v>
      </c>
      <c r="DL25">
        <v>2</v>
      </c>
      <c r="DM25">
        <v>2</v>
      </c>
      <c r="DN25" t="s">
        <v>352</v>
      </c>
      <c r="DO25">
        <v>2.9264000000000001</v>
      </c>
      <c r="DP25">
        <v>2.9204699999999999</v>
      </c>
      <c r="DQ25">
        <v>9.4652299999999995E-2</v>
      </c>
      <c r="DR25">
        <v>9.7058599999999995E-2</v>
      </c>
      <c r="DS25">
        <v>9.3129100000000006E-2</v>
      </c>
      <c r="DT25">
        <v>8.9759199999999997E-2</v>
      </c>
      <c r="DU25">
        <v>28815.1</v>
      </c>
      <c r="DV25">
        <v>30408.799999999999</v>
      </c>
      <c r="DW25">
        <v>29557.3</v>
      </c>
      <c r="DX25">
        <v>31384.7</v>
      </c>
      <c r="DY25">
        <v>35080.699999999997</v>
      </c>
      <c r="DZ25">
        <v>37471</v>
      </c>
      <c r="EA25">
        <v>40533.800000000003</v>
      </c>
      <c r="EB25">
        <v>43573.9</v>
      </c>
      <c r="EC25">
        <v>2.0959500000000002</v>
      </c>
      <c r="ED25">
        <v>2.08833</v>
      </c>
      <c r="EE25">
        <v>7.0788000000000004E-2</v>
      </c>
      <c r="EF25">
        <v>0</v>
      </c>
      <c r="EG25">
        <v>17.8172</v>
      </c>
      <c r="EH25">
        <v>999.9</v>
      </c>
      <c r="EI25">
        <v>63.551000000000002</v>
      </c>
      <c r="EJ25">
        <v>22.739000000000001</v>
      </c>
      <c r="EK25">
        <v>17.657299999999999</v>
      </c>
      <c r="EL25">
        <v>61.279600000000002</v>
      </c>
      <c r="EM25">
        <v>25.072099999999999</v>
      </c>
      <c r="EN25">
        <v>1</v>
      </c>
      <c r="EO25">
        <v>-0.42144599999999999</v>
      </c>
      <c r="EP25">
        <v>1.7159</v>
      </c>
      <c r="EQ25">
        <v>20.292899999999999</v>
      </c>
      <c r="ER25">
        <v>5.2443900000000001</v>
      </c>
      <c r="ES25">
        <v>11.8302</v>
      </c>
      <c r="ET25">
        <v>4.9833999999999996</v>
      </c>
      <c r="EU25">
        <v>3.2990300000000001</v>
      </c>
      <c r="EV25">
        <v>64.400000000000006</v>
      </c>
      <c r="EW25">
        <v>437.1</v>
      </c>
      <c r="EX25">
        <v>6.8</v>
      </c>
      <c r="EY25">
        <v>512.70000000000005</v>
      </c>
      <c r="EZ25">
        <v>1.8733200000000001</v>
      </c>
      <c r="FA25">
        <v>1.87897</v>
      </c>
      <c r="FB25">
        <v>1.87941</v>
      </c>
      <c r="FC25">
        <v>1.87998</v>
      </c>
      <c r="FD25">
        <v>1.8776200000000001</v>
      </c>
      <c r="FE25">
        <v>1.8766799999999999</v>
      </c>
      <c r="FF25">
        <v>1.8772899999999999</v>
      </c>
      <c r="FG25">
        <v>1.875</v>
      </c>
      <c r="FH25">
        <v>0</v>
      </c>
      <c r="FI25">
        <v>0</v>
      </c>
      <c r="FJ25">
        <v>0</v>
      </c>
      <c r="FK25">
        <v>0</v>
      </c>
      <c r="FL25" t="s">
        <v>353</v>
      </c>
      <c r="FM25" t="s">
        <v>354</v>
      </c>
      <c r="FN25" t="s">
        <v>355</v>
      </c>
      <c r="FO25" t="s">
        <v>355</v>
      </c>
      <c r="FP25" t="s">
        <v>355</v>
      </c>
      <c r="FQ25" t="s">
        <v>355</v>
      </c>
      <c r="FR25">
        <v>0</v>
      </c>
      <c r="FS25">
        <v>100</v>
      </c>
      <c r="FT25">
        <v>100</v>
      </c>
      <c r="FU25">
        <v>-0.82899999999999996</v>
      </c>
      <c r="FV25">
        <v>0.16059999999999999</v>
      </c>
      <c r="FW25">
        <v>-0.83080166740341399</v>
      </c>
      <c r="FX25">
        <v>1.4527828764109799E-4</v>
      </c>
      <c r="FY25">
        <v>-4.3579519040863002E-7</v>
      </c>
      <c r="FZ25">
        <v>2.0799061152897499E-10</v>
      </c>
      <c r="GA25">
        <v>0.160579999999996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8.6999999999999993</v>
      </c>
      <c r="GJ25">
        <v>8.6999999999999993</v>
      </c>
      <c r="GK25">
        <v>1.0534699999999999</v>
      </c>
      <c r="GL25">
        <v>2.50366</v>
      </c>
      <c r="GM25">
        <v>1.54541</v>
      </c>
      <c r="GN25">
        <v>2.2973599999999998</v>
      </c>
      <c r="GO25">
        <v>1.5979000000000001</v>
      </c>
      <c r="GP25">
        <v>2.4243199999999998</v>
      </c>
      <c r="GQ25">
        <v>26.066199999999998</v>
      </c>
      <c r="GR25">
        <v>15.786899999999999</v>
      </c>
      <c r="GS25">
        <v>18</v>
      </c>
      <c r="GT25">
        <v>496.87900000000002</v>
      </c>
      <c r="GU25">
        <v>522.44200000000001</v>
      </c>
      <c r="GV25">
        <v>17.7194</v>
      </c>
      <c r="GW25">
        <v>21.334299999999999</v>
      </c>
      <c r="GX25">
        <v>29.999700000000001</v>
      </c>
      <c r="GY25">
        <v>21.344999999999999</v>
      </c>
      <c r="GZ25">
        <v>21.305099999999999</v>
      </c>
      <c r="HA25">
        <v>21.1417</v>
      </c>
      <c r="HB25">
        <v>16.442699999999999</v>
      </c>
      <c r="HC25">
        <v>-30</v>
      </c>
      <c r="HD25">
        <v>17.734500000000001</v>
      </c>
      <c r="HE25">
        <v>412.46800000000002</v>
      </c>
      <c r="HF25">
        <v>15.763500000000001</v>
      </c>
      <c r="HG25">
        <v>100.584</v>
      </c>
      <c r="HH25">
        <v>100.953</v>
      </c>
    </row>
    <row r="26" spans="1:216" x14ac:dyDescent="0.2">
      <c r="A26">
        <v>8</v>
      </c>
      <c r="B26">
        <v>1689038324</v>
      </c>
      <c r="C26">
        <v>427</v>
      </c>
      <c r="D26" t="s">
        <v>368</v>
      </c>
      <c r="E26" t="s">
        <v>369</v>
      </c>
      <c r="F26" t="s">
        <v>346</v>
      </c>
      <c r="G26" t="s">
        <v>347</v>
      </c>
      <c r="H26" t="s">
        <v>348</v>
      </c>
      <c r="I26" t="s">
        <v>349</v>
      </c>
      <c r="J26" t="s">
        <v>395</v>
      </c>
      <c r="K26" t="s">
        <v>350</v>
      </c>
      <c r="L26">
        <v>1689038324</v>
      </c>
      <c r="M26">
        <f t="shared" si="0"/>
        <v>1.083763092243118E-3</v>
      </c>
      <c r="N26">
        <f t="shared" si="1"/>
        <v>1.0837630922431181</v>
      </c>
      <c r="O26">
        <f t="shared" si="2"/>
        <v>10.872525334338786</v>
      </c>
      <c r="P26">
        <f t="shared" si="3"/>
        <v>400.02199999999999</v>
      </c>
      <c r="Q26">
        <f t="shared" si="4"/>
        <v>299.85985237974739</v>
      </c>
      <c r="R26">
        <f t="shared" si="5"/>
        <v>30.014680926267925</v>
      </c>
      <c r="S26">
        <f t="shared" si="6"/>
        <v>40.040480905334</v>
      </c>
      <c r="T26">
        <f t="shared" si="7"/>
        <v>0.1847703023401181</v>
      </c>
      <c r="U26">
        <f t="shared" si="8"/>
        <v>3.1317805908438738</v>
      </c>
      <c r="V26">
        <f t="shared" si="9"/>
        <v>0.17892081123379322</v>
      </c>
      <c r="W26">
        <f t="shared" si="10"/>
        <v>0.1123356343882313</v>
      </c>
      <c r="X26">
        <f t="shared" si="11"/>
        <v>82.70685822416813</v>
      </c>
      <c r="Y26">
        <f t="shared" si="12"/>
        <v>19.613375840405812</v>
      </c>
      <c r="Z26">
        <f t="shared" si="13"/>
        <v>19.613375840405812</v>
      </c>
      <c r="AA26">
        <f t="shared" si="14"/>
        <v>2.291016573179026</v>
      </c>
      <c r="AB26">
        <f t="shared" si="15"/>
        <v>74.96307567744968</v>
      </c>
      <c r="AC26">
        <f t="shared" si="16"/>
        <v>1.6967922268349001</v>
      </c>
      <c r="AD26">
        <f t="shared" si="17"/>
        <v>2.263504013810532</v>
      </c>
      <c r="AE26">
        <f t="shared" si="18"/>
        <v>0.59422434634412591</v>
      </c>
      <c r="AF26">
        <f t="shared" si="19"/>
        <v>-47.793952367921506</v>
      </c>
      <c r="AG26">
        <f t="shared" si="20"/>
        <v>-32.818524814222457</v>
      </c>
      <c r="AH26">
        <f t="shared" si="21"/>
        <v>-2.0964702231716683</v>
      </c>
      <c r="AI26">
        <f t="shared" si="22"/>
        <v>-2.0891811474967881E-3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54419.113153064762</v>
      </c>
      <c r="AO26">
        <f t="shared" si="26"/>
        <v>500.07799999999997</v>
      </c>
      <c r="AP26">
        <f t="shared" si="27"/>
        <v>421.56521400215962</v>
      </c>
      <c r="AQ26">
        <f t="shared" si="28"/>
        <v>0.84299892017277234</v>
      </c>
      <c r="AR26">
        <f t="shared" si="29"/>
        <v>0.16538791593345065</v>
      </c>
      <c r="AS26">
        <v>1689038324</v>
      </c>
      <c r="AT26">
        <v>400.02199999999999</v>
      </c>
      <c r="AU26">
        <v>411.49900000000002</v>
      </c>
      <c r="AV26">
        <v>16.951699999999999</v>
      </c>
      <c r="AW26">
        <v>15.870200000000001</v>
      </c>
      <c r="AX26">
        <v>400.851</v>
      </c>
      <c r="AY26">
        <v>16.7911</v>
      </c>
      <c r="AZ26">
        <v>500.13799999999998</v>
      </c>
      <c r="BA26">
        <v>99.896000000000001</v>
      </c>
      <c r="BB26">
        <v>0.19969700000000001</v>
      </c>
      <c r="BC26">
        <v>19.419</v>
      </c>
      <c r="BD26">
        <v>18.997699999999998</v>
      </c>
      <c r="BE26">
        <v>999.9</v>
      </c>
      <c r="BF26">
        <v>0</v>
      </c>
      <c r="BG26">
        <v>0</v>
      </c>
      <c r="BH26">
        <v>10043.799999999999</v>
      </c>
      <c r="BI26">
        <v>0</v>
      </c>
      <c r="BJ26">
        <v>1.21699</v>
      </c>
      <c r="BK26">
        <v>-11.476699999999999</v>
      </c>
      <c r="BL26">
        <v>406.92</v>
      </c>
      <c r="BM26">
        <v>418.13499999999999</v>
      </c>
      <c r="BN26">
        <v>1.0814600000000001</v>
      </c>
      <c r="BO26">
        <v>411.49900000000002</v>
      </c>
      <c r="BP26">
        <v>15.870200000000001</v>
      </c>
      <c r="BQ26">
        <v>1.6934100000000001</v>
      </c>
      <c r="BR26">
        <v>1.5853699999999999</v>
      </c>
      <c r="BS26">
        <v>14.8361</v>
      </c>
      <c r="BT26">
        <v>13.817399999999999</v>
      </c>
      <c r="BU26">
        <v>500.07799999999997</v>
      </c>
      <c r="BV26">
        <v>0.90004200000000001</v>
      </c>
      <c r="BW26">
        <v>9.99583E-2</v>
      </c>
      <c r="BX26">
        <v>0</v>
      </c>
      <c r="BY26">
        <v>2.3197999999999999</v>
      </c>
      <c r="BZ26">
        <v>0</v>
      </c>
      <c r="CA26">
        <v>1792.72</v>
      </c>
      <c r="CB26">
        <v>4778.46</v>
      </c>
      <c r="CC26">
        <v>35.5</v>
      </c>
      <c r="CD26">
        <v>39.561999999999998</v>
      </c>
      <c r="CE26">
        <v>37.936999999999998</v>
      </c>
      <c r="CF26">
        <v>37.625</v>
      </c>
      <c r="CG26">
        <v>35.625</v>
      </c>
      <c r="CH26">
        <v>450.09</v>
      </c>
      <c r="CI26">
        <v>49.99</v>
      </c>
      <c r="CJ26">
        <v>0</v>
      </c>
      <c r="CK26">
        <v>1689038325.5</v>
      </c>
      <c r="CL26">
        <v>0</v>
      </c>
      <c r="CM26">
        <v>1689037743.0999999</v>
      </c>
      <c r="CN26" t="s">
        <v>351</v>
      </c>
      <c r="CO26">
        <v>1689037743.0999999</v>
      </c>
      <c r="CP26">
        <v>1689037743.0999999</v>
      </c>
      <c r="CQ26">
        <v>46</v>
      </c>
      <c r="CR26">
        <v>0.13900000000000001</v>
      </c>
      <c r="CS26">
        <v>2E-3</v>
      </c>
      <c r="CT26">
        <v>-0.83099999999999996</v>
      </c>
      <c r="CU26">
        <v>0.161</v>
      </c>
      <c r="CV26">
        <v>417</v>
      </c>
      <c r="CW26">
        <v>16</v>
      </c>
      <c r="CX26">
        <v>7.0000000000000007E-2</v>
      </c>
      <c r="CY26">
        <v>0.04</v>
      </c>
      <c r="CZ26">
        <v>13.8265059837835</v>
      </c>
      <c r="DA26">
        <v>0.32835314067896898</v>
      </c>
      <c r="DB26">
        <v>6.2050875319383497E-2</v>
      </c>
      <c r="DC26">
        <v>1</v>
      </c>
      <c r="DD26">
        <v>411.53559999999999</v>
      </c>
      <c r="DE26">
        <v>-0.15825563909759699</v>
      </c>
      <c r="DF26">
        <v>2.5488036409264302E-2</v>
      </c>
      <c r="DG26">
        <v>-1</v>
      </c>
      <c r="DH26">
        <v>500.02805000000001</v>
      </c>
      <c r="DI26">
        <v>6.6944866729885005E-2</v>
      </c>
      <c r="DJ26">
        <v>0.111853687914168</v>
      </c>
      <c r="DK26">
        <v>1</v>
      </c>
      <c r="DL26">
        <v>2</v>
      </c>
      <c r="DM26">
        <v>2</v>
      </c>
      <c r="DN26" t="s">
        <v>352</v>
      </c>
      <c r="DO26">
        <v>2.9262999999999999</v>
      </c>
      <c r="DP26">
        <v>2.9206799999999999</v>
      </c>
      <c r="DQ26">
        <v>9.4655100000000006E-2</v>
      </c>
      <c r="DR26">
        <v>9.6892099999999995E-2</v>
      </c>
      <c r="DS26">
        <v>9.3284800000000001E-2</v>
      </c>
      <c r="DT26">
        <v>8.9858300000000002E-2</v>
      </c>
      <c r="DU26">
        <v>28814.799999999999</v>
      </c>
      <c r="DV26">
        <v>30413.200000000001</v>
      </c>
      <c r="DW26">
        <v>29557.1</v>
      </c>
      <c r="DX26">
        <v>31383.4</v>
      </c>
      <c r="DY26">
        <v>35073.599999999999</v>
      </c>
      <c r="DZ26">
        <v>37465.1</v>
      </c>
      <c r="EA26">
        <v>40532.699999999997</v>
      </c>
      <c r="EB26">
        <v>43571.9</v>
      </c>
      <c r="EC26">
        <v>2.09578</v>
      </c>
      <c r="ED26">
        <v>2.0884299999999998</v>
      </c>
      <c r="EE26">
        <v>6.8344199999999994E-2</v>
      </c>
      <c r="EF26">
        <v>0</v>
      </c>
      <c r="EG26">
        <v>17.864100000000001</v>
      </c>
      <c r="EH26">
        <v>999.9</v>
      </c>
      <c r="EI26">
        <v>63.576000000000001</v>
      </c>
      <c r="EJ26">
        <v>22.739000000000001</v>
      </c>
      <c r="EK26">
        <v>17.661899999999999</v>
      </c>
      <c r="EL26">
        <v>60.7896</v>
      </c>
      <c r="EM26">
        <v>24.963899999999999</v>
      </c>
      <c r="EN26">
        <v>1</v>
      </c>
      <c r="EO26">
        <v>-0.42136400000000002</v>
      </c>
      <c r="EP26">
        <v>1.4614100000000001</v>
      </c>
      <c r="EQ26">
        <v>20.2959</v>
      </c>
      <c r="ER26">
        <v>5.24559</v>
      </c>
      <c r="ES26">
        <v>11.8302</v>
      </c>
      <c r="ET26">
        <v>4.9833499999999997</v>
      </c>
      <c r="EU26">
        <v>3.2989999999999999</v>
      </c>
      <c r="EV26">
        <v>64.400000000000006</v>
      </c>
      <c r="EW26">
        <v>438.3</v>
      </c>
      <c r="EX26">
        <v>6.8</v>
      </c>
      <c r="EY26">
        <v>515.6</v>
      </c>
      <c r="EZ26">
        <v>1.8733200000000001</v>
      </c>
      <c r="FA26">
        <v>1.879</v>
      </c>
      <c r="FB26">
        <v>1.8794299999999999</v>
      </c>
      <c r="FC26">
        <v>1.8800300000000001</v>
      </c>
      <c r="FD26">
        <v>1.87764</v>
      </c>
      <c r="FE26">
        <v>1.8766799999999999</v>
      </c>
      <c r="FF26">
        <v>1.87731</v>
      </c>
      <c r="FG26">
        <v>1.875</v>
      </c>
      <c r="FH26">
        <v>0</v>
      </c>
      <c r="FI26">
        <v>0</v>
      </c>
      <c r="FJ26">
        <v>0</v>
      </c>
      <c r="FK26">
        <v>0</v>
      </c>
      <c r="FL26" t="s">
        <v>353</v>
      </c>
      <c r="FM26" t="s">
        <v>354</v>
      </c>
      <c r="FN26" t="s">
        <v>355</v>
      </c>
      <c r="FO26" t="s">
        <v>355</v>
      </c>
      <c r="FP26" t="s">
        <v>355</v>
      </c>
      <c r="FQ26" t="s">
        <v>355</v>
      </c>
      <c r="FR26">
        <v>0</v>
      </c>
      <c r="FS26">
        <v>100</v>
      </c>
      <c r="FT26">
        <v>100</v>
      </c>
      <c r="FU26">
        <v>-0.82899999999999996</v>
      </c>
      <c r="FV26">
        <v>0.16059999999999999</v>
      </c>
      <c r="FW26">
        <v>-0.83080166740341399</v>
      </c>
      <c r="FX26">
        <v>1.4527828764109799E-4</v>
      </c>
      <c r="FY26">
        <v>-4.3579519040863002E-7</v>
      </c>
      <c r="FZ26">
        <v>2.0799061152897499E-10</v>
      </c>
      <c r="GA26">
        <v>0.160579999999996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9.6999999999999993</v>
      </c>
      <c r="GJ26">
        <v>9.6999999999999993</v>
      </c>
      <c r="GK26">
        <v>1.0510299999999999</v>
      </c>
      <c r="GL26">
        <v>2.50732</v>
      </c>
      <c r="GM26">
        <v>1.54541</v>
      </c>
      <c r="GN26">
        <v>2.2973599999999998</v>
      </c>
      <c r="GO26">
        <v>1.5979000000000001</v>
      </c>
      <c r="GP26">
        <v>2.3950200000000001</v>
      </c>
      <c r="GQ26">
        <v>26.0868</v>
      </c>
      <c r="GR26">
        <v>15.7781</v>
      </c>
      <c r="GS26">
        <v>18</v>
      </c>
      <c r="GT26">
        <v>496.79399999999998</v>
      </c>
      <c r="GU26">
        <v>522.55200000000002</v>
      </c>
      <c r="GV26">
        <v>17.991800000000001</v>
      </c>
      <c r="GW26">
        <v>21.328800000000001</v>
      </c>
      <c r="GX26">
        <v>30.0001</v>
      </c>
      <c r="GY26">
        <v>21.346800000000002</v>
      </c>
      <c r="GZ26">
        <v>21.308800000000002</v>
      </c>
      <c r="HA26">
        <v>21.098199999999999</v>
      </c>
      <c r="HB26">
        <v>16.442699999999999</v>
      </c>
      <c r="HC26">
        <v>-30</v>
      </c>
      <c r="HD26">
        <v>17.991299999999999</v>
      </c>
      <c r="HE26">
        <v>411.48700000000002</v>
      </c>
      <c r="HF26">
        <v>15.763500000000001</v>
      </c>
      <c r="HG26">
        <v>100.58199999999999</v>
      </c>
      <c r="HH26">
        <v>100.94799999999999</v>
      </c>
    </row>
    <row r="27" spans="1:216" x14ac:dyDescent="0.2">
      <c r="A27">
        <v>9</v>
      </c>
      <c r="B27">
        <v>1689038385</v>
      </c>
      <c r="C27">
        <v>488</v>
      </c>
      <c r="D27" t="s">
        <v>370</v>
      </c>
      <c r="E27" t="s">
        <v>371</v>
      </c>
      <c r="F27" t="s">
        <v>346</v>
      </c>
      <c r="G27" t="s">
        <v>347</v>
      </c>
      <c r="H27" t="s">
        <v>348</v>
      </c>
      <c r="I27" t="s">
        <v>349</v>
      </c>
      <c r="J27" t="s">
        <v>395</v>
      </c>
      <c r="K27" t="s">
        <v>350</v>
      </c>
      <c r="L27">
        <v>1689038385</v>
      </c>
      <c r="M27">
        <f t="shared" si="0"/>
        <v>1.0570699503129688E-3</v>
      </c>
      <c r="N27">
        <f t="shared" si="1"/>
        <v>1.0570699503129688</v>
      </c>
      <c r="O27">
        <f t="shared" si="2"/>
        <v>9.0680454404541369</v>
      </c>
      <c r="P27">
        <f t="shared" si="3"/>
        <v>400.048</v>
      </c>
      <c r="Q27">
        <f t="shared" si="4"/>
        <v>316.33057230245879</v>
      </c>
      <c r="R27">
        <f t="shared" si="5"/>
        <v>31.664259445236649</v>
      </c>
      <c r="S27">
        <f t="shared" si="6"/>
        <v>40.044259934624002</v>
      </c>
      <c r="T27">
        <f t="shared" si="7"/>
        <v>0.18562010761387604</v>
      </c>
      <c r="U27">
        <f t="shared" si="8"/>
        <v>3.1336485653524773</v>
      </c>
      <c r="V27">
        <f t="shared" si="9"/>
        <v>0.17972100937471189</v>
      </c>
      <c r="W27">
        <f t="shared" si="10"/>
        <v>0.11284002424797507</v>
      </c>
      <c r="X27">
        <f t="shared" si="11"/>
        <v>62.05559322030863</v>
      </c>
      <c r="Y27">
        <f t="shared" si="12"/>
        <v>19.497107032528373</v>
      </c>
      <c r="Z27">
        <f t="shared" si="13"/>
        <v>19.497107032528373</v>
      </c>
      <c r="AA27">
        <f t="shared" si="14"/>
        <v>2.2745245226782553</v>
      </c>
      <c r="AB27">
        <f t="shared" si="15"/>
        <v>75.028648600339068</v>
      </c>
      <c r="AC27">
        <f t="shared" si="16"/>
        <v>1.6974526834764001</v>
      </c>
      <c r="AD27">
        <f t="shared" si="17"/>
        <v>2.2624060477463126</v>
      </c>
      <c r="AE27">
        <f t="shared" si="18"/>
        <v>0.57707183920185523</v>
      </c>
      <c r="AF27">
        <f t="shared" si="19"/>
        <v>-46.616784808801924</v>
      </c>
      <c r="AG27">
        <f t="shared" si="20"/>
        <v>-14.513242443223129</v>
      </c>
      <c r="AH27">
        <f t="shared" si="21"/>
        <v>-0.92597392906007703</v>
      </c>
      <c r="AI27">
        <f t="shared" si="22"/>
        <v>-4.0796077650107065E-4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54470.526334511429</v>
      </c>
      <c r="AO27">
        <f t="shared" si="26"/>
        <v>375.20800000000003</v>
      </c>
      <c r="AP27">
        <f t="shared" si="27"/>
        <v>316.30031400015991</v>
      </c>
      <c r="AQ27">
        <f t="shared" si="28"/>
        <v>0.84299992004477486</v>
      </c>
      <c r="AR27">
        <f t="shared" si="29"/>
        <v>0.1653898456864156</v>
      </c>
      <c r="AS27">
        <v>1689038385</v>
      </c>
      <c r="AT27">
        <v>400.048</v>
      </c>
      <c r="AU27">
        <v>409.68099999999998</v>
      </c>
      <c r="AV27">
        <v>16.957799999999999</v>
      </c>
      <c r="AW27">
        <v>15.9031</v>
      </c>
      <c r="AX27">
        <v>400.87799999999999</v>
      </c>
      <c r="AY27">
        <v>16.7972</v>
      </c>
      <c r="AZ27">
        <v>500.21199999999999</v>
      </c>
      <c r="BA27">
        <v>99.899100000000004</v>
      </c>
      <c r="BB27">
        <v>0.19953799999999999</v>
      </c>
      <c r="BC27">
        <v>19.411200000000001</v>
      </c>
      <c r="BD27">
        <v>18.994299999999999</v>
      </c>
      <c r="BE27">
        <v>999.9</v>
      </c>
      <c r="BF27">
        <v>0</v>
      </c>
      <c r="BG27">
        <v>0</v>
      </c>
      <c r="BH27">
        <v>10053.1</v>
      </c>
      <c r="BI27">
        <v>0</v>
      </c>
      <c r="BJ27">
        <v>1.21699</v>
      </c>
      <c r="BK27">
        <v>-9.6322600000000005</v>
      </c>
      <c r="BL27">
        <v>406.94900000000001</v>
      </c>
      <c r="BM27">
        <v>416.30099999999999</v>
      </c>
      <c r="BN27">
        <v>1.0547</v>
      </c>
      <c r="BO27">
        <v>409.68099999999998</v>
      </c>
      <c r="BP27">
        <v>15.9031</v>
      </c>
      <c r="BQ27">
        <v>1.69407</v>
      </c>
      <c r="BR27">
        <v>1.5887</v>
      </c>
      <c r="BS27">
        <v>14.8422</v>
      </c>
      <c r="BT27">
        <v>13.8497</v>
      </c>
      <c r="BU27">
        <v>375.20800000000003</v>
      </c>
      <c r="BV27">
        <v>0.89999700000000005</v>
      </c>
      <c r="BW27">
        <v>0.10000299999999999</v>
      </c>
      <c r="BX27">
        <v>0</v>
      </c>
      <c r="BY27">
        <v>2.5188000000000001</v>
      </c>
      <c r="BZ27">
        <v>0</v>
      </c>
      <c r="CA27">
        <v>1421.58</v>
      </c>
      <c r="CB27">
        <v>3585.24</v>
      </c>
      <c r="CC27">
        <v>35</v>
      </c>
      <c r="CD27">
        <v>39.311999999999998</v>
      </c>
      <c r="CE27">
        <v>37.5</v>
      </c>
      <c r="CF27">
        <v>37.375</v>
      </c>
      <c r="CG27">
        <v>35.25</v>
      </c>
      <c r="CH27">
        <v>337.69</v>
      </c>
      <c r="CI27">
        <v>37.520000000000003</v>
      </c>
      <c r="CJ27">
        <v>0</v>
      </c>
      <c r="CK27">
        <v>1689038386.0999999</v>
      </c>
      <c r="CL27">
        <v>0</v>
      </c>
      <c r="CM27">
        <v>1689037743.0999999</v>
      </c>
      <c r="CN27" t="s">
        <v>351</v>
      </c>
      <c r="CO27">
        <v>1689037743.0999999</v>
      </c>
      <c r="CP27">
        <v>1689037743.0999999</v>
      </c>
      <c r="CQ27">
        <v>46</v>
      </c>
      <c r="CR27">
        <v>0.13900000000000001</v>
      </c>
      <c r="CS27">
        <v>2E-3</v>
      </c>
      <c r="CT27">
        <v>-0.83099999999999996</v>
      </c>
      <c r="CU27">
        <v>0.161</v>
      </c>
      <c r="CV27">
        <v>417</v>
      </c>
      <c r="CW27">
        <v>16</v>
      </c>
      <c r="CX27">
        <v>7.0000000000000007E-2</v>
      </c>
      <c r="CY27">
        <v>0.04</v>
      </c>
      <c r="CZ27">
        <v>11.4922050199417</v>
      </c>
      <c r="DA27">
        <v>0.71648356851460904</v>
      </c>
      <c r="DB27">
        <v>8.6339368589438206E-2</v>
      </c>
      <c r="DC27">
        <v>1</v>
      </c>
      <c r="DD27">
        <v>409.73161904761901</v>
      </c>
      <c r="DE27">
        <v>0.12755844155879201</v>
      </c>
      <c r="DF27">
        <v>3.2143245147569E-2</v>
      </c>
      <c r="DG27">
        <v>-1</v>
      </c>
      <c r="DH27">
        <v>374.97899999999998</v>
      </c>
      <c r="DI27">
        <v>-3.2816796122883303E-2</v>
      </c>
      <c r="DJ27">
        <v>0.160993936590933</v>
      </c>
      <c r="DK27">
        <v>1</v>
      </c>
      <c r="DL27">
        <v>2</v>
      </c>
      <c r="DM27">
        <v>2</v>
      </c>
      <c r="DN27" t="s">
        <v>352</v>
      </c>
      <c r="DO27">
        <v>2.9264800000000002</v>
      </c>
      <c r="DP27">
        <v>2.9206099999999999</v>
      </c>
      <c r="DQ27">
        <v>9.4662300000000005E-2</v>
      </c>
      <c r="DR27">
        <v>9.6571299999999999E-2</v>
      </c>
      <c r="DS27">
        <v>9.3312199999999998E-2</v>
      </c>
      <c r="DT27">
        <v>8.9996800000000002E-2</v>
      </c>
      <c r="DU27">
        <v>28813</v>
      </c>
      <c r="DV27">
        <v>30425</v>
      </c>
      <c r="DW27">
        <v>29555.4</v>
      </c>
      <c r="DX27">
        <v>31384.400000000001</v>
      </c>
      <c r="DY27">
        <v>35071</v>
      </c>
      <c r="DZ27">
        <v>37460.699999999997</v>
      </c>
      <c r="EA27">
        <v>40531</v>
      </c>
      <c r="EB27">
        <v>43573.599999999999</v>
      </c>
      <c r="EC27">
        <v>2.09592</v>
      </c>
      <c r="ED27">
        <v>2.08785</v>
      </c>
      <c r="EE27">
        <v>6.3814200000000001E-2</v>
      </c>
      <c r="EF27">
        <v>0</v>
      </c>
      <c r="EG27">
        <v>17.936</v>
      </c>
      <c r="EH27">
        <v>999.9</v>
      </c>
      <c r="EI27">
        <v>63.576000000000001</v>
      </c>
      <c r="EJ27">
        <v>22.748999999999999</v>
      </c>
      <c r="EK27">
        <v>17.672599999999999</v>
      </c>
      <c r="EL27">
        <v>60.659599999999998</v>
      </c>
      <c r="EM27">
        <v>24.743600000000001</v>
      </c>
      <c r="EN27">
        <v>1</v>
      </c>
      <c r="EO27">
        <v>-0.42109799999999997</v>
      </c>
      <c r="EP27">
        <v>1.4877</v>
      </c>
      <c r="EQ27">
        <v>20.296700000000001</v>
      </c>
      <c r="ER27">
        <v>5.2435</v>
      </c>
      <c r="ES27">
        <v>11.8302</v>
      </c>
      <c r="ET27">
        <v>4.9836499999999999</v>
      </c>
      <c r="EU27">
        <v>3.2989999999999999</v>
      </c>
      <c r="EV27">
        <v>64.400000000000006</v>
      </c>
      <c r="EW27">
        <v>439.8</v>
      </c>
      <c r="EX27">
        <v>6.8</v>
      </c>
      <c r="EY27">
        <v>519.20000000000005</v>
      </c>
      <c r="EZ27">
        <v>1.8733299999999999</v>
      </c>
      <c r="FA27">
        <v>1.8789899999999999</v>
      </c>
      <c r="FB27">
        <v>1.8794200000000001</v>
      </c>
      <c r="FC27">
        <v>1.88002</v>
      </c>
      <c r="FD27">
        <v>1.8776200000000001</v>
      </c>
      <c r="FE27">
        <v>1.8766799999999999</v>
      </c>
      <c r="FF27">
        <v>1.8772899999999999</v>
      </c>
      <c r="FG27">
        <v>1.875</v>
      </c>
      <c r="FH27">
        <v>0</v>
      </c>
      <c r="FI27">
        <v>0</v>
      </c>
      <c r="FJ27">
        <v>0</v>
      </c>
      <c r="FK27">
        <v>0</v>
      </c>
      <c r="FL27" t="s">
        <v>353</v>
      </c>
      <c r="FM27" t="s">
        <v>354</v>
      </c>
      <c r="FN27" t="s">
        <v>355</v>
      </c>
      <c r="FO27" t="s">
        <v>355</v>
      </c>
      <c r="FP27" t="s">
        <v>355</v>
      </c>
      <c r="FQ27" t="s">
        <v>355</v>
      </c>
      <c r="FR27">
        <v>0</v>
      </c>
      <c r="FS27">
        <v>100</v>
      </c>
      <c r="FT27">
        <v>100</v>
      </c>
      <c r="FU27">
        <v>-0.83</v>
      </c>
      <c r="FV27">
        <v>0.16059999999999999</v>
      </c>
      <c r="FW27">
        <v>-0.83080166740341399</v>
      </c>
      <c r="FX27">
        <v>1.4527828764109799E-4</v>
      </c>
      <c r="FY27">
        <v>-4.3579519040863002E-7</v>
      </c>
      <c r="FZ27">
        <v>2.0799061152897499E-10</v>
      </c>
      <c r="GA27">
        <v>0.160579999999996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10.7</v>
      </c>
      <c r="GJ27">
        <v>10.7</v>
      </c>
      <c r="GK27">
        <v>1.0473600000000001</v>
      </c>
      <c r="GL27">
        <v>2.5122100000000001</v>
      </c>
      <c r="GM27">
        <v>1.54541</v>
      </c>
      <c r="GN27">
        <v>2.2973599999999998</v>
      </c>
      <c r="GO27">
        <v>1.5979000000000001</v>
      </c>
      <c r="GP27">
        <v>2.4108900000000002</v>
      </c>
      <c r="GQ27">
        <v>26.107399999999998</v>
      </c>
      <c r="GR27">
        <v>15.769399999999999</v>
      </c>
      <c r="GS27">
        <v>18</v>
      </c>
      <c r="GT27">
        <v>496.9</v>
      </c>
      <c r="GU27">
        <v>522.16999999999996</v>
      </c>
      <c r="GV27">
        <v>17.959800000000001</v>
      </c>
      <c r="GW27">
        <v>21.323399999999999</v>
      </c>
      <c r="GX27">
        <v>30.0001</v>
      </c>
      <c r="GY27">
        <v>21.348600000000001</v>
      </c>
      <c r="GZ27">
        <v>21.310600000000001</v>
      </c>
      <c r="HA27">
        <v>21.022300000000001</v>
      </c>
      <c r="HB27">
        <v>16.442699999999999</v>
      </c>
      <c r="HC27">
        <v>-30</v>
      </c>
      <c r="HD27">
        <v>17.963899999999999</v>
      </c>
      <c r="HE27">
        <v>409.76100000000002</v>
      </c>
      <c r="HF27">
        <v>15.763500000000001</v>
      </c>
      <c r="HG27">
        <v>100.577</v>
      </c>
      <c r="HH27">
        <v>100.952</v>
      </c>
    </row>
    <row r="28" spans="1:216" x14ac:dyDescent="0.2">
      <c r="A28">
        <v>10</v>
      </c>
      <c r="B28">
        <v>1689038446</v>
      </c>
      <c r="C28">
        <v>549</v>
      </c>
      <c r="D28" t="s">
        <v>372</v>
      </c>
      <c r="E28" t="s">
        <v>373</v>
      </c>
      <c r="F28" t="s">
        <v>346</v>
      </c>
      <c r="G28" t="s">
        <v>347</v>
      </c>
      <c r="H28" t="s">
        <v>348</v>
      </c>
      <c r="I28" t="s">
        <v>349</v>
      </c>
      <c r="J28" t="s">
        <v>395</v>
      </c>
      <c r="K28" t="s">
        <v>350</v>
      </c>
      <c r="L28">
        <v>1689038446</v>
      </c>
      <c r="M28">
        <f t="shared" si="0"/>
        <v>1.0432534977245827E-3</v>
      </c>
      <c r="N28">
        <f t="shared" si="1"/>
        <v>1.0432534977245826</v>
      </c>
      <c r="O28">
        <f t="shared" si="2"/>
        <v>6.4543656387729111</v>
      </c>
      <c r="P28">
        <f t="shared" si="3"/>
        <v>400.11500000000001</v>
      </c>
      <c r="Q28">
        <f t="shared" si="4"/>
        <v>340.43645396019588</v>
      </c>
      <c r="R28">
        <f t="shared" si="5"/>
        <v>34.076781778265804</v>
      </c>
      <c r="S28">
        <f t="shared" si="6"/>
        <v>40.050445193524993</v>
      </c>
      <c r="T28">
        <f t="shared" si="7"/>
        <v>0.18865506556259692</v>
      </c>
      <c r="U28">
        <f t="shared" si="8"/>
        <v>3.1249987192636501</v>
      </c>
      <c r="V28">
        <f t="shared" si="9"/>
        <v>0.18254862141942027</v>
      </c>
      <c r="W28">
        <f t="shared" si="10"/>
        <v>0.11462506277389639</v>
      </c>
      <c r="X28">
        <f t="shared" si="11"/>
        <v>41.349947612778976</v>
      </c>
      <c r="Y28">
        <f t="shared" si="12"/>
        <v>19.392316524780721</v>
      </c>
      <c r="Z28">
        <f t="shared" si="13"/>
        <v>19.392316524780721</v>
      </c>
      <c r="AA28">
        <f t="shared" si="14"/>
        <v>2.2597498505533942</v>
      </c>
      <c r="AB28">
        <f t="shared" si="15"/>
        <v>75.064417573041439</v>
      </c>
      <c r="AC28">
        <f t="shared" si="16"/>
        <v>1.6990121253559998</v>
      </c>
      <c r="AD28">
        <f t="shared" si="17"/>
        <v>2.2634054593213566</v>
      </c>
      <c r="AE28">
        <f t="shared" si="18"/>
        <v>0.5607377251973944</v>
      </c>
      <c r="AF28">
        <f t="shared" si="19"/>
        <v>-46.007479249654097</v>
      </c>
      <c r="AG28">
        <f t="shared" si="20"/>
        <v>4.3775641934852292</v>
      </c>
      <c r="AH28">
        <f t="shared" si="21"/>
        <v>0.27993012991037597</v>
      </c>
      <c r="AI28">
        <f t="shared" si="22"/>
        <v>-3.7313479515077574E-5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54238.278718760186</v>
      </c>
      <c r="AO28">
        <f t="shared" si="26"/>
        <v>250.01900000000001</v>
      </c>
      <c r="AP28">
        <f t="shared" si="27"/>
        <v>210.76565700143988</v>
      </c>
      <c r="AQ28">
        <f t="shared" si="28"/>
        <v>0.8429985601151907</v>
      </c>
      <c r="AR28">
        <f t="shared" si="29"/>
        <v>0.1653872210223182</v>
      </c>
      <c r="AS28">
        <v>1689038446</v>
      </c>
      <c r="AT28">
        <v>400.11500000000001</v>
      </c>
      <c r="AU28">
        <v>407.089</v>
      </c>
      <c r="AV28">
        <v>16.973600000000001</v>
      </c>
      <c r="AW28">
        <v>15.9328</v>
      </c>
      <c r="AX28">
        <v>400.94400000000002</v>
      </c>
      <c r="AY28">
        <v>16.812999999999999</v>
      </c>
      <c r="AZ28">
        <v>500.25900000000001</v>
      </c>
      <c r="BA28">
        <v>99.897499999999994</v>
      </c>
      <c r="BB28">
        <v>0.19983500000000001</v>
      </c>
      <c r="BC28">
        <v>19.418299999999999</v>
      </c>
      <c r="BD28">
        <v>19.010899999999999</v>
      </c>
      <c r="BE28">
        <v>999.9</v>
      </c>
      <c r="BF28">
        <v>0</v>
      </c>
      <c r="BG28">
        <v>0</v>
      </c>
      <c r="BH28">
        <v>10008.799999999999</v>
      </c>
      <c r="BI28">
        <v>0</v>
      </c>
      <c r="BJ28">
        <v>1.16408</v>
      </c>
      <c r="BK28">
        <v>-6.9738800000000003</v>
      </c>
      <c r="BL28">
        <v>407.02300000000002</v>
      </c>
      <c r="BM28">
        <v>413.68</v>
      </c>
      <c r="BN28">
        <v>1.04084</v>
      </c>
      <c r="BO28">
        <v>407.089</v>
      </c>
      <c r="BP28">
        <v>15.9328</v>
      </c>
      <c r="BQ28">
        <v>1.6956199999999999</v>
      </c>
      <c r="BR28">
        <v>1.5916399999999999</v>
      </c>
      <c r="BS28">
        <v>14.856400000000001</v>
      </c>
      <c r="BT28">
        <v>13.8781</v>
      </c>
      <c r="BU28">
        <v>250.01900000000001</v>
      </c>
      <c r="BV28">
        <v>0.90005500000000005</v>
      </c>
      <c r="BW28">
        <v>9.9945300000000001E-2</v>
      </c>
      <c r="BX28">
        <v>0</v>
      </c>
      <c r="BY28">
        <v>2.4641000000000002</v>
      </c>
      <c r="BZ28">
        <v>0</v>
      </c>
      <c r="CA28">
        <v>1029.4000000000001</v>
      </c>
      <c r="CB28">
        <v>2389.0500000000002</v>
      </c>
      <c r="CC28">
        <v>34.561999999999998</v>
      </c>
      <c r="CD28">
        <v>39.061999999999998</v>
      </c>
      <c r="CE28">
        <v>37.186999999999998</v>
      </c>
      <c r="CF28">
        <v>37.186999999999998</v>
      </c>
      <c r="CG28">
        <v>34.875</v>
      </c>
      <c r="CH28">
        <v>225.03</v>
      </c>
      <c r="CI28">
        <v>24.99</v>
      </c>
      <c r="CJ28">
        <v>0</v>
      </c>
      <c r="CK28">
        <v>1689038447.3</v>
      </c>
      <c r="CL28">
        <v>0</v>
      </c>
      <c r="CM28">
        <v>1689037743.0999999</v>
      </c>
      <c r="CN28" t="s">
        <v>351</v>
      </c>
      <c r="CO28">
        <v>1689037743.0999999</v>
      </c>
      <c r="CP28">
        <v>1689037743.0999999</v>
      </c>
      <c r="CQ28">
        <v>46</v>
      </c>
      <c r="CR28">
        <v>0.13900000000000001</v>
      </c>
      <c r="CS28">
        <v>2E-3</v>
      </c>
      <c r="CT28">
        <v>-0.83099999999999996</v>
      </c>
      <c r="CU28">
        <v>0.161</v>
      </c>
      <c r="CV28">
        <v>417</v>
      </c>
      <c r="CW28">
        <v>16</v>
      </c>
      <c r="CX28">
        <v>7.0000000000000007E-2</v>
      </c>
      <c r="CY28">
        <v>0.04</v>
      </c>
      <c r="CZ28">
        <v>8.1589899574581306</v>
      </c>
      <c r="DA28">
        <v>0.15957306878996899</v>
      </c>
      <c r="DB28">
        <v>6.7075339963262301E-2</v>
      </c>
      <c r="DC28">
        <v>1</v>
      </c>
      <c r="DD28">
        <v>407.16669999999999</v>
      </c>
      <c r="DE28">
        <v>-0.254436090225726</v>
      </c>
      <c r="DF28">
        <v>4.9375196202144901E-2</v>
      </c>
      <c r="DG28">
        <v>-1</v>
      </c>
      <c r="DH28">
        <v>250.01342857142899</v>
      </c>
      <c r="DI28">
        <v>5.4637659682432498E-2</v>
      </c>
      <c r="DJ28">
        <v>6.9868681489346999E-3</v>
      </c>
      <c r="DK28">
        <v>1</v>
      </c>
      <c r="DL28">
        <v>2</v>
      </c>
      <c r="DM28">
        <v>2</v>
      </c>
      <c r="DN28" t="s">
        <v>352</v>
      </c>
      <c r="DO28">
        <v>2.9266100000000002</v>
      </c>
      <c r="DP28">
        <v>2.9205199999999998</v>
      </c>
      <c r="DQ28">
        <v>9.4672500000000007E-2</v>
      </c>
      <c r="DR28">
        <v>9.6106999999999998E-2</v>
      </c>
      <c r="DS28">
        <v>9.3375299999999994E-2</v>
      </c>
      <c r="DT28">
        <v>9.0117699999999995E-2</v>
      </c>
      <c r="DU28">
        <v>28812.1</v>
      </c>
      <c r="DV28">
        <v>30438.6</v>
      </c>
      <c r="DW28">
        <v>29554.9</v>
      </c>
      <c r="DX28">
        <v>31382.3</v>
      </c>
      <c r="DY28">
        <v>35068.199999999997</v>
      </c>
      <c r="DZ28">
        <v>37452.6</v>
      </c>
      <c r="EA28">
        <v>40530.699999999997</v>
      </c>
      <c r="EB28">
        <v>43570.1</v>
      </c>
      <c r="EC28">
        <v>2.09592</v>
      </c>
      <c r="ED28">
        <v>2.0878700000000001</v>
      </c>
      <c r="EE28">
        <v>6.1422600000000001E-2</v>
      </c>
      <c r="EF28">
        <v>0</v>
      </c>
      <c r="EG28">
        <v>17.9923</v>
      </c>
      <c r="EH28">
        <v>999.9</v>
      </c>
      <c r="EI28">
        <v>63.625</v>
      </c>
      <c r="EJ28">
        <v>22.779</v>
      </c>
      <c r="EK28">
        <v>17.721699999999998</v>
      </c>
      <c r="EL28">
        <v>60.979599999999998</v>
      </c>
      <c r="EM28">
        <v>24.507200000000001</v>
      </c>
      <c r="EN28">
        <v>1</v>
      </c>
      <c r="EO28">
        <v>-0.41985800000000001</v>
      </c>
      <c r="EP28">
        <v>1.90839</v>
      </c>
      <c r="EQ28">
        <v>20.2928</v>
      </c>
      <c r="ER28">
        <v>5.2424499999999998</v>
      </c>
      <c r="ES28">
        <v>11.8302</v>
      </c>
      <c r="ET28">
        <v>4.9824999999999999</v>
      </c>
      <c r="EU28">
        <v>3.2989999999999999</v>
      </c>
      <c r="EV28">
        <v>64.400000000000006</v>
      </c>
      <c r="EW28">
        <v>441</v>
      </c>
      <c r="EX28">
        <v>6.8</v>
      </c>
      <c r="EY28">
        <v>522.1</v>
      </c>
      <c r="EZ28">
        <v>1.8733299999999999</v>
      </c>
      <c r="FA28">
        <v>1.87897</v>
      </c>
      <c r="FB28">
        <v>1.8794299999999999</v>
      </c>
      <c r="FC28">
        <v>1.88</v>
      </c>
      <c r="FD28">
        <v>1.87764</v>
      </c>
      <c r="FE28">
        <v>1.8766799999999999</v>
      </c>
      <c r="FF28">
        <v>1.8772899999999999</v>
      </c>
      <c r="FG28">
        <v>1.875</v>
      </c>
      <c r="FH28">
        <v>0</v>
      </c>
      <c r="FI28">
        <v>0</v>
      </c>
      <c r="FJ28">
        <v>0</v>
      </c>
      <c r="FK28">
        <v>0</v>
      </c>
      <c r="FL28" t="s">
        <v>353</v>
      </c>
      <c r="FM28" t="s">
        <v>354</v>
      </c>
      <c r="FN28" t="s">
        <v>355</v>
      </c>
      <c r="FO28" t="s">
        <v>355</v>
      </c>
      <c r="FP28" t="s">
        <v>355</v>
      </c>
      <c r="FQ28" t="s">
        <v>355</v>
      </c>
      <c r="FR28">
        <v>0</v>
      </c>
      <c r="FS28">
        <v>100</v>
      </c>
      <c r="FT28">
        <v>100</v>
      </c>
      <c r="FU28">
        <v>-0.82899999999999996</v>
      </c>
      <c r="FV28">
        <v>0.16059999999999999</v>
      </c>
      <c r="FW28">
        <v>-0.83080166740341399</v>
      </c>
      <c r="FX28">
        <v>1.4527828764109799E-4</v>
      </c>
      <c r="FY28">
        <v>-4.3579519040863002E-7</v>
      </c>
      <c r="FZ28">
        <v>2.0799061152897499E-10</v>
      </c>
      <c r="GA28">
        <v>0.160579999999996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11.7</v>
      </c>
      <c r="GJ28">
        <v>11.7</v>
      </c>
      <c r="GK28">
        <v>1.0424800000000001</v>
      </c>
      <c r="GL28">
        <v>2.5097700000000001</v>
      </c>
      <c r="GM28">
        <v>1.54541</v>
      </c>
      <c r="GN28">
        <v>2.2973599999999998</v>
      </c>
      <c r="GO28">
        <v>1.5979000000000001</v>
      </c>
      <c r="GP28">
        <v>2.4072300000000002</v>
      </c>
      <c r="GQ28">
        <v>26.1279</v>
      </c>
      <c r="GR28">
        <v>15.7606</v>
      </c>
      <c r="GS28">
        <v>18</v>
      </c>
      <c r="GT28">
        <v>496.91699999999997</v>
      </c>
      <c r="GU28">
        <v>522.21600000000001</v>
      </c>
      <c r="GV28">
        <v>18.042899999999999</v>
      </c>
      <c r="GW28">
        <v>21.3216</v>
      </c>
      <c r="GX28">
        <v>30.000699999999998</v>
      </c>
      <c r="GY28">
        <v>21.3504</v>
      </c>
      <c r="GZ28">
        <v>21.313300000000002</v>
      </c>
      <c r="HA28">
        <v>20.915900000000001</v>
      </c>
      <c r="HB28">
        <v>16.442699999999999</v>
      </c>
      <c r="HC28">
        <v>-30</v>
      </c>
      <c r="HD28">
        <v>17.970800000000001</v>
      </c>
      <c r="HE28">
        <v>407.12299999999999</v>
      </c>
      <c r="HF28">
        <v>15.763500000000001</v>
      </c>
      <c r="HG28">
        <v>100.57599999999999</v>
      </c>
      <c r="HH28">
        <v>100.94499999999999</v>
      </c>
    </row>
    <row r="29" spans="1:216" x14ac:dyDescent="0.2">
      <c r="A29">
        <v>11</v>
      </c>
      <c r="B29">
        <v>1689038507</v>
      </c>
      <c r="C29">
        <v>610</v>
      </c>
      <c r="D29" t="s">
        <v>374</v>
      </c>
      <c r="E29" t="s">
        <v>375</v>
      </c>
      <c r="F29" t="s">
        <v>346</v>
      </c>
      <c r="G29" t="s">
        <v>347</v>
      </c>
      <c r="H29" t="s">
        <v>348</v>
      </c>
      <c r="I29" t="s">
        <v>349</v>
      </c>
      <c r="J29" t="s">
        <v>395</v>
      </c>
      <c r="K29" t="s">
        <v>350</v>
      </c>
      <c r="L29">
        <v>1689038507</v>
      </c>
      <c r="M29">
        <f t="shared" si="0"/>
        <v>1.0286062672953198E-3</v>
      </c>
      <c r="N29">
        <f t="shared" si="1"/>
        <v>1.0286062672953198</v>
      </c>
      <c r="O29">
        <f t="shared" si="2"/>
        <v>4.6963107538873237</v>
      </c>
      <c r="P29">
        <f t="shared" si="3"/>
        <v>400.13200000000001</v>
      </c>
      <c r="Q29">
        <f t="shared" si="4"/>
        <v>356.37374507777395</v>
      </c>
      <c r="R29">
        <f t="shared" si="5"/>
        <v>35.672711815591818</v>
      </c>
      <c r="S29">
        <f t="shared" si="6"/>
        <v>40.052876288855998</v>
      </c>
      <c r="T29">
        <f t="shared" si="7"/>
        <v>0.19135101185272096</v>
      </c>
      <c r="U29">
        <f t="shared" si="8"/>
        <v>3.1235529111609335</v>
      </c>
      <c r="V29">
        <f t="shared" si="9"/>
        <v>0.18506911641857465</v>
      </c>
      <c r="W29">
        <f t="shared" si="10"/>
        <v>0.11621542125575643</v>
      </c>
      <c r="X29">
        <f t="shared" si="11"/>
        <v>29.77430178514609</v>
      </c>
      <c r="Y29">
        <f t="shared" si="12"/>
        <v>19.292501897011672</v>
      </c>
      <c r="Z29">
        <f t="shared" si="13"/>
        <v>19.292501897011672</v>
      </c>
      <c r="AA29">
        <f t="shared" si="14"/>
        <v>2.2457550345187851</v>
      </c>
      <c r="AB29">
        <f t="shared" si="15"/>
        <v>75.306159954136049</v>
      </c>
      <c r="AC29">
        <f t="shared" si="16"/>
        <v>1.7003743870301999</v>
      </c>
      <c r="AD29">
        <f t="shared" si="17"/>
        <v>2.2579486034950986</v>
      </c>
      <c r="AE29">
        <f t="shared" si="18"/>
        <v>0.54538064748858517</v>
      </c>
      <c r="AF29">
        <f t="shared" si="19"/>
        <v>-45.361536387723604</v>
      </c>
      <c r="AG29">
        <f t="shared" si="20"/>
        <v>14.650218204501076</v>
      </c>
      <c r="AH29">
        <f t="shared" si="21"/>
        <v>0.93659826438616256</v>
      </c>
      <c r="AI29">
        <f t="shared" si="22"/>
        <v>-4.1813369027465797E-4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54206.950664316675</v>
      </c>
      <c r="AO29">
        <f t="shared" si="26"/>
        <v>180.02199999999999</v>
      </c>
      <c r="AP29">
        <f t="shared" si="27"/>
        <v>151.75878600266637</v>
      </c>
      <c r="AQ29">
        <f t="shared" si="28"/>
        <v>0.84300133318520165</v>
      </c>
      <c r="AR29">
        <f t="shared" si="29"/>
        <v>0.16539257304743915</v>
      </c>
      <c r="AS29">
        <v>1689038507</v>
      </c>
      <c r="AT29">
        <v>400.13200000000001</v>
      </c>
      <c r="AU29">
        <v>405.31599999999997</v>
      </c>
      <c r="AV29">
        <v>16.986899999999999</v>
      </c>
      <c r="AW29">
        <v>15.960699999999999</v>
      </c>
      <c r="AX29">
        <v>400.96100000000001</v>
      </c>
      <c r="AY29">
        <v>16.8263</v>
      </c>
      <c r="AZ29">
        <v>500.24599999999998</v>
      </c>
      <c r="BA29">
        <v>99.899299999999997</v>
      </c>
      <c r="BB29">
        <v>0.19985800000000001</v>
      </c>
      <c r="BC29">
        <v>19.3795</v>
      </c>
      <c r="BD29">
        <v>18.9862</v>
      </c>
      <c r="BE29">
        <v>999.9</v>
      </c>
      <c r="BF29">
        <v>0</v>
      </c>
      <c r="BG29">
        <v>0</v>
      </c>
      <c r="BH29">
        <v>10001.200000000001</v>
      </c>
      <c r="BI29">
        <v>0</v>
      </c>
      <c r="BJ29">
        <v>1.16408</v>
      </c>
      <c r="BK29">
        <v>-5.1835899999999997</v>
      </c>
      <c r="BL29">
        <v>407.04700000000003</v>
      </c>
      <c r="BM29">
        <v>411.89</v>
      </c>
      <c r="BN29">
        <v>1.02623</v>
      </c>
      <c r="BO29">
        <v>405.31599999999997</v>
      </c>
      <c r="BP29">
        <v>15.960699999999999</v>
      </c>
      <c r="BQ29">
        <v>1.6969799999999999</v>
      </c>
      <c r="BR29">
        <v>1.59446</v>
      </c>
      <c r="BS29">
        <v>14.8688</v>
      </c>
      <c r="BT29">
        <v>13.9054</v>
      </c>
      <c r="BU29">
        <v>180.02199999999999</v>
      </c>
      <c r="BV29">
        <v>0.89996600000000004</v>
      </c>
      <c r="BW29">
        <v>0.100034</v>
      </c>
      <c r="BX29">
        <v>0</v>
      </c>
      <c r="BY29">
        <v>2.6494</v>
      </c>
      <c r="BZ29">
        <v>0</v>
      </c>
      <c r="CA29">
        <v>803.95</v>
      </c>
      <c r="CB29">
        <v>1720.16</v>
      </c>
      <c r="CC29">
        <v>34.125</v>
      </c>
      <c r="CD29">
        <v>38.686999999999998</v>
      </c>
      <c r="CE29">
        <v>36.75</v>
      </c>
      <c r="CF29">
        <v>36.875</v>
      </c>
      <c r="CG29">
        <v>34.5</v>
      </c>
      <c r="CH29">
        <v>162.01</v>
      </c>
      <c r="CI29">
        <v>18.010000000000002</v>
      </c>
      <c r="CJ29">
        <v>0</v>
      </c>
      <c r="CK29">
        <v>1689038508.5</v>
      </c>
      <c r="CL29">
        <v>0</v>
      </c>
      <c r="CM29">
        <v>1689037743.0999999</v>
      </c>
      <c r="CN29" t="s">
        <v>351</v>
      </c>
      <c r="CO29">
        <v>1689037743.0999999</v>
      </c>
      <c r="CP29">
        <v>1689037743.0999999</v>
      </c>
      <c r="CQ29">
        <v>46</v>
      </c>
      <c r="CR29">
        <v>0.13900000000000001</v>
      </c>
      <c r="CS29">
        <v>2E-3</v>
      </c>
      <c r="CT29">
        <v>-0.83099999999999996</v>
      </c>
      <c r="CU29">
        <v>0.161</v>
      </c>
      <c r="CV29">
        <v>417</v>
      </c>
      <c r="CW29">
        <v>16</v>
      </c>
      <c r="CX29">
        <v>7.0000000000000007E-2</v>
      </c>
      <c r="CY29">
        <v>0.04</v>
      </c>
      <c r="CZ29">
        <v>5.9508571655042504</v>
      </c>
      <c r="DA29">
        <v>-0.33405209178509898</v>
      </c>
      <c r="DB29">
        <v>4.8236661810187098E-2</v>
      </c>
      <c r="DC29">
        <v>1</v>
      </c>
      <c r="DD29">
        <v>405.359380952381</v>
      </c>
      <c r="DE29">
        <v>-0.46207792207694098</v>
      </c>
      <c r="DF29">
        <v>5.3360834746159998E-2</v>
      </c>
      <c r="DG29">
        <v>-1</v>
      </c>
      <c r="DH29">
        <v>180.009047619048</v>
      </c>
      <c r="DI29">
        <v>-4.5515834703136603E-2</v>
      </c>
      <c r="DJ29">
        <v>1.1590127944056901E-2</v>
      </c>
      <c r="DK29">
        <v>1</v>
      </c>
      <c r="DL29">
        <v>2</v>
      </c>
      <c r="DM29">
        <v>2</v>
      </c>
      <c r="DN29" t="s">
        <v>352</v>
      </c>
      <c r="DO29">
        <v>2.9265699999999999</v>
      </c>
      <c r="DP29">
        <v>2.92048</v>
      </c>
      <c r="DQ29">
        <v>9.4677999999999998E-2</v>
      </c>
      <c r="DR29">
        <v>9.5792299999999997E-2</v>
      </c>
      <c r="DS29">
        <v>9.3432100000000004E-2</v>
      </c>
      <c r="DT29">
        <v>9.0235300000000004E-2</v>
      </c>
      <c r="DU29">
        <v>28811.4</v>
      </c>
      <c r="DV29">
        <v>30448.5</v>
      </c>
      <c r="DW29">
        <v>29554.3</v>
      </c>
      <c r="DX29">
        <v>31381.599999999999</v>
      </c>
      <c r="DY29">
        <v>35065.4</v>
      </c>
      <c r="DZ29">
        <v>37447.800000000003</v>
      </c>
      <c r="EA29">
        <v>40530.1</v>
      </c>
      <c r="EB29">
        <v>43570.3</v>
      </c>
      <c r="EC29">
        <v>2.0958000000000001</v>
      </c>
      <c r="ED29">
        <v>2.08805</v>
      </c>
      <c r="EE29">
        <v>5.7958099999999999E-2</v>
      </c>
      <c r="EF29">
        <v>0</v>
      </c>
      <c r="EG29">
        <v>18.024999999999999</v>
      </c>
      <c r="EH29">
        <v>999.9</v>
      </c>
      <c r="EI29">
        <v>63.637</v>
      </c>
      <c r="EJ29">
        <v>22.798999999999999</v>
      </c>
      <c r="EK29">
        <v>17.7441</v>
      </c>
      <c r="EL29">
        <v>61.479599999999998</v>
      </c>
      <c r="EM29">
        <v>24.435099999999998</v>
      </c>
      <c r="EN29">
        <v>1</v>
      </c>
      <c r="EO29">
        <v>-0.421151</v>
      </c>
      <c r="EP29">
        <v>1.3155300000000001</v>
      </c>
      <c r="EQ29">
        <v>20.3</v>
      </c>
      <c r="ER29">
        <v>5.2424499999999998</v>
      </c>
      <c r="ES29">
        <v>11.8302</v>
      </c>
      <c r="ET29">
        <v>4.9833999999999996</v>
      </c>
      <c r="EU29">
        <v>3.2989999999999999</v>
      </c>
      <c r="EV29">
        <v>64.400000000000006</v>
      </c>
      <c r="EW29">
        <v>442.5</v>
      </c>
      <c r="EX29">
        <v>6.8</v>
      </c>
      <c r="EY29">
        <v>525.70000000000005</v>
      </c>
      <c r="EZ29">
        <v>1.8733200000000001</v>
      </c>
      <c r="FA29">
        <v>1.87897</v>
      </c>
      <c r="FB29">
        <v>1.8794</v>
      </c>
      <c r="FC29">
        <v>1.8799600000000001</v>
      </c>
      <c r="FD29">
        <v>1.8775900000000001</v>
      </c>
      <c r="FE29">
        <v>1.8766799999999999</v>
      </c>
      <c r="FF29">
        <v>1.8772899999999999</v>
      </c>
      <c r="FG29">
        <v>1.875</v>
      </c>
      <c r="FH29">
        <v>0</v>
      </c>
      <c r="FI29">
        <v>0</v>
      </c>
      <c r="FJ29">
        <v>0</v>
      </c>
      <c r="FK29">
        <v>0</v>
      </c>
      <c r="FL29" t="s">
        <v>353</v>
      </c>
      <c r="FM29" t="s">
        <v>354</v>
      </c>
      <c r="FN29" t="s">
        <v>355</v>
      </c>
      <c r="FO29" t="s">
        <v>355</v>
      </c>
      <c r="FP29" t="s">
        <v>355</v>
      </c>
      <c r="FQ29" t="s">
        <v>355</v>
      </c>
      <c r="FR29">
        <v>0</v>
      </c>
      <c r="FS29">
        <v>100</v>
      </c>
      <c r="FT29">
        <v>100</v>
      </c>
      <c r="FU29">
        <v>-0.82899999999999996</v>
      </c>
      <c r="FV29">
        <v>0.16059999999999999</v>
      </c>
      <c r="FW29">
        <v>-0.83080166740341399</v>
      </c>
      <c r="FX29">
        <v>1.4527828764109799E-4</v>
      </c>
      <c r="FY29">
        <v>-4.3579519040863002E-7</v>
      </c>
      <c r="FZ29">
        <v>2.0799061152897499E-10</v>
      </c>
      <c r="GA29">
        <v>0.160579999999996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12.7</v>
      </c>
      <c r="GJ29">
        <v>12.7</v>
      </c>
      <c r="GK29">
        <v>1.0388200000000001</v>
      </c>
      <c r="GL29">
        <v>2.50122</v>
      </c>
      <c r="GM29">
        <v>1.54541</v>
      </c>
      <c r="GN29">
        <v>2.2973599999999998</v>
      </c>
      <c r="GO29">
        <v>1.5979000000000001</v>
      </c>
      <c r="GP29">
        <v>2.4536099999999998</v>
      </c>
      <c r="GQ29">
        <v>26.148499999999999</v>
      </c>
      <c r="GR29">
        <v>15.7606</v>
      </c>
      <c r="GS29">
        <v>18</v>
      </c>
      <c r="GT29">
        <v>496.84800000000001</v>
      </c>
      <c r="GU29">
        <v>522.34900000000005</v>
      </c>
      <c r="GV29">
        <v>18.123100000000001</v>
      </c>
      <c r="GW29">
        <v>21.319800000000001</v>
      </c>
      <c r="GX29">
        <v>30.0001</v>
      </c>
      <c r="GY29">
        <v>21.350899999999999</v>
      </c>
      <c r="GZ29">
        <v>21.3142</v>
      </c>
      <c r="HA29">
        <v>20.844899999999999</v>
      </c>
      <c r="HB29">
        <v>16.442699999999999</v>
      </c>
      <c r="HC29">
        <v>-30</v>
      </c>
      <c r="HD29">
        <v>18.133600000000001</v>
      </c>
      <c r="HE29">
        <v>405.238</v>
      </c>
      <c r="HF29">
        <v>15.763500000000001</v>
      </c>
      <c r="HG29">
        <v>100.574</v>
      </c>
      <c r="HH29">
        <v>100.944</v>
      </c>
    </row>
    <row r="30" spans="1:216" x14ac:dyDescent="0.2">
      <c r="A30">
        <v>12</v>
      </c>
      <c r="B30">
        <v>1689038568</v>
      </c>
      <c r="C30">
        <v>671</v>
      </c>
      <c r="D30" t="s">
        <v>376</v>
      </c>
      <c r="E30" t="s">
        <v>377</v>
      </c>
      <c r="F30" t="s">
        <v>346</v>
      </c>
      <c r="G30" t="s">
        <v>347</v>
      </c>
      <c r="H30" t="s">
        <v>348</v>
      </c>
      <c r="I30" t="s">
        <v>349</v>
      </c>
      <c r="J30" t="s">
        <v>395</v>
      </c>
      <c r="K30" t="s">
        <v>350</v>
      </c>
      <c r="L30">
        <v>1689038568</v>
      </c>
      <c r="M30">
        <f t="shared" si="0"/>
        <v>1.0219535123849044E-3</v>
      </c>
      <c r="N30">
        <f t="shared" si="1"/>
        <v>1.0219535123849044</v>
      </c>
      <c r="O30">
        <f t="shared" si="2"/>
        <v>3.0730559131779271</v>
      </c>
      <c r="P30">
        <f t="shared" si="3"/>
        <v>400.08699999999999</v>
      </c>
      <c r="Q30">
        <f t="shared" si="4"/>
        <v>370.4038747908665</v>
      </c>
      <c r="R30">
        <f t="shared" si="5"/>
        <v>37.076959676068</v>
      </c>
      <c r="S30">
        <f t="shared" si="6"/>
        <v>40.048202990031996</v>
      </c>
      <c r="T30">
        <f t="shared" si="7"/>
        <v>0.1923267240552943</v>
      </c>
      <c r="U30">
        <f t="shared" si="8"/>
        <v>3.1245175339449323</v>
      </c>
      <c r="V30">
        <f t="shared" si="9"/>
        <v>0.18598363406138096</v>
      </c>
      <c r="W30">
        <f t="shared" si="10"/>
        <v>0.11679224531208482</v>
      </c>
      <c r="X30">
        <f t="shared" si="11"/>
        <v>20.674601846652266</v>
      </c>
      <c r="Y30">
        <f t="shared" si="12"/>
        <v>19.260491557170624</v>
      </c>
      <c r="Z30">
        <f t="shared" si="13"/>
        <v>19.260491557170624</v>
      </c>
      <c r="AA30">
        <f t="shared" si="14"/>
        <v>2.241283045016401</v>
      </c>
      <c r="AB30">
        <f t="shared" si="15"/>
        <v>75.301935939659089</v>
      </c>
      <c r="AC30">
        <f t="shared" si="16"/>
        <v>1.7020889168175999</v>
      </c>
      <c r="AD30">
        <f t="shared" si="17"/>
        <v>2.260352135144994</v>
      </c>
      <c r="AE30">
        <f t="shared" si="18"/>
        <v>0.53919412819880108</v>
      </c>
      <c r="AF30">
        <f t="shared" si="19"/>
        <v>-45.068149896174283</v>
      </c>
      <c r="AG30">
        <f t="shared" si="20"/>
        <v>22.927329628449314</v>
      </c>
      <c r="AH30">
        <f t="shared" si="21"/>
        <v>1.4651949680843304</v>
      </c>
      <c r="AI30">
        <f t="shared" si="22"/>
        <v>-1.0234529883739185E-3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54229.49746369911</v>
      </c>
      <c r="AO30">
        <f t="shared" si="26"/>
        <v>125.002</v>
      </c>
      <c r="AP30">
        <f t="shared" si="27"/>
        <v>105.37695598272138</v>
      </c>
      <c r="AQ30">
        <f t="shared" si="28"/>
        <v>0.84300215982721383</v>
      </c>
      <c r="AR30">
        <f t="shared" si="29"/>
        <v>0.16539416846652266</v>
      </c>
      <c r="AS30">
        <v>1689038568</v>
      </c>
      <c r="AT30">
        <v>400.08699999999999</v>
      </c>
      <c r="AU30">
        <v>403.62099999999998</v>
      </c>
      <c r="AV30">
        <v>17.004100000000001</v>
      </c>
      <c r="AW30">
        <v>15.984500000000001</v>
      </c>
      <c r="AX30">
        <v>400.916</v>
      </c>
      <c r="AY30">
        <v>16.843499999999999</v>
      </c>
      <c r="AZ30">
        <v>500.21899999999999</v>
      </c>
      <c r="BA30">
        <v>99.898799999999994</v>
      </c>
      <c r="BB30">
        <v>0.199936</v>
      </c>
      <c r="BC30">
        <v>19.396599999999999</v>
      </c>
      <c r="BD30">
        <v>19.008700000000001</v>
      </c>
      <c r="BE30">
        <v>999.9</v>
      </c>
      <c r="BF30">
        <v>0</v>
      </c>
      <c r="BG30">
        <v>0</v>
      </c>
      <c r="BH30">
        <v>10006.200000000001</v>
      </c>
      <c r="BI30">
        <v>0</v>
      </c>
      <c r="BJ30">
        <v>1.16408</v>
      </c>
      <c r="BK30">
        <v>-3.53403</v>
      </c>
      <c r="BL30">
        <v>407.00799999999998</v>
      </c>
      <c r="BM30">
        <v>410.178</v>
      </c>
      <c r="BN30">
        <v>1.01955</v>
      </c>
      <c r="BO30">
        <v>403.62099999999998</v>
      </c>
      <c r="BP30">
        <v>15.984500000000001</v>
      </c>
      <c r="BQ30">
        <v>1.69869</v>
      </c>
      <c r="BR30">
        <v>1.59684</v>
      </c>
      <c r="BS30">
        <v>14.884499999999999</v>
      </c>
      <c r="BT30">
        <v>13.9283</v>
      </c>
      <c r="BU30">
        <v>125.002</v>
      </c>
      <c r="BV30">
        <v>0.89995999999999998</v>
      </c>
      <c r="BW30">
        <v>0.10004</v>
      </c>
      <c r="BX30">
        <v>0</v>
      </c>
      <c r="BY30">
        <v>2.5137</v>
      </c>
      <c r="BZ30">
        <v>0</v>
      </c>
      <c r="CA30">
        <v>614.53300000000002</v>
      </c>
      <c r="CB30">
        <v>1194.43</v>
      </c>
      <c r="CC30">
        <v>33.686999999999998</v>
      </c>
      <c r="CD30">
        <v>38.436999999999998</v>
      </c>
      <c r="CE30">
        <v>36.436999999999998</v>
      </c>
      <c r="CF30">
        <v>36.625</v>
      </c>
      <c r="CG30">
        <v>34.186999999999998</v>
      </c>
      <c r="CH30">
        <v>112.5</v>
      </c>
      <c r="CI30">
        <v>12.51</v>
      </c>
      <c r="CJ30">
        <v>0</v>
      </c>
      <c r="CK30">
        <v>1689038569.0999999</v>
      </c>
      <c r="CL30">
        <v>0</v>
      </c>
      <c r="CM30">
        <v>1689037743.0999999</v>
      </c>
      <c r="CN30" t="s">
        <v>351</v>
      </c>
      <c r="CO30">
        <v>1689037743.0999999</v>
      </c>
      <c r="CP30">
        <v>1689037743.0999999</v>
      </c>
      <c r="CQ30">
        <v>46</v>
      </c>
      <c r="CR30">
        <v>0.13900000000000001</v>
      </c>
      <c r="CS30">
        <v>2E-3</v>
      </c>
      <c r="CT30">
        <v>-0.83099999999999996</v>
      </c>
      <c r="CU30">
        <v>0.161</v>
      </c>
      <c r="CV30">
        <v>417</v>
      </c>
      <c r="CW30">
        <v>16</v>
      </c>
      <c r="CX30">
        <v>7.0000000000000007E-2</v>
      </c>
      <c r="CY30">
        <v>0.04</v>
      </c>
      <c r="CZ30">
        <v>3.86556325605267</v>
      </c>
      <c r="DA30">
        <v>0.25296174385021403</v>
      </c>
      <c r="DB30">
        <v>7.3744897000719706E-2</v>
      </c>
      <c r="DC30">
        <v>1</v>
      </c>
      <c r="DD30">
        <v>403.67354999999998</v>
      </c>
      <c r="DE30">
        <v>-0.21000000000020699</v>
      </c>
      <c r="DF30">
        <v>4.19159575818095E-2</v>
      </c>
      <c r="DG30">
        <v>-1</v>
      </c>
      <c r="DH30">
        <v>125.008857142857</v>
      </c>
      <c r="DI30">
        <v>7.6165819726306799E-4</v>
      </c>
      <c r="DJ30">
        <v>4.2120655976181998E-3</v>
      </c>
      <c r="DK30">
        <v>1</v>
      </c>
      <c r="DL30">
        <v>2</v>
      </c>
      <c r="DM30">
        <v>2</v>
      </c>
      <c r="DN30" t="s">
        <v>352</v>
      </c>
      <c r="DO30">
        <v>2.9265099999999999</v>
      </c>
      <c r="DP30">
        <v>2.9205999999999999</v>
      </c>
      <c r="DQ30">
        <v>9.4668699999999995E-2</v>
      </c>
      <c r="DR30">
        <v>9.5487799999999998E-2</v>
      </c>
      <c r="DS30">
        <v>9.3501299999999996E-2</v>
      </c>
      <c r="DT30">
        <v>9.03331E-2</v>
      </c>
      <c r="DU30">
        <v>28813.4</v>
      </c>
      <c r="DV30">
        <v>30458.7</v>
      </c>
      <c r="DW30">
        <v>29556.1</v>
      </c>
      <c r="DX30">
        <v>31381.4</v>
      </c>
      <c r="DY30">
        <v>35064.400000000001</v>
      </c>
      <c r="DZ30">
        <v>37443.199999999997</v>
      </c>
      <c r="EA30">
        <v>40532.1</v>
      </c>
      <c r="EB30">
        <v>43569.8</v>
      </c>
      <c r="EC30">
        <v>2.0956000000000001</v>
      </c>
      <c r="ED30">
        <v>2.0879500000000002</v>
      </c>
      <c r="EE30">
        <v>5.9485400000000001E-2</v>
      </c>
      <c r="EF30">
        <v>0</v>
      </c>
      <c r="EG30">
        <v>18.022200000000002</v>
      </c>
      <c r="EH30">
        <v>999.9</v>
      </c>
      <c r="EI30">
        <v>63.661000000000001</v>
      </c>
      <c r="EJ30">
        <v>22.829000000000001</v>
      </c>
      <c r="EK30">
        <v>17.7836</v>
      </c>
      <c r="EL30">
        <v>61.079599999999999</v>
      </c>
      <c r="EM30">
        <v>24.531199999999998</v>
      </c>
      <c r="EN30">
        <v>1</v>
      </c>
      <c r="EO30">
        <v>-0.42138500000000001</v>
      </c>
      <c r="EP30">
        <v>1.4451700000000001</v>
      </c>
      <c r="EQ30">
        <v>20.298999999999999</v>
      </c>
      <c r="ER30">
        <v>5.2426000000000004</v>
      </c>
      <c r="ES30">
        <v>11.8302</v>
      </c>
      <c r="ET30">
        <v>4.9817499999999999</v>
      </c>
      <c r="EU30">
        <v>3.2990300000000001</v>
      </c>
      <c r="EV30">
        <v>64.400000000000006</v>
      </c>
      <c r="EW30">
        <v>443.7</v>
      </c>
      <c r="EX30">
        <v>6.8</v>
      </c>
      <c r="EY30">
        <v>528.6</v>
      </c>
      <c r="EZ30">
        <v>1.8733299999999999</v>
      </c>
      <c r="FA30">
        <v>1.8789899999999999</v>
      </c>
      <c r="FB30">
        <v>1.8794200000000001</v>
      </c>
      <c r="FC30">
        <v>1.88002</v>
      </c>
      <c r="FD30">
        <v>1.8776200000000001</v>
      </c>
      <c r="FE30">
        <v>1.8766799999999999</v>
      </c>
      <c r="FF30">
        <v>1.8772899999999999</v>
      </c>
      <c r="FG30">
        <v>1.875</v>
      </c>
      <c r="FH30">
        <v>0</v>
      </c>
      <c r="FI30">
        <v>0</v>
      </c>
      <c r="FJ30">
        <v>0</v>
      </c>
      <c r="FK30">
        <v>0</v>
      </c>
      <c r="FL30" t="s">
        <v>353</v>
      </c>
      <c r="FM30" t="s">
        <v>354</v>
      </c>
      <c r="FN30" t="s">
        <v>355</v>
      </c>
      <c r="FO30" t="s">
        <v>355</v>
      </c>
      <c r="FP30" t="s">
        <v>355</v>
      </c>
      <c r="FQ30" t="s">
        <v>355</v>
      </c>
      <c r="FR30">
        <v>0</v>
      </c>
      <c r="FS30">
        <v>100</v>
      </c>
      <c r="FT30">
        <v>100</v>
      </c>
      <c r="FU30">
        <v>-0.82899999999999996</v>
      </c>
      <c r="FV30">
        <v>0.16059999999999999</v>
      </c>
      <c r="FW30">
        <v>-0.83080166740341399</v>
      </c>
      <c r="FX30">
        <v>1.4527828764109799E-4</v>
      </c>
      <c r="FY30">
        <v>-4.3579519040863002E-7</v>
      </c>
      <c r="FZ30">
        <v>2.0799061152897499E-10</v>
      </c>
      <c r="GA30">
        <v>0.160579999999996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13.7</v>
      </c>
      <c r="GJ30">
        <v>13.7</v>
      </c>
      <c r="GK30">
        <v>1.0351600000000001</v>
      </c>
      <c r="GL30">
        <v>2.50244</v>
      </c>
      <c r="GM30">
        <v>1.54541</v>
      </c>
      <c r="GN30">
        <v>2.2973599999999998</v>
      </c>
      <c r="GO30">
        <v>1.5979000000000001</v>
      </c>
      <c r="GP30">
        <v>2.4267599999999998</v>
      </c>
      <c r="GQ30">
        <v>26.1691</v>
      </c>
      <c r="GR30">
        <v>15.751899999999999</v>
      </c>
      <c r="GS30">
        <v>18</v>
      </c>
      <c r="GT30">
        <v>496.72500000000002</v>
      </c>
      <c r="GU30">
        <v>522.25900000000001</v>
      </c>
      <c r="GV30">
        <v>18.242799999999999</v>
      </c>
      <c r="GW30">
        <v>21.3126</v>
      </c>
      <c r="GX30">
        <v>30.0001</v>
      </c>
      <c r="GY30">
        <v>21.3504</v>
      </c>
      <c r="GZ30">
        <v>21.3124</v>
      </c>
      <c r="HA30">
        <v>20.773599999999998</v>
      </c>
      <c r="HB30">
        <v>16.442699999999999</v>
      </c>
      <c r="HC30">
        <v>-30</v>
      </c>
      <c r="HD30">
        <v>18.100000000000001</v>
      </c>
      <c r="HE30">
        <v>403.57100000000003</v>
      </c>
      <c r="HF30">
        <v>15.763500000000001</v>
      </c>
      <c r="HG30">
        <v>100.57899999999999</v>
      </c>
      <c r="HH30">
        <v>100.943</v>
      </c>
    </row>
    <row r="31" spans="1:216" x14ac:dyDescent="0.2">
      <c r="A31">
        <v>13</v>
      </c>
      <c r="B31">
        <v>1689038629</v>
      </c>
      <c r="C31">
        <v>732</v>
      </c>
      <c r="D31" t="s">
        <v>378</v>
      </c>
      <c r="E31" t="s">
        <v>379</v>
      </c>
      <c r="F31" t="s">
        <v>346</v>
      </c>
      <c r="G31" t="s">
        <v>347</v>
      </c>
      <c r="H31" t="s">
        <v>348</v>
      </c>
      <c r="I31" t="s">
        <v>349</v>
      </c>
      <c r="J31" t="s">
        <v>395</v>
      </c>
      <c r="K31" t="s">
        <v>350</v>
      </c>
      <c r="L31">
        <v>1689038629</v>
      </c>
      <c r="M31">
        <f t="shared" si="0"/>
        <v>1.0125170441944817E-3</v>
      </c>
      <c r="N31">
        <f t="shared" si="1"/>
        <v>1.0125170441944817</v>
      </c>
      <c r="O31">
        <f t="shared" si="2"/>
        <v>2.3105713564639219</v>
      </c>
      <c r="P31">
        <f t="shared" si="3"/>
        <v>400.01799999999997</v>
      </c>
      <c r="Q31">
        <f t="shared" si="4"/>
        <v>376.99359361123578</v>
      </c>
      <c r="R31">
        <f t="shared" si="5"/>
        <v>37.737746356799448</v>
      </c>
      <c r="S31">
        <f t="shared" si="6"/>
        <v>40.042531432831993</v>
      </c>
      <c r="T31">
        <f t="shared" si="7"/>
        <v>0.19341057882423471</v>
      </c>
      <c r="U31">
        <f t="shared" si="8"/>
        <v>3.1304239812976657</v>
      </c>
      <c r="V31">
        <f t="shared" si="9"/>
        <v>0.18700874730069164</v>
      </c>
      <c r="W31">
        <f t="shared" si="10"/>
        <v>0.1174379939201157</v>
      </c>
      <c r="X31">
        <f t="shared" si="11"/>
        <v>16.543953388263521</v>
      </c>
      <c r="Y31">
        <f t="shared" si="12"/>
        <v>19.210341092421572</v>
      </c>
      <c r="Z31">
        <f t="shared" si="13"/>
        <v>19.210341092421572</v>
      </c>
      <c r="AA31">
        <f t="shared" si="14"/>
        <v>2.2342924925273131</v>
      </c>
      <c r="AB31">
        <f t="shared" si="15"/>
        <v>75.48037013359793</v>
      </c>
      <c r="AC31">
        <f t="shared" si="16"/>
        <v>1.7029722706175998</v>
      </c>
      <c r="AD31">
        <f t="shared" si="17"/>
        <v>2.2561790139653413</v>
      </c>
      <c r="AE31">
        <f t="shared" si="18"/>
        <v>0.53132022190971329</v>
      </c>
      <c r="AF31">
        <f t="shared" si="19"/>
        <v>-44.652001648976643</v>
      </c>
      <c r="AG31">
        <f t="shared" si="20"/>
        <v>26.42204254676934</v>
      </c>
      <c r="AH31">
        <f t="shared" si="21"/>
        <v>1.6846519441044159</v>
      </c>
      <c r="AI31">
        <f t="shared" si="22"/>
        <v>-1.3537698393655262E-3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54392.723134490894</v>
      </c>
      <c r="AO31">
        <f t="shared" si="26"/>
        <v>100.03100000000001</v>
      </c>
      <c r="AP31">
        <f t="shared" si="27"/>
        <v>84.326042999100267</v>
      </c>
      <c r="AQ31">
        <f t="shared" si="28"/>
        <v>0.84299910026991898</v>
      </c>
      <c r="AR31">
        <f t="shared" si="29"/>
        <v>0.16538826352094371</v>
      </c>
      <c r="AS31">
        <v>1689038629</v>
      </c>
      <c r="AT31">
        <v>400.01799999999997</v>
      </c>
      <c r="AU31">
        <v>402.774</v>
      </c>
      <c r="AV31">
        <v>17.0124</v>
      </c>
      <c r="AW31">
        <v>16.002300000000002</v>
      </c>
      <c r="AX31">
        <v>400.84699999999998</v>
      </c>
      <c r="AY31">
        <v>16.851800000000001</v>
      </c>
      <c r="AZ31">
        <v>500.25700000000001</v>
      </c>
      <c r="BA31">
        <v>99.902199999999993</v>
      </c>
      <c r="BB31">
        <v>0.199624</v>
      </c>
      <c r="BC31">
        <v>19.366900000000001</v>
      </c>
      <c r="BD31">
        <v>18.983899999999998</v>
      </c>
      <c r="BE31">
        <v>999.9</v>
      </c>
      <c r="BF31">
        <v>0</v>
      </c>
      <c r="BG31">
        <v>0</v>
      </c>
      <c r="BH31">
        <v>10036.200000000001</v>
      </c>
      <c r="BI31">
        <v>0</v>
      </c>
      <c r="BJ31">
        <v>1.11117</v>
      </c>
      <c r="BK31">
        <v>-2.7563200000000001</v>
      </c>
      <c r="BL31">
        <v>406.94099999999997</v>
      </c>
      <c r="BM31">
        <v>409.32400000000001</v>
      </c>
      <c r="BN31">
        <v>1.0101</v>
      </c>
      <c r="BO31">
        <v>402.774</v>
      </c>
      <c r="BP31">
        <v>16.002300000000002</v>
      </c>
      <c r="BQ31">
        <v>1.6995800000000001</v>
      </c>
      <c r="BR31">
        <v>1.59867</v>
      </c>
      <c r="BS31">
        <v>14.8926</v>
      </c>
      <c r="BT31">
        <v>13.946</v>
      </c>
      <c r="BU31">
        <v>100.03100000000001</v>
      </c>
      <c r="BV31">
        <v>0.90004700000000004</v>
      </c>
      <c r="BW31">
        <v>9.9953399999999998E-2</v>
      </c>
      <c r="BX31">
        <v>0</v>
      </c>
      <c r="BY31">
        <v>2.8618999999999999</v>
      </c>
      <c r="BZ31">
        <v>0</v>
      </c>
      <c r="CA31">
        <v>515.62300000000005</v>
      </c>
      <c r="CB31">
        <v>955.84100000000001</v>
      </c>
      <c r="CC31">
        <v>33.25</v>
      </c>
      <c r="CD31">
        <v>38.125</v>
      </c>
      <c r="CE31">
        <v>36</v>
      </c>
      <c r="CF31">
        <v>36.375</v>
      </c>
      <c r="CG31">
        <v>33.811999999999998</v>
      </c>
      <c r="CH31">
        <v>90.03</v>
      </c>
      <c r="CI31">
        <v>10</v>
      </c>
      <c r="CJ31">
        <v>0</v>
      </c>
      <c r="CK31">
        <v>1689038630.3</v>
      </c>
      <c r="CL31">
        <v>0</v>
      </c>
      <c r="CM31">
        <v>1689037743.0999999</v>
      </c>
      <c r="CN31" t="s">
        <v>351</v>
      </c>
      <c r="CO31">
        <v>1689037743.0999999</v>
      </c>
      <c r="CP31">
        <v>1689037743.0999999</v>
      </c>
      <c r="CQ31">
        <v>46</v>
      </c>
      <c r="CR31">
        <v>0.13900000000000001</v>
      </c>
      <c r="CS31">
        <v>2E-3</v>
      </c>
      <c r="CT31">
        <v>-0.83099999999999996</v>
      </c>
      <c r="CU31">
        <v>0.161</v>
      </c>
      <c r="CV31">
        <v>417</v>
      </c>
      <c r="CW31">
        <v>16</v>
      </c>
      <c r="CX31">
        <v>7.0000000000000007E-2</v>
      </c>
      <c r="CY31">
        <v>0.04</v>
      </c>
      <c r="CZ31">
        <v>2.95282716542477</v>
      </c>
      <c r="DA31">
        <v>0.29771977154777002</v>
      </c>
      <c r="DB31">
        <v>6.4391441959956594E-2</v>
      </c>
      <c r="DC31">
        <v>1</v>
      </c>
      <c r="DD31">
        <v>402.827</v>
      </c>
      <c r="DE31">
        <v>-0.15740259740183901</v>
      </c>
      <c r="DF31">
        <v>3.8792488227203298E-2</v>
      </c>
      <c r="DG31">
        <v>-1</v>
      </c>
      <c r="DH31">
        <v>99.989795238095198</v>
      </c>
      <c r="DI31">
        <v>-0.102654214615103</v>
      </c>
      <c r="DJ31">
        <v>0.104285968905974</v>
      </c>
      <c r="DK31">
        <v>1</v>
      </c>
      <c r="DL31">
        <v>2</v>
      </c>
      <c r="DM31">
        <v>2</v>
      </c>
      <c r="DN31" t="s">
        <v>352</v>
      </c>
      <c r="DO31">
        <v>2.9266200000000002</v>
      </c>
      <c r="DP31">
        <v>2.92056</v>
      </c>
      <c r="DQ31">
        <v>9.4661099999999998E-2</v>
      </c>
      <c r="DR31">
        <v>9.5340300000000003E-2</v>
      </c>
      <c r="DS31">
        <v>9.3540100000000001E-2</v>
      </c>
      <c r="DT31">
        <v>9.0410699999999997E-2</v>
      </c>
      <c r="DU31">
        <v>28813.1</v>
      </c>
      <c r="DV31">
        <v>30463.5</v>
      </c>
      <c r="DW31">
        <v>29555.4</v>
      </c>
      <c r="DX31">
        <v>31381.200000000001</v>
      </c>
      <c r="DY31">
        <v>35062</v>
      </c>
      <c r="DZ31">
        <v>37439.800000000003</v>
      </c>
      <c r="EA31">
        <v>40531.199999999997</v>
      </c>
      <c r="EB31">
        <v>43569.599999999999</v>
      </c>
      <c r="EC31">
        <v>2.0960800000000002</v>
      </c>
      <c r="ED31">
        <v>2.0880200000000002</v>
      </c>
      <c r="EE31">
        <v>5.8393899999999999E-2</v>
      </c>
      <c r="EF31">
        <v>0</v>
      </c>
      <c r="EG31">
        <v>18.015499999999999</v>
      </c>
      <c r="EH31">
        <v>999.9</v>
      </c>
      <c r="EI31">
        <v>63.661000000000001</v>
      </c>
      <c r="EJ31">
        <v>22.829000000000001</v>
      </c>
      <c r="EK31">
        <v>17.781600000000001</v>
      </c>
      <c r="EL31">
        <v>60.829599999999999</v>
      </c>
      <c r="EM31">
        <v>24.355</v>
      </c>
      <c r="EN31">
        <v>1</v>
      </c>
      <c r="EO31">
        <v>-0.42194399999999999</v>
      </c>
      <c r="EP31">
        <v>1.2071000000000001</v>
      </c>
      <c r="EQ31">
        <v>20.301400000000001</v>
      </c>
      <c r="ER31">
        <v>5.2454400000000003</v>
      </c>
      <c r="ES31">
        <v>11.8302</v>
      </c>
      <c r="ET31">
        <v>4.9832999999999998</v>
      </c>
      <c r="EU31">
        <v>3.2989999999999999</v>
      </c>
      <c r="EV31">
        <v>64.400000000000006</v>
      </c>
      <c r="EW31">
        <v>445.2</v>
      </c>
      <c r="EX31">
        <v>6.9</v>
      </c>
      <c r="EY31">
        <v>532.20000000000005</v>
      </c>
      <c r="EZ31">
        <v>1.8733200000000001</v>
      </c>
      <c r="FA31">
        <v>1.87897</v>
      </c>
      <c r="FB31">
        <v>1.8794200000000001</v>
      </c>
      <c r="FC31">
        <v>1.8799399999999999</v>
      </c>
      <c r="FD31">
        <v>1.8775900000000001</v>
      </c>
      <c r="FE31">
        <v>1.8766799999999999</v>
      </c>
      <c r="FF31">
        <v>1.8772899999999999</v>
      </c>
      <c r="FG31">
        <v>1.875</v>
      </c>
      <c r="FH31">
        <v>0</v>
      </c>
      <c r="FI31">
        <v>0</v>
      </c>
      <c r="FJ31">
        <v>0</v>
      </c>
      <c r="FK31">
        <v>0</v>
      </c>
      <c r="FL31" t="s">
        <v>353</v>
      </c>
      <c r="FM31" t="s">
        <v>354</v>
      </c>
      <c r="FN31" t="s">
        <v>355</v>
      </c>
      <c r="FO31" t="s">
        <v>355</v>
      </c>
      <c r="FP31" t="s">
        <v>355</v>
      </c>
      <c r="FQ31" t="s">
        <v>355</v>
      </c>
      <c r="FR31">
        <v>0</v>
      </c>
      <c r="FS31">
        <v>100</v>
      </c>
      <c r="FT31">
        <v>100</v>
      </c>
      <c r="FU31">
        <v>-0.82899999999999996</v>
      </c>
      <c r="FV31">
        <v>0.16059999999999999</v>
      </c>
      <c r="FW31">
        <v>-0.83080166740341399</v>
      </c>
      <c r="FX31">
        <v>1.4527828764109799E-4</v>
      </c>
      <c r="FY31">
        <v>-4.3579519040863002E-7</v>
      </c>
      <c r="FZ31">
        <v>2.0799061152897499E-10</v>
      </c>
      <c r="GA31">
        <v>0.160579999999996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14.8</v>
      </c>
      <c r="GJ31">
        <v>14.8</v>
      </c>
      <c r="GK31">
        <v>1.0339400000000001</v>
      </c>
      <c r="GL31">
        <v>2.50366</v>
      </c>
      <c r="GM31">
        <v>1.54541</v>
      </c>
      <c r="GN31">
        <v>2.2973599999999998</v>
      </c>
      <c r="GO31">
        <v>1.5979000000000001</v>
      </c>
      <c r="GP31">
        <v>2.3901400000000002</v>
      </c>
      <c r="GQ31">
        <v>26.189800000000002</v>
      </c>
      <c r="GR31">
        <v>15.7431</v>
      </c>
      <c r="GS31">
        <v>18</v>
      </c>
      <c r="GT31">
        <v>496.95299999999997</v>
      </c>
      <c r="GU31">
        <v>522.27200000000005</v>
      </c>
      <c r="GV31">
        <v>18.216000000000001</v>
      </c>
      <c r="GW31">
        <v>21.302600000000002</v>
      </c>
      <c r="GX31">
        <v>29.9999</v>
      </c>
      <c r="GY31">
        <v>21.344999999999999</v>
      </c>
      <c r="GZ31">
        <v>21.308800000000002</v>
      </c>
      <c r="HA31">
        <v>20.749099999999999</v>
      </c>
      <c r="HB31">
        <v>16.442699999999999</v>
      </c>
      <c r="HC31">
        <v>-30</v>
      </c>
      <c r="HD31">
        <v>18.227599999999999</v>
      </c>
      <c r="HE31">
        <v>402.81200000000001</v>
      </c>
      <c r="HF31">
        <v>15.763500000000001</v>
      </c>
      <c r="HG31">
        <v>100.577</v>
      </c>
      <c r="HH31">
        <v>100.943</v>
      </c>
    </row>
    <row r="32" spans="1:216" x14ac:dyDescent="0.2">
      <c r="A32">
        <v>14</v>
      </c>
      <c r="B32">
        <v>1689038690</v>
      </c>
      <c r="C32">
        <v>793</v>
      </c>
      <c r="D32" t="s">
        <v>380</v>
      </c>
      <c r="E32" t="s">
        <v>381</v>
      </c>
      <c r="F32" t="s">
        <v>346</v>
      </c>
      <c r="G32" t="s">
        <v>347</v>
      </c>
      <c r="H32" t="s">
        <v>348</v>
      </c>
      <c r="I32" t="s">
        <v>349</v>
      </c>
      <c r="J32" t="s">
        <v>395</v>
      </c>
      <c r="K32" t="s">
        <v>350</v>
      </c>
      <c r="L32">
        <v>1689038690</v>
      </c>
      <c r="M32">
        <f t="shared" si="0"/>
        <v>1.0020508569131322E-3</v>
      </c>
      <c r="N32">
        <f t="shared" si="1"/>
        <v>1.0020508569131323</v>
      </c>
      <c r="O32">
        <f t="shared" si="2"/>
        <v>1.4606563072387024</v>
      </c>
      <c r="P32">
        <f t="shared" si="3"/>
        <v>400.10899999999998</v>
      </c>
      <c r="Q32">
        <f t="shared" si="4"/>
        <v>384.24370380258915</v>
      </c>
      <c r="R32">
        <f t="shared" si="5"/>
        <v>38.464275241629927</v>
      </c>
      <c r="S32">
        <f t="shared" si="6"/>
        <v>40.052452519977003</v>
      </c>
      <c r="T32">
        <f t="shared" si="7"/>
        <v>0.19240892050084632</v>
      </c>
      <c r="U32">
        <f t="shared" si="8"/>
        <v>3.1199977254320395</v>
      </c>
      <c r="V32">
        <f t="shared" si="9"/>
        <v>0.18605163417439238</v>
      </c>
      <c r="W32">
        <f t="shared" si="10"/>
        <v>0.11683595021850057</v>
      </c>
      <c r="X32">
        <f t="shared" si="11"/>
        <v>12.420011541251665</v>
      </c>
      <c r="Y32">
        <f t="shared" si="12"/>
        <v>19.19698706553789</v>
      </c>
      <c r="Z32">
        <f t="shared" si="13"/>
        <v>19.19698706553789</v>
      </c>
      <c r="AA32">
        <f t="shared" si="14"/>
        <v>2.2324342790567875</v>
      </c>
      <c r="AB32">
        <f t="shared" si="15"/>
        <v>75.48523827738741</v>
      </c>
      <c r="AC32">
        <f t="shared" si="16"/>
        <v>1.7038877026836001</v>
      </c>
      <c r="AD32">
        <f t="shared" si="17"/>
        <v>2.2572462398837283</v>
      </c>
      <c r="AE32">
        <f t="shared" si="18"/>
        <v>0.52854657637318736</v>
      </c>
      <c r="AF32">
        <f t="shared" si="19"/>
        <v>-44.190442789869131</v>
      </c>
      <c r="AG32">
        <f t="shared" si="20"/>
        <v>29.858619479099346</v>
      </c>
      <c r="AH32">
        <f t="shared" si="21"/>
        <v>1.9100713613751914</v>
      </c>
      <c r="AI32">
        <f t="shared" si="22"/>
        <v>-1.7404081429290841E-3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54113.185979311231</v>
      </c>
      <c r="AO32">
        <f t="shared" si="26"/>
        <v>75.098799999999997</v>
      </c>
      <c r="AP32">
        <f t="shared" si="27"/>
        <v>63.307988404793605</v>
      </c>
      <c r="AQ32">
        <f t="shared" si="28"/>
        <v>0.84299600532623165</v>
      </c>
      <c r="AR32">
        <f t="shared" si="29"/>
        <v>0.16538229027962717</v>
      </c>
      <c r="AS32">
        <v>1689038690</v>
      </c>
      <c r="AT32">
        <v>400.10899999999998</v>
      </c>
      <c r="AU32">
        <v>401.99799999999999</v>
      </c>
      <c r="AV32">
        <v>17.0212</v>
      </c>
      <c r="AW32">
        <v>16.021699999999999</v>
      </c>
      <c r="AX32">
        <v>400.93799999999999</v>
      </c>
      <c r="AY32">
        <v>16.860600000000002</v>
      </c>
      <c r="AZ32">
        <v>500.33199999999999</v>
      </c>
      <c r="BA32">
        <v>99.903999999999996</v>
      </c>
      <c r="BB32">
        <v>0.199853</v>
      </c>
      <c r="BC32">
        <v>19.374500000000001</v>
      </c>
      <c r="BD32">
        <v>19.003499999999999</v>
      </c>
      <c r="BE32">
        <v>999.9</v>
      </c>
      <c r="BF32">
        <v>0</v>
      </c>
      <c r="BG32">
        <v>0</v>
      </c>
      <c r="BH32">
        <v>9982.5</v>
      </c>
      <c r="BI32">
        <v>0</v>
      </c>
      <c r="BJ32">
        <v>0.96697900000000003</v>
      </c>
      <c r="BK32">
        <v>-1.88931</v>
      </c>
      <c r="BL32">
        <v>407.03699999999998</v>
      </c>
      <c r="BM32">
        <v>408.54399999999998</v>
      </c>
      <c r="BN32">
        <v>0.99953499999999995</v>
      </c>
      <c r="BO32">
        <v>401.99799999999999</v>
      </c>
      <c r="BP32">
        <v>16.021699999999999</v>
      </c>
      <c r="BQ32">
        <v>1.70048</v>
      </c>
      <c r="BR32">
        <v>1.60063</v>
      </c>
      <c r="BS32">
        <v>14.9009</v>
      </c>
      <c r="BT32">
        <v>13.9648</v>
      </c>
      <c r="BU32">
        <v>75.098799999999997</v>
      </c>
      <c r="BV32">
        <v>0.90019199999999999</v>
      </c>
      <c r="BW32">
        <v>9.98082E-2</v>
      </c>
      <c r="BX32">
        <v>0</v>
      </c>
      <c r="BY32">
        <v>2.4131</v>
      </c>
      <c r="BZ32">
        <v>0</v>
      </c>
      <c r="CA32">
        <v>410.08</v>
      </c>
      <c r="CB32">
        <v>717.625</v>
      </c>
      <c r="CC32">
        <v>32.936999999999998</v>
      </c>
      <c r="CD32">
        <v>38.061999999999998</v>
      </c>
      <c r="CE32">
        <v>35.936999999999998</v>
      </c>
      <c r="CF32">
        <v>36.375</v>
      </c>
      <c r="CG32">
        <v>33.686999999999998</v>
      </c>
      <c r="CH32">
        <v>67.599999999999994</v>
      </c>
      <c r="CI32">
        <v>7.5</v>
      </c>
      <c r="CJ32">
        <v>0</v>
      </c>
      <c r="CK32">
        <v>1689038691.5</v>
      </c>
      <c r="CL32">
        <v>0</v>
      </c>
      <c r="CM32">
        <v>1689037743.0999999</v>
      </c>
      <c r="CN32" t="s">
        <v>351</v>
      </c>
      <c r="CO32">
        <v>1689037743.0999999</v>
      </c>
      <c r="CP32">
        <v>1689037743.0999999</v>
      </c>
      <c r="CQ32">
        <v>46</v>
      </c>
      <c r="CR32">
        <v>0.13900000000000001</v>
      </c>
      <c r="CS32">
        <v>2E-3</v>
      </c>
      <c r="CT32">
        <v>-0.83099999999999996</v>
      </c>
      <c r="CU32">
        <v>0.161</v>
      </c>
      <c r="CV32">
        <v>417</v>
      </c>
      <c r="CW32">
        <v>16</v>
      </c>
      <c r="CX32">
        <v>7.0000000000000007E-2</v>
      </c>
      <c r="CY32">
        <v>0.04</v>
      </c>
      <c r="CZ32">
        <v>1.83211711577637</v>
      </c>
      <c r="DA32">
        <v>9.13431311170931E-3</v>
      </c>
      <c r="DB32">
        <v>4.0948946603852503E-2</v>
      </c>
      <c r="DC32">
        <v>1</v>
      </c>
      <c r="DD32">
        <v>401.97095000000002</v>
      </c>
      <c r="DE32">
        <v>-0.110751879699045</v>
      </c>
      <c r="DF32">
        <v>3.03520592382127E-2</v>
      </c>
      <c r="DG32">
        <v>-1</v>
      </c>
      <c r="DH32">
        <v>74.951274999999995</v>
      </c>
      <c r="DI32">
        <v>-2.2587128694575201E-2</v>
      </c>
      <c r="DJ32">
        <v>0.152259350698076</v>
      </c>
      <c r="DK32">
        <v>1</v>
      </c>
      <c r="DL32">
        <v>2</v>
      </c>
      <c r="DM32">
        <v>2</v>
      </c>
      <c r="DN32" t="s">
        <v>352</v>
      </c>
      <c r="DO32">
        <v>2.9268200000000002</v>
      </c>
      <c r="DP32">
        <v>2.9203100000000002</v>
      </c>
      <c r="DQ32">
        <v>9.4681399999999999E-2</v>
      </c>
      <c r="DR32">
        <v>9.5204899999999995E-2</v>
      </c>
      <c r="DS32">
        <v>9.3579899999999994E-2</v>
      </c>
      <c r="DT32">
        <v>9.0494199999999997E-2</v>
      </c>
      <c r="DU32">
        <v>28813.9</v>
      </c>
      <c r="DV32">
        <v>30469.4</v>
      </c>
      <c r="DW32">
        <v>29556.799999999999</v>
      </c>
      <c r="DX32">
        <v>31382.6</v>
      </c>
      <c r="DY32">
        <v>35062.400000000001</v>
      </c>
      <c r="DZ32">
        <v>37437.5</v>
      </c>
      <c r="EA32">
        <v>40533.599999999999</v>
      </c>
      <c r="EB32">
        <v>43571.199999999997</v>
      </c>
      <c r="EC32">
        <v>2.09605</v>
      </c>
      <c r="ED32">
        <v>2.08785</v>
      </c>
      <c r="EE32">
        <v>5.9902700000000003E-2</v>
      </c>
      <c r="EF32">
        <v>0</v>
      </c>
      <c r="EG32">
        <v>18.010100000000001</v>
      </c>
      <c r="EH32">
        <v>999.9</v>
      </c>
      <c r="EI32">
        <v>63.686</v>
      </c>
      <c r="EJ32">
        <v>22.86</v>
      </c>
      <c r="EK32">
        <v>17.822299999999998</v>
      </c>
      <c r="EL32">
        <v>61.059600000000003</v>
      </c>
      <c r="EM32">
        <v>24.146599999999999</v>
      </c>
      <c r="EN32">
        <v>1</v>
      </c>
      <c r="EO32">
        <v>-0.42240100000000003</v>
      </c>
      <c r="EP32">
        <v>1.4879599999999999</v>
      </c>
      <c r="EQ32">
        <v>20.299499999999998</v>
      </c>
      <c r="ER32">
        <v>5.2418500000000003</v>
      </c>
      <c r="ES32">
        <v>11.8302</v>
      </c>
      <c r="ET32">
        <v>4.9829999999999997</v>
      </c>
      <c r="EU32">
        <v>3.2989999999999999</v>
      </c>
      <c r="EV32">
        <v>64.400000000000006</v>
      </c>
      <c r="EW32">
        <v>446.5</v>
      </c>
      <c r="EX32">
        <v>6.9</v>
      </c>
      <c r="EY32">
        <v>535.1</v>
      </c>
      <c r="EZ32">
        <v>1.8733200000000001</v>
      </c>
      <c r="FA32">
        <v>1.87897</v>
      </c>
      <c r="FB32">
        <v>1.87941</v>
      </c>
      <c r="FC32">
        <v>1.88</v>
      </c>
      <c r="FD32">
        <v>1.8775900000000001</v>
      </c>
      <c r="FE32">
        <v>1.8766799999999999</v>
      </c>
      <c r="FF32">
        <v>1.8772899999999999</v>
      </c>
      <c r="FG32">
        <v>1.875</v>
      </c>
      <c r="FH32">
        <v>0</v>
      </c>
      <c r="FI32">
        <v>0</v>
      </c>
      <c r="FJ32">
        <v>0</v>
      </c>
      <c r="FK32">
        <v>0</v>
      </c>
      <c r="FL32" t="s">
        <v>353</v>
      </c>
      <c r="FM32" t="s">
        <v>354</v>
      </c>
      <c r="FN32" t="s">
        <v>355</v>
      </c>
      <c r="FO32" t="s">
        <v>355</v>
      </c>
      <c r="FP32" t="s">
        <v>355</v>
      </c>
      <c r="FQ32" t="s">
        <v>355</v>
      </c>
      <c r="FR32">
        <v>0</v>
      </c>
      <c r="FS32">
        <v>100</v>
      </c>
      <c r="FT32">
        <v>100</v>
      </c>
      <c r="FU32">
        <v>-0.82899999999999996</v>
      </c>
      <c r="FV32">
        <v>0.16059999999999999</v>
      </c>
      <c r="FW32">
        <v>-0.83080166740341399</v>
      </c>
      <c r="FX32">
        <v>1.4527828764109799E-4</v>
      </c>
      <c r="FY32">
        <v>-4.3579519040863002E-7</v>
      </c>
      <c r="FZ32">
        <v>2.0799061152897499E-10</v>
      </c>
      <c r="GA32">
        <v>0.160579999999996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15.8</v>
      </c>
      <c r="GJ32">
        <v>15.8</v>
      </c>
      <c r="GK32">
        <v>1.03149</v>
      </c>
      <c r="GL32">
        <v>2.50244</v>
      </c>
      <c r="GM32">
        <v>1.54541</v>
      </c>
      <c r="GN32">
        <v>2.2985799999999998</v>
      </c>
      <c r="GO32">
        <v>1.5979000000000001</v>
      </c>
      <c r="GP32">
        <v>2.4072300000000002</v>
      </c>
      <c r="GQ32">
        <v>26.2104</v>
      </c>
      <c r="GR32">
        <v>15.734400000000001</v>
      </c>
      <c r="GS32">
        <v>18</v>
      </c>
      <c r="GT32">
        <v>496.851</v>
      </c>
      <c r="GU32">
        <v>522.05100000000004</v>
      </c>
      <c r="GV32">
        <v>18.214300000000001</v>
      </c>
      <c r="GW32">
        <v>21.287400000000002</v>
      </c>
      <c r="GX32">
        <v>30.0002</v>
      </c>
      <c r="GY32">
        <v>21.335799999999999</v>
      </c>
      <c r="GZ32">
        <v>21.299600000000002</v>
      </c>
      <c r="HA32">
        <v>20.703099999999999</v>
      </c>
      <c r="HB32">
        <v>16.442699999999999</v>
      </c>
      <c r="HC32">
        <v>-30</v>
      </c>
      <c r="HD32">
        <v>18.204000000000001</v>
      </c>
      <c r="HE32">
        <v>401.80099999999999</v>
      </c>
      <c r="HF32">
        <v>15.763500000000001</v>
      </c>
      <c r="HG32">
        <v>100.583</v>
      </c>
      <c r="HH32">
        <v>100.946</v>
      </c>
    </row>
    <row r="33" spans="1:216" x14ac:dyDescent="0.2">
      <c r="A33">
        <v>15</v>
      </c>
      <c r="B33">
        <v>1689038751</v>
      </c>
      <c r="C33">
        <v>854</v>
      </c>
      <c r="D33" t="s">
        <v>382</v>
      </c>
      <c r="E33" t="s">
        <v>383</v>
      </c>
      <c r="F33" t="s">
        <v>346</v>
      </c>
      <c r="G33" t="s">
        <v>347</v>
      </c>
      <c r="H33" t="s">
        <v>348</v>
      </c>
      <c r="I33" t="s">
        <v>349</v>
      </c>
      <c r="J33" t="s">
        <v>395</v>
      </c>
      <c r="K33" t="s">
        <v>350</v>
      </c>
      <c r="L33">
        <v>1689038751</v>
      </c>
      <c r="M33">
        <f t="shared" si="0"/>
        <v>1.0075431242147419E-3</v>
      </c>
      <c r="N33">
        <f t="shared" si="1"/>
        <v>1.0075431242147419</v>
      </c>
      <c r="O33">
        <f t="shared" si="2"/>
        <v>0.77217682539192234</v>
      </c>
      <c r="P33">
        <f t="shared" si="3"/>
        <v>400.10399999999998</v>
      </c>
      <c r="Q33">
        <f t="shared" si="4"/>
        <v>390.27581897463318</v>
      </c>
      <c r="R33">
        <f t="shared" si="5"/>
        <v>39.069117391773517</v>
      </c>
      <c r="S33">
        <f t="shared" si="6"/>
        <v>40.052981468303997</v>
      </c>
      <c r="T33">
        <f t="shared" si="7"/>
        <v>0.19620942534469432</v>
      </c>
      <c r="U33">
        <f t="shared" si="8"/>
        <v>3.1234575452848574</v>
      </c>
      <c r="V33">
        <f t="shared" si="9"/>
        <v>0.18961021017349727</v>
      </c>
      <c r="W33">
        <f t="shared" si="10"/>
        <v>0.119080804315083</v>
      </c>
      <c r="X33">
        <f t="shared" si="11"/>
        <v>9.9402775444052569</v>
      </c>
      <c r="Y33">
        <f t="shared" si="12"/>
        <v>19.153475840469849</v>
      </c>
      <c r="Z33">
        <f t="shared" si="13"/>
        <v>19.153475840469849</v>
      </c>
      <c r="AA33">
        <f t="shared" si="14"/>
        <v>2.2263890851125265</v>
      </c>
      <c r="AB33">
        <f t="shared" si="15"/>
        <v>75.663828979574149</v>
      </c>
      <c r="AC33">
        <f t="shared" si="16"/>
        <v>1.7048925199208</v>
      </c>
      <c r="AD33">
        <f t="shared" si="17"/>
        <v>2.2532464229123863</v>
      </c>
      <c r="AE33">
        <f t="shared" si="18"/>
        <v>0.52149656519172649</v>
      </c>
      <c r="AF33">
        <f t="shared" si="19"/>
        <v>-44.432651777870113</v>
      </c>
      <c r="AG33">
        <f t="shared" si="20"/>
        <v>32.41949808023157</v>
      </c>
      <c r="AH33">
        <f t="shared" si="21"/>
        <v>2.0708294163552927</v>
      </c>
      <c r="AI33">
        <f t="shared" si="22"/>
        <v>-2.0467368779932826E-3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54210.775971800926</v>
      </c>
      <c r="AO33">
        <f t="shared" si="26"/>
        <v>60.112900000000003</v>
      </c>
      <c r="AP33">
        <f t="shared" si="27"/>
        <v>50.674244655132256</v>
      </c>
      <c r="AQ33">
        <f t="shared" si="28"/>
        <v>0.84298452836466475</v>
      </c>
      <c r="AR33">
        <f t="shared" si="29"/>
        <v>0.16536013974380301</v>
      </c>
      <c r="AS33">
        <v>1689038751</v>
      </c>
      <c r="AT33">
        <v>400.10399999999998</v>
      </c>
      <c r="AU33">
        <v>401.29700000000003</v>
      </c>
      <c r="AV33">
        <v>17.030799999999999</v>
      </c>
      <c r="AW33">
        <v>16.025500000000001</v>
      </c>
      <c r="AX33">
        <v>400.93400000000003</v>
      </c>
      <c r="AY33">
        <v>16.870200000000001</v>
      </c>
      <c r="AZ33">
        <v>500.16699999999997</v>
      </c>
      <c r="BA33">
        <v>99.906400000000005</v>
      </c>
      <c r="BB33">
        <v>0.20002600000000001</v>
      </c>
      <c r="BC33">
        <v>19.346</v>
      </c>
      <c r="BD33">
        <v>18.965699999999998</v>
      </c>
      <c r="BE33">
        <v>999.9</v>
      </c>
      <c r="BF33">
        <v>0</v>
      </c>
      <c r="BG33">
        <v>0</v>
      </c>
      <c r="BH33">
        <v>10000</v>
      </c>
      <c r="BI33">
        <v>0</v>
      </c>
      <c r="BJ33">
        <v>0.84660299999999999</v>
      </c>
      <c r="BK33">
        <v>-1.19302</v>
      </c>
      <c r="BL33">
        <v>407.036</v>
      </c>
      <c r="BM33">
        <v>407.83300000000003</v>
      </c>
      <c r="BN33">
        <v>1.0052399999999999</v>
      </c>
      <c r="BO33">
        <v>401.29700000000003</v>
      </c>
      <c r="BP33">
        <v>16.025500000000001</v>
      </c>
      <c r="BQ33">
        <v>1.7014800000000001</v>
      </c>
      <c r="BR33">
        <v>1.6010500000000001</v>
      </c>
      <c r="BS33">
        <v>14.91</v>
      </c>
      <c r="BT33">
        <v>13.9689</v>
      </c>
      <c r="BU33">
        <v>60.112900000000003</v>
      </c>
      <c r="BV33">
        <v>0.900451</v>
      </c>
      <c r="BW33">
        <v>9.9549200000000004E-2</v>
      </c>
      <c r="BX33">
        <v>0</v>
      </c>
      <c r="BY33">
        <v>2.7225999999999999</v>
      </c>
      <c r="BZ33">
        <v>0</v>
      </c>
      <c r="CA33">
        <v>332.32900000000001</v>
      </c>
      <c r="CB33">
        <v>574.45600000000002</v>
      </c>
      <c r="CC33">
        <v>32.875</v>
      </c>
      <c r="CD33">
        <v>38.186999999999998</v>
      </c>
      <c r="CE33">
        <v>35.875</v>
      </c>
      <c r="CF33">
        <v>36.561999999999998</v>
      </c>
      <c r="CG33">
        <v>33.561999999999998</v>
      </c>
      <c r="CH33">
        <v>54.13</v>
      </c>
      <c r="CI33">
        <v>5.98</v>
      </c>
      <c r="CJ33">
        <v>0</v>
      </c>
      <c r="CK33">
        <v>1689038752.0999999</v>
      </c>
      <c r="CL33">
        <v>0</v>
      </c>
      <c r="CM33">
        <v>1689037743.0999999</v>
      </c>
      <c r="CN33" t="s">
        <v>351</v>
      </c>
      <c r="CO33">
        <v>1689037743.0999999</v>
      </c>
      <c r="CP33">
        <v>1689037743.0999999</v>
      </c>
      <c r="CQ33">
        <v>46</v>
      </c>
      <c r="CR33">
        <v>0.13900000000000001</v>
      </c>
      <c r="CS33">
        <v>2E-3</v>
      </c>
      <c r="CT33">
        <v>-0.83099999999999996</v>
      </c>
      <c r="CU33">
        <v>0.161</v>
      </c>
      <c r="CV33">
        <v>417</v>
      </c>
      <c r="CW33">
        <v>16</v>
      </c>
      <c r="CX33">
        <v>7.0000000000000007E-2</v>
      </c>
      <c r="CY33">
        <v>0.04</v>
      </c>
      <c r="CZ33">
        <v>1.0871090009112501</v>
      </c>
      <c r="DA33">
        <v>9.9240101553856E-2</v>
      </c>
      <c r="DB33">
        <v>5.45986924083883E-2</v>
      </c>
      <c r="DC33">
        <v>1</v>
      </c>
      <c r="DD33">
        <v>401.34561904761898</v>
      </c>
      <c r="DE33">
        <v>7.4961038961198101E-2</v>
      </c>
      <c r="DF33">
        <v>3.3787115310387403E-2</v>
      </c>
      <c r="DG33">
        <v>-1</v>
      </c>
      <c r="DH33">
        <v>59.984499999999997</v>
      </c>
      <c r="DI33">
        <v>-0.61750670034024902</v>
      </c>
      <c r="DJ33">
        <v>0.16468027811489899</v>
      </c>
      <c r="DK33">
        <v>1</v>
      </c>
      <c r="DL33">
        <v>2</v>
      </c>
      <c r="DM33">
        <v>2</v>
      </c>
      <c r="DN33" t="s">
        <v>352</v>
      </c>
      <c r="DO33">
        <v>2.9264299999999999</v>
      </c>
      <c r="DP33">
        <v>2.9206500000000002</v>
      </c>
      <c r="DQ33">
        <v>9.4687099999999996E-2</v>
      </c>
      <c r="DR33">
        <v>9.5085299999999998E-2</v>
      </c>
      <c r="DS33">
        <v>9.36255E-2</v>
      </c>
      <c r="DT33">
        <v>9.0516200000000005E-2</v>
      </c>
      <c r="DU33">
        <v>28815.3</v>
      </c>
      <c r="DV33">
        <v>30474.7</v>
      </c>
      <c r="DW33">
        <v>29558.400000000001</v>
      </c>
      <c r="DX33">
        <v>31383.7</v>
      </c>
      <c r="DY33">
        <v>35062.199999999997</v>
      </c>
      <c r="DZ33">
        <v>37438.400000000001</v>
      </c>
      <c r="EA33">
        <v>40535.5</v>
      </c>
      <c r="EB33">
        <v>43573.3</v>
      </c>
      <c r="EC33">
        <v>2.0964299999999998</v>
      </c>
      <c r="ED33">
        <v>2.08833</v>
      </c>
      <c r="EE33">
        <v>6.2618400000000005E-2</v>
      </c>
      <c r="EF33">
        <v>0</v>
      </c>
      <c r="EG33">
        <v>17.927099999999999</v>
      </c>
      <c r="EH33">
        <v>999.9</v>
      </c>
      <c r="EI33">
        <v>63.692</v>
      </c>
      <c r="EJ33">
        <v>22.89</v>
      </c>
      <c r="EK33">
        <v>17.857399999999998</v>
      </c>
      <c r="EL33">
        <v>61.169600000000003</v>
      </c>
      <c r="EM33">
        <v>24.839700000000001</v>
      </c>
      <c r="EN33">
        <v>1</v>
      </c>
      <c r="EO33">
        <v>-0.425541</v>
      </c>
      <c r="EP33">
        <v>0.88207500000000005</v>
      </c>
      <c r="EQ33">
        <v>20.304500000000001</v>
      </c>
      <c r="ER33">
        <v>5.2415500000000002</v>
      </c>
      <c r="ES33">
        <v>11.8302</v>
      </c>
      <c r="ET33">
        <v>4.9819000000000004</v>
      </c>
      <c r="EU33">
        <v>3.2989999999999999</v>
      </c>
      <c r="EV33">
        <v>64.400000000000006</v>
      </c>
      <c r="EW33">
        <v>447.9</v>
      </c>
      <c r="EX33">
        <v>6.9</v>
      </c>
      <c r="EY33">
        <v>538.70000000000005</v>
      </c>
      <c r="EZ33">
        <v>1.8733200000000001</v>
      </c>
      <c r="FA33">
        <v>1.87897</v>
      </c>
      <c r="FB33">
        <v>1.8793899999999999</v>
      </c>
      <c r="FC33">
        <v>1.87998</v>
      </c>
      <c r="FD33">
        <v>1.8775900000000001</v>
      </c>
      <c r="FE33">
        <v>1.8766799999999999</v>
      </c>
      <c r="FF33">
        <v>1.8772899999999999</v>
      </c>
      <c r="FG33">
        <v>1.875</v>
      </c>
      <c r="FH33">
        <v>0</v>
      </c>
      <c r="FI33">
        <v>0</v>
      </c>
      <c r="FJ33">
        <v>0</v>
      </c>
      <c r="FK33">
        <v>0</v>
      </c>
      <c r="FL33" t="s">
        <v>353</v>
      </c>
      <c r="FM33" t="s">
        <v>354</v>
      </c>
      <c r="FN33" t="s">
        <v>355</v>
      </c>
      <c r="FO33" t="s">
        <v>355</v>
      </c>
      <c r="FP33" t="s">
        <v>355</v>
      </c>
      <c r="FQ33" t="s">
        <v>355</v>
      </c>
      <c r="FR33">
        <v>0</v>
      </c>
      <c r="FS33">
        <v>100</v>
      </c>
      <c r="FT33">
        <v>100</v>
      </c>
      <c r="FU33">
        <v>-0.83</v>
      </c>
      <c r="FV33">
        <v>0.16059999999999999</v>
      </c>
      <c r="FW33">
        <v>-0.83080166740341399</v>
      </c>
      <c r="FX33">
        <v>1.4527828764109799E-4</v>
      </c>
      <c r="FY33">
        <v>-4.3579519040863002E-7</v>
      </c>
      <c r="FZ33">
        <v>2.0799061152897499E-10</v>
      </c>
      <c r="GA33">
        <v>0.160579999999996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16.8</v>
      </c>
      <c r="GJ33">
        <v>16.8</v>
      </c>
      <c r="GK33">
        <v>1.03027</v>
      </c>
      <c r="GL33">
        <v>2.51709</v>
      </c>
      <c r="GM33">
        <v>1.54541</v>
      </c>
      <c r="GN33">
        <v>2.2985799999999998</v>
      </c>
      <c r="GO33">
        <v>1.5979000000000001</v>
      </c>
      <c r="GP33">
        <v>2.2680699999999998</v>
      </c>
      <c r="GQ33">
        <v>26.231000000000002</v>
      </c>
      <c r="GR33">
        <v>15.716900000000001</v>
      </c>
      <c r="GS33">
        <v>18</v>
      </c>
      <c r="GT33">
        <v>496.90699999999998</v>
      </c>
      <c r="GU33">
        <v>522.202</v>
      </c>
      <c r="GV33">
        <v>18.4697</v>
      </c>
      <c r="GW33">
        <v>21.264800000000001</v>
      </c>
      <c r="GX33">
        <v>30</v>
      </c>
      <c r="GY33">
        <v>21.3186</v>
      </c>
      <c r="GZ33">
        <v>21.282800000000002</v>
      </c>
      <c r="HA33">
        <v>20.683299999999999</v>
      </c>
      <c r="HB33">
        <v>16.442699999999999</v>
      </c>
      <c r="HC33">
        <v>-30</v>
      </c>
      <c r="HD33">
        <v>18.476600000000001</v>
      </c>
      <c r="HE33">
        <v>401.26100000000002</v>
      </c>
      <c r="HF33">
        <v>15.763500000000001</v>
      </c>
      <c r="HG33">
        <v>100.58799999999999</v>
      </c>
      <c r="HH33">
        <v>100.95099999999999</v>
      </c>
    </row>
    <row r="34" spans="1:216" x14ac:dyDescent="0.2">
      <c r="A34">
        <v>16</v>
      </c>
      <c r="B34">
        <v>1689038812</v>
      </c>
      <c r="C34">
        <v>915</v>
      </c>
      <c r="D34" t="s">
        <v>384</v>
      </c>
      <c r="E34" t="s">
        <v>385</v>
      </c>
      <c r="F34" t="s">
        <v>346</v>
      </c>
      <c r="G34" t="s">
        <v>347</v>
      </c>
      <c r="H34" t="s">
        <v>348</v>
      </c>
      <c r="I34" t="s">
        <v>349</v>
      </c>
      <c r="J34" t="s">
        <v>395</v>
      </c>
      <c r="K34" t="s">
        <v>350</v>
      </c>
      <c r="L34">
        <v>1689038812</v>
      </c>
      <c r="M34">
        <f t="shared" si="0"/>
        <v>9.9656850972375081E-4</v>
      </c>
      <c r="N34">
        <f t="shared" si="1"/>
        <v>0.99656850972375077</v>
      </c>
      <c r="O34">
        <f t="shared" si="2"/>
        <v>0.46841517525903292</v>
      </c>
      <c r="P34">
        <f t="shared" si="3"/>
        <v>400.03399999999999</v>
      </c>
      <c r="Q34">
        <f t="shared" si="4"/>
        <v>392.63439598594607</v>
      </c>
      <c r="R34">
        <f t="shared" si="5"/>
        <v>39.305919106530723</v>
      </c>
      <c r="S34">
        <f t="shared" si="6"/>
        <v>40.046680078493999</v>
      </c>
      <c r="T34">
        <f t="shared" si="7"/>
        <v>0.19213130514883667</v>
      </c>
      <c r="U34">
        <f t="shared" si="8"/>
        <v>3.1278794104117722</v>
      </c>
      <c r="V34">
        <f t="shared" si="9"/>
        <v>0.18580743344545642</v>
      </c>
      <c r="W34">
        <f t="shared" si="10"/>
        <v>0.1166804810994783</v>
      </c>
      <c r="X34">
        <f t="shared" si="11"/>
        <v>8.2442119848515247</v>
      </c>
      <c r="Y34">
        <f t="shared" si="12"/>
        <v>19.186480080970597</v>
      </c>
      <c r="Z34">
        <f t="shared" si="13"/>
        <v>19.186480080970597</v>
      </c>
      <c r="AA34">
        <f t="shared" si="14"/>
        <v>2.2309731841052689</v>
      </c>
      <c r="AB34">
        <f t="shared" si="15"/>
        <v>75.465224995708496</v>
      </c>
      <c r="AC34">
        <f t="shared" si="16"/>
        <v>1.7046022330716</v>
      </c>
      <c r="AD34">
        <f t="shared" si="17"/>
        <v>2.2587916926883027</v>
      </c>
      <c r="AE34">
        <f t="shared" si="18"/>
        <v>0.52637095103366893</v>
      </c>
      <c r="AF34">
        <f t="shared" si="19"/>
        <v>-43.948671278817407</v>
      </c>
      <c r="AG34">
        <f t="shared" si="20"/>
        <v>33.560775670654564</v>
      </c>
      <c r="AH34">
        <f t="shared" si="21"/>
        <v>2.1414958839736657</v>
      </c>
      <c r="AI34">
        <f t="shared" si="22"/>
        <v>-2.1877393376570353E-3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54321.474379811472</v>
      </c>
      <c r="AO34">
        <f t="shared" si="26"/>
        <v>49.844999999999999</v>
      </c>
      <c r="AP34">
        <f t="shared" si="27"/>
        <v>42.019515018057781</v>
      </c>
      <c r="AQ34">
        <f t="shared" si="28"/>
        <v>0.84300361155698234</v>
      </c>
      <c r="AR34">
        <f t="shared" si="29"/>
        <v>0.16539697030497591</v>
      </c>
      <c r="AS34">
        <v>1689038812</v>
      </c>
      <c r="AT34">
        <v>400.03399999999999</v>
      </c>
      <c r="AU34">
        <v>400.91399999999999</v>
      </c>
      <c r="AV34">
        <v>17.0276</v>
      </c>
      <c r="AW34">
        <v>16.0334</v>
      </c>
      <c r="AX34">
        <v>400.863</v>
      </c>
      <c r="AY34">
        <v>16.867000000000001</v>
      </c>
      <c r="AZ34">
        <v>500.24400000000003</v>
      </c>
      <c r="BA34">
        <v>99.9084</v>
      </c>
      <c r="BB34">
        <v>0.199791</v>
      </c>
      <c r="BC34">
        <v>19.3855</v>
      </c>
      <c r="BD34">
        <v>18.986699999999999</v>
      </c>
      <c r="BE34">
        <v>999.9</v>
      </c>
      <c r="BF34">
        <v>0</v>
      </c>
      <c r="BG34">
        <v>0</v>
      </c>
      <c r="BH34">
        <v>10022.5</v>
      </c>
      <c r="BI34">
        <v>0</v>
      </c>
      <c r="BJ34">
        <v>0.74077700000000002</v>
      </c>
      <c r="BK34">
        <v>-0.88024899999999995</v>
      </c>
      <c r="BL34">
        <v>406.964</v>
      </c>
      <c r="BM34">
        <v>407.447</v>
      </c>
      <c r="BN34">
        <v>0.99422299999999997</v>
      </c>
      <c r="BO34">
        <v>400.91399999999999</v>
      </c>
      <c r="BP34">
        <v>16.0334</v>
      </c>
      <c r="BQ34">
        <v>1.7012</v>
      </c>
      <c r="BR34">
        <v>1.6018699999999999</v>
      </c>
      <c r="BS34">
        <v>14.907400000000001</v>
      </c>
      <c r="BT34">
        <v>13.976800000000001</v>
      </c>
      <c r="BU34">
        <v>49.844999999999999</v>
      </c>
      <c r="BV34">
        <v>0.89987200000000001</v>
      </c>
      <c r="BW34">
        <v>0.10012799999999999</v>
      </c>
      <c r="BX34">
        <v>0</v>
      </c>
      <c r="BY34">
        <v>2.7541000000000002</v>
      </c>
      <c r="BZ34">
        <v>0</v>
      </c>
      <c r="CA34">
        <v>280.73</v>
      </c>
      <c r="CB34">
        <v>476.27300000000002</v>
      </c>
      <c r="CC34">
        <v>32.811999999999998</v>
      </c>
      <c r="CD34">
        <v>38.25</v>
      </c>
      <c r="CE34">
        <v>35.811999999999998</v>
      </c>
      <c r="CF34">
        <v>36.625</v>
      </c>
      <c r="CG34">
        <v>33.5</v>
      </c>
      <c r="CH34">
        <v>44.85</v>
      </c>
      <c r="CI34">
        <v>4.99</v>
      </c>
      <c r="CJ34">
        <v>0</v>
      </c>
      <c r="CK34">
        <v>1689038813.3</v>
      </c>
      <c r="CL34">
        <v>0</v>
      </c>
      <c r="CM34">
        <v>1689037743.0999999</v>
      </c>
      <c r="CN34" t="s">
        <v>351</v>
      </c>
      <c r="CO34">
        <v>1689037743.0999999</v>
      </c>
      <c r="CP34">
        <v>1689037743.0999999</v>
      </c>
      <c r="CQ34">
        <v>46</v>
      </c>
      <c r="CR34">
        <v>0.13900000000000001</v>
      </c>
      <c r="CS34">
        <v>2E-3</v>
      </c>
      <c r="CT34">
        <v>-0.83099999999999996</v>
      </c>
      <c r="CU34">
        <v>0.161</v>
      </c>
      <c r="CV34">
        <v>417</v>
      </c>
      <c r="CW34">
        <v>16</v>
      </c>
      <c r="CX34">
        <v>7.0000000000000007E-2</v>
      </c>
      <c r="CY34">
        <v>0.04</v>
      </c>
      <c r="CZ34">
        <v>0.63438604216698302</v>
      </c>
      <c r="DA34">
        <v>-0.17249729971774799</v>
      </c>
      <c r="DB34">
        <v>3.8213238578331303E-2</v>
      </c>
      <c r="DC34">
        <v>1</v>
      </c>
      <c r="DD34">
        <v>400.95420000000001</v>
      </c>
      <c r="DE34">
        <v>-0.214736842105508</v>
      </c>
      <c r="DF34">
        <v>3.2647511390606801E-2</v>
      </c>
      <c r="DG34">
        <v>-1</v>
      </c>
      <c r="DH34">
        <v>50.0074238095238</v>
      </c>
      <c r="DI34">
        <v>0.44270415294517901</v>
      </c>
      <c r="DJ34">
        <v>0.14839421405984701</v>
      </c>
      <c r="DK34">
        <v>1</v>
      </c>
      <c r="DL34">
        <v>2</v>
      </c>
      <c r="DM34">
        <v>2</v>
      </c>
      <c r="DN34" t="s">
        <v>352</v>
      </c>
      <c r="DO34">
        <v>2.9266399999999999</v>
      </c>
      <c r="DP34">
        <v>2.9205899999999998</v>
      </c>
      <c r="DQ34">
        <v>9.4682299999999997E-2</v>
      </c>
      <c r="DR34">
        <v>9.5023999999999997E-2</v>
      </c>
      <c r="DS34">
        <v>9.3619999999999995E-2</v>
      </c>
      <c r="DT34">
        <v>9.05556E-2</v>
      </c>
      <c r="DU34">
        <v>28817.1</v>
      </c>
      <c r="DV34">
        <v>30479.599999999999</v>
      </c>
      <c r="DW34">
        <v>29559.9</v>
      </c>
      <c r="DX34">
        <v>31386.5</v>
      </c>
      <c r="DY34">
        <v>35063.699999999997</v>
      </c>
      <c r="DZ34">
        <v>37439.599999999999</v>
      </c>
      <c r="EA34">
        <v>40537.1</v>
      </c>
      <c r="EB34">
        <v>43576.7</v>
      </c>
      <c r="EC34">
        <v>2.0964999999999998</v>
      </c>
      <c r="ED34">
        <v>2.0886999999999998</v>
      </c>
      <c r="EE34">
        <v>6.9085499999999994E-2</v>
      </c>
      <c r="EF34">
        <v>0</v>
      </c>
      <c r="EG34">
        <v>17.840800000000002</v>
      </c>
      <c r="EH34">
        <v>999.9</v>
      </c>
      <c r="EI34">
        <v>63.716000000000001</v>
      </c>
      <c r="EJ34">
        <v>22.9</v>
      </c>
      <c r="EK34">
        <v>17.872199999999999</v>
      </c>
      <c r="EL34">
        <v>60.8596</v>
      </c>
      <c r="EM34">
        <v>24.431100000000001</v>
      </c>
      <c r="EN34">
        <v>1</v>
      </c>
      <c r="EO34">
        <v>-0.42817100000000002</v>
      </c>
      <c r="EP34">
        <v>1.02051</v>
      </c>
      <c r="EQ34">
        <v>20.303599999999999</v>
      </c>
      <c r="ER34">
        <v>5.2448399999999999</v>
      </c>
      <c r="ES34">
        <v>11.8302</v>
      </c>
      <c r="ET34">
        <v>4.98285</v>
      </c>
      <c r="EU34">
        <v>3.2989999999999999</v>
      </c>
      <c r="EV34">
        <v>64.400000000000006</v>
      </c>
      <c r="EW34">
        <v>449.2</v>
      </c>
      <c r="EX34">
        <v>6.9</v>
      </c>
      <c r="EY34">
        <v>541.70000000000005</v>
      </c>
      <c r="EZ34">
        <v>1.8733200000000001</v>
      </c>
      <c r="FA34">
        <v>1.87897</v>
      </c>
      <c r="FB34">
        <v>1.87941</v>
      </c>
      <c r="FC34">
        <v>1.88</v>
      </c>
      <c r="FD34">
        <v>1.87761</v>
      </c>
      <c r="FE34">
        <v>1.8766799999999999</v>
      </c>
      <c r="FF34">
        <v>1.8772899999999999</v>
      </c>
      <c r="FG34">
        <v>1.875</v>
      </c>
      <c r="FH34">
        <v>0</v>
      </c>
      <c r="FI34">
        <v>0</v>
      </c>
      <c r="FJ34">
        <v>0</v>
      </c>
      <c r="FK34">
        <v>0</v>
      </c>
      <c r="FL34" t="s">
        <v>353</v>
      </c>
      <c r="FM34" t="s">
        <v>354</v>
      </c>
      <c r="FN34" t="s">
        <v>355</v>
      </c>
      <c r="FO34" t="s">
        <v>355</v>
      </c>
      <c r="FP34" t="s">
        <v>355</v>
      </c>
      <c r="FQ34" t="s">
        <v>355</v>
      </c>
      <c r="FR34">
        <v>0</v>
      </c>
      <c r="FS34">
        <v>100</v>
      </c>
      <c r="FT34">
        <v>100</v>
      </c>
      <c r="FU34">
        <v>-0.82899999999999996</v>
      </c>
      <c r="FV34">
        <v>0.16059999999999999</v>
      </c>
      <c r="FW34">
        <v>-0.83080166740341399</v>
      </c>
      <c r="FX34">
        <v>1.4527828764109799E-4</v>
      </c>
      <c r="FY34">
        <v>-4.3579519040863002E-7</v>
      </c>
      <c r="FZ34">
        <v>2.0799061152897499E-10</v>
      </c>
      <c r="GA34">
        <v>0.160579999999996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17.8</v>
      </c>
      <c r="GJ34">
        <v>17.8</v>
      </c>
      <c r="GK34">
        <v>1.02905</v>
      </c>
      <c r="GL34">
        <v>2.51709</v>
      </c>
      <c r="GM34">
        <v>1.54541</v>
      </c>
      <c r="GN34">
        <v>2.2973599999999998</v>
      </c>
      <c r="GO34">
        <v>1.5979000000000001</v>
      </c>
      <c r="GP34">
        <v>2.2644000000000002</v>
      </c>
      <c r="GQ34">
        <v>26.231000000000002</v>
      </c>
      <c r="GR34">
        <v>15.7081</v>
      </c>
      <c r="GS34">
        <v>18</v>
      </c>
      <c r="GT34">
        <v>496.71100000000001</v>
      </c>
      <c r="GU34">
        <v>522.20699999999999</v>
      </c>
      <c r="GV34">
        <v>18.4377</v>
      </c>
      <c r="GW34">
        <v>21.2301</v>
      </c>
      <c r="GX34">
        <v>29.9998</v>
      </c>
      <c r="GY34">
        <v>21.293700000000001</v>
      </c>
      <c r="GZ34">
        <v>21.2592</v>
      </c>
      <c r="HA34">
        <v>20.668099999999999</v>
      </c>
      <c r="HB34">
        <v>16.442699999999999</v>
      </c>
      <c r="HC34">
        <v>-30</v>
      </c>
      <c r="HD34">
        <v>18.447700000000001</v>
      </c>
      <c r="HE34">
        <v>400.92</v>
      </c>
      <c r="HF34">
        <v>15.763500000000001</v>
      </c>
      <c r="HG34">
        <v>100.592</v>
      </c>
      <c r="HH34">
        <v>100.959</v>
      </c>
    </row>
    <row r="35" spans="1:216" x14ac:dyDescent="0.2">
      <c r="A35">
        <v>17</v>
      </c>
      <c r="B35">
        <v>1689038873</v>
      </c>
      <c r="C35">
        <v>976</v>
      </c>
      <c r="D35" t="s">
        <v>386</v>
      </c>
      <c r="E35" t="s">
        <v>387</v>
      </c>
      <c r="F35" t="s">
        <v>346</v>
      </c>
      <c r="G35" t="s">
        <v>347</v>
      </c>
      <c r="H35" t="s">
        <v>348</v>
      </c>
      <c r="I35" t="s">
        <v>349</v>
      </c>
      <c r="J35" t="s">
        <v>395</v>
      </c>
      <c r="K35" t="s">
        <v>350</v>
      </c>
      <c r="L35">
        <v>1689038873</v>
      </c>
      <c r="M35">
        <f t="shared" si="0"/>
        <v>1.0104545649627914E-3</v>
      </c>
      <c r="N35">
        <f t="shared" si="1"/>
        <v>1.0104545649627914</v>
      </c>
      <c r="O35">
        <f t="shared" si="2"/>
        <v>-0.41707021205377509</v>
      </c>
      <c r="P35">
        <f t="shared" si="3"/>
        <v>400.07799999999997</v>
      </c>
      <c r="Q35">
        <f t="shared" si="4"/>
        <v>400.18522643036488</v>
      </c>
      <c r="R35">
        <f t="shared" si="5"/>
        <v>40.061241215402248</v>
      </c>
      <c r="S35">
        <f t="shared" si="6"/>
        <v>40.050507126265998</v>
      </c>
      <c r="T35">
        <f t="shared" si="7"/>
        <v>0.19598989297696309</v>
      </c>
      <c r="U35">
        <f t="shared" si="8"/>
        <v>3.1290820860010284</v>
      </c>
      <c r="V35">
        <f t="shared" si="9"/>
        <v>0.1894165790623917</v>
      </c>
      <c r="W35">
        <f t="shared" si="10"/>
        <v>0.1189575821106153</v>
      </c>
      <c r="X35">
        <f t="shared" si="11"/>
        <v>4.9925365960384243</v>
      </c>
      <c r="Y35">
        <f t="shared" si="12"/>
        <v>19.176222716170958</v>
      </c>
      <c r="Z35">
        <f t="shared" si="13"/>
        <v>19.176222716170958</v>
      </c>
      <c r="AA35">
        <f t="shared" si="14"/>
        <v>2.2295476098492029</v>
      </c>
      <c r="AB35">
        <f t="shared" si="15"/>
        <v>75.475344847970234</v>
      </c>
      <c r="AC35">
        <f t="shared" si="16"/>
        <v>1.7060191823740001</v>
      </c>
      <c r="AD35">
        <f t="shared" si="17"/>
        <v>2.2603661974786995</v>
      </c>
      <c r="AE35">
        <f t="shared" si="18"/>
        <v>0.52352842747520278</v>
      </c>
      <c r="AF35">
        <f t="shared" si="19"/>
        <v>-44.561046314859105</v>
      </c>
      <c r="AG35">
        <f t="shared" si="20"/>
        <v>37.193431583089719</v>
      </c>
      <c r="AH35">
        <f t="shared" si="21"/>
        <v>2.3723931485612173</v>
      </c>
      <c r="AI35">
        <f t="shared" si="22"/>
        <v>-2.6849871697436356E-3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54351.468157820287</v>
      </c>
      <c r="AO35">
        <f t="shared" si="26"/>
        <v>30.193100000000001</v>
      </c>
      <c r="AP35">
        <f t="shared" si="27"/>
        <v>25.452213241470687</v>
      </c>
      <c r="AQ35">
        <f t="shared" si="28"/>
        <v>0.84298111957601862</v>
      </c>
      <c r="AR35">
        <f t="shared" si="29"/>
        <v>0.16535356078171581</v>
      </c>
      <c r="AS35">
        <v>1689038873</v>
      </c>
      <c r="AT35">
        <v>400.07799999999997</v>
      </c>
      <c r="AU35">
        <v>400.065</v>
      </c>
      <c r="AV35">
        <v>17.042000000000002</v>
      </c>
      <c r="AW35">
        <v>16.033999999999999</v>
      </c>
      <c r="AX35">
        <v>400.90699999999998</v>
      </c>
      <c r="AY35">
        <v>16.881399999999999</v>
      </c>
      <c r="AZ35">
        <v>500.26299999999998</v>
      </c>
      <c r="BA35">
        <v>99.907200000000003</v>
      </c>
      <c r="BB35">
        <v>0.199547</v>
      </c>
      <c r="BC35">
        <v>19.396699999999999</v>
      </c>
      <c r="BD35">
        <v>18.989100000000001</v>
      </c>
      <c r="BE35">
        <v>999.9</v>
      </c>
      <c r="BF35">
        <v>0</v>
      </c>
      <c r="BG35">
        <v>0</v>
      </c>
      <c r="BH35">
        <v>10028.799999999999</v>
      </c>
      <c r="BI35">
        <v>0</v>
      </c>
      <c r="BJ35">
        <v>0.68786499999999995</v>
      </c>
      <c r="BK35">
        <v>1.25732E-2</v>
      </c>
      <c r="BL35">
        <v>407.01400000000001</v>
      </c>
      <c r="BM35">
        <v>406.584</v>
      </c>
      <c r="BN35">
        <v>1.0080499999999999</v>
      </c>
      <c r="BO35">
        <v>400.065</v>
      </c>
      <c r="BP35">
        <v>16.033999999999999</v>
      </c>
      <c r="BQ35">
        <v>1.70262</v>
      </c>
      <c r="BR35">
        <v>1.6019099999999999</v>
      </c>
      <c r="BS35">
        <v>14.920299999999999</v>
      </c>
      <c r="BT35">
        <v>13.9772</v>
      </c>
      <c r="BU35">
        <v>30.193100000000001</v>
      </c>
      <c r="BV35">
        <v>0.90062600000000004</v>
      </c>
      <c r="BW35">
        <v>9.9374199999999996E-2</v>
      </c>
      <c r="BX35">
        <v>0</v>
      </c>
      <c r="BY35">
        <v>2.4597000000000002</v>
      </c>
      <c r="BZ35">
        <v>0</v>
      </c>
      <c r="CA35">
        <v>207.76400000000001</v>
      </c>
      <c r="CB35">
        <v>288.54500000000002</v>
      </c>
      <c r="CC35">
        <v>32.686999999999998</v>
      </c>
      <c r="CD35">
        <v>38.186999999999998</v>
      </c>
      <c r="CE35">
        <v>35.811999999999998</v>
      </c>
      <c r="CF35">
        <v>36.625</v>
      </c>
      <c r="CG35">
        <v>33.375</v>
      </c>
      <c r="CH35">
        <v>27.19</v>
      </c>
      <c r="CI35">
        <v>3</v>
      </c>
      <c r="CJ35">
        <v>0</v>
      </c>
      <c r="CK35">
        <v>1689038874.5</v>
      </c>
      <c r="CL35">
        <v>0</v>
      </c>
      <c r="CM35">
        <v>1689037743.0999999</v>
      </c>
      <c r="CN35" t="s">
        <v>351</v>
      </c>
      <c r="CO35">
        <v>1689037743.0999999</v>
      </c>
      <c r="CP35">
        <v>1689037743.0999999</v>
      </c>
      <c r="CQ35">
        <v>46</v>
      </c>
      <c r="CR35">
        <v>0.13900000000000001</v>
      </c>
      <c r="CS35">
        <v>2E-3</v>
      </c>
      <c r="CT35">
        <v>-0.83099999999999996</v>
      </c>
      <c r="CU35">
        <v>0.161</v>
      </c>
      <c r="CV35">
        <v>417</v>
      </c>
      <c r="CW35">
        <v>16</v>
      </c>
      <c r="CX35">
        <v>7.0000000000000007E-2</v>
      </c>
      <c r="CY35">
        <v>0.04</v>
      </c>
      <c r="CZ35">
        <v>-0.46685201400519899</v>
      </c>
      <c r="DA35">
        <v>-0.434362322980824</v>
      </c>
      <c r="DB35">
        <v>6.4806780120492194E-2</v>
      </c>
      <c r="DC35">
        <v>1</v>
      </c>
      <c r="DD35">
        <v>400.13228571428601</v>
      </c>
      <c r="DE35">
        <v>-0.250051948051767</v>
      </c>
      <c r="DF35">
        <v>4.1805835611264899E-2</v>
      </c>
      <c r="DG35">
        <v>-1</v>
      </c>
      <c r="DH35">
        <v>30.015165</v>
      </c>
      <c r="DI35">
        <v>0.404663696740519</v>
      </c>
      <c r="DJ35">
        <v>0.143935375342547</v>
      </c>
      <c r="DK35">
        <v>1</v>
      </c>
      <c r="DL35">
        <v>2</v>
      </c>
      <c r="DM35">
        <v>2</v>
      </c>
      <c r="DN35" t="s">
        <v>352</v>
      </c>
      <c r="DO35">
        <v>2.9267300000000001</v>
      </c>
      <c r="DP35">
        <v>2.9203999999999999</v>
      </c>
      <c r="DQ35">
        <v>9.4697900000000002E-2</v>
      </c>
      <c r="DR35">
        <v>9.4878799999999999E-2</v>
      </c>
      <c r="DS35">
        <v>9.3686500000000006E-2</v>
      </c>
      <c r="DT35">
        <v>9.0565000000000007E-2</v>
      </c>
      <c r="DU35">
        <v>28819</v>
      </c>
      <c r="DV35">
        <v>30487.3</v>
      </c>
      <c r="DW35">
        <v>29562.2</v>
      </c>
      <c r="DX35">
        <v>31389.1</v>
      </c>
      <c r="DY35">
        <v>35063.9</v>
      </c>
      <c r="DZ35">
        <v>37442.1</v>
      </c>
      <c r="EA35">
        <v>40540.5</v>
      </c>
      <c r="EB35">
        <v>43580.3</v>
      </c>
      <c r="EC35">
        <v>2.0972499999999998</v>
      </c>
      <c r="ED35">
        <v>2.08948</v>
      </c>
      <c r="EE35">
        <v>7.3220599999999997E-2</v>
      </c>
      <c r="EF35">
        <v>0</v>
      </c>
      <c r="EG35">
        <v>17.7746</v>
      </c>
      <c r="EH35">
        <v>999.9</v>
      </c>
      <c r="EI35">
        <v>63.704000000000001</v>
      </c>
      <c r="EJ35">
        <v>22.92</v>
      </c>
      <c r="EK35">
        <v>17.891400000000001</v>
      </c>
      <c r="EL35">
        <v>60.879600000000003</v>
      </c>
      <c r="EM35">
        <v>24.779599999999999</v>
      </c>
      <c r="EN35">
        <v>1</v>
      </c>
      <c r="EO35">
        <v>-0.431334</v>
      </c>
      <c r="EP35">
        <v>0.91086599999999995</v>
      </c>
      <c r="EQ35">
        <v>20.304300000000001</v>
      </c>
      <c r="ER35">
        <v>5.2439499999999999</v>
      </c>
      <c r="ES35">
        <v>11.8302</v>
      </c>
      <c r="ET35">
        <v>4.9832000000000001</v>
      </c>
      <c r="EU35">
        <v>3.2989999999999999</v>
      </c>
      <c r="EV35">
        <v>64.400000000000006</v>
      </c>
      <c r="EW35">
        <v>450.7</v>
      </c>
      <c r="EX35">
        <v>6.9</v>
      </c>
      <c r="EY35">
        <v>545.20000000000005</v>
      </c>
      <c r="EZ35">
        <v>1.8733200000000001</v>
      </c>
      <c r="FA35">
        <v>1.87897</v>
      </c>
      <c r="FB35">
        <v>1.8793800000000001</v>
      </c>
      <c r="FC35">
        <v>1.8799699999999999</v>
      </c>
      <c r="FD35">
        <v>1.8775900000000001</v>
      </c>
      <c r="FE35">
        <v>1.8766799999999999</v>
      </c>
      <c r="FF35">
        <v>1.8772899999999999</v>
      </c>
      <c r="FG35">
        <v>1.875</v>
      </c>
      <c r="FH35">
        <v>0</v>
      </c>
      <c r="FI35">
        <v>0</v>
      </c>
      <c r="FJ35">
        <v>0</v>
      </c>
      <c r="FK35">
        <v>0</v>
      </c>
      <c r="FL35" t="s">
        <v>353</v>
      </c>
      <c r="FM35" t="s">
        <v>354</v>
      </c>
      <c r="FN35" t="s">
        <v>355</v>
      </c>
      <c r="FO35" t="s">
        <v>355</v>
      </c>
      <c r="FP35" t="s">
        <v>355</v>
      </c>
      <c r="FQ35" t="s">
        <v>355</v>
      </c>
      <c r="FR35">
        <v>0</v>
      </c>
      <c r="FS35">
        <v>100</v>
      </c>
      <c r="FT35">
        <v>100</v>
      </c>
      <c r="FU35">
        <v>-0.82899999999999996</v>
      </c>
      <c r="FV35">
        <v>0.16059999999999999</v>
      </c>
      <c r="FW35">
        <v>-0.83080166740341399</v>
      </c>
      <c r="FX35">
        <v>1.4527828764109799E-4</v>
      </c>
      <c r="FY35">
        <v>-4.3579519040863002E-7</v>
      </c>
      <c r="FZ35">
        <v>2.0799061152897499E-10</v>
      </c>
      <c r="GA35">
        <v>0.160579999999996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18.8</v>
      </c>
      <c r="GJ35">
        <v>18.8</v>
      </c>
      <c r="GK35">
        <v>1.02783</v>
      </c>
      <c r="GL35">
        <v>2.50366</v>
      </c>
      <c r="GM35">
        <v>1.54541</v>
      </c>
      <c r="GN35">
        <v>2.2973599999999998</v>
      </c>
      <c r="GO35">
        <v>1.5979000000000001</v>
      </c>
      <c r="GP35">
        <v>2.4121100000000002</v>
      </c>
      <c r="GQ35">
        <v>26.2516</v>
      </c>
      <c r="GR35">
        <v>15.716900000000001</v>
      </c>
      <c r="GS35">
        <v>18</v>
      </c>
      <c r="GT35">
        <v>496.81400000000002</v>
      </c>
      <c r="GU35">
        <v>522.36400000000003</v>
      </c>
      <c r="GV35">
        <v>18.553699999999999</v>
      </c>
      <c r="GW35">
        <v>21.185700000000001</v>
      </c>
      <c r="GX35">
        <v>29.999700000000001</v>
      </c>
      <c r="GY35">
        <v>21.258299999999998</v>
      </c>
      <c r="GZ35">
        <v>21.223800000000001</v>
      </c>
      <c r="HA35">
        <v>20.632400000000001</v>
      </c>
      <c r="HB35">
        <v>16.442699999999999</v>
      </c>
      <c r="HC35">
        <v>-30</v>
      </c>
      <c r="HD35">
        <v>18.558599999999998</v>
      </c>
      <c r="HE35">
        <v>400.065</v>
      </c>
      <c r="HF35">
        <v>15.763500000000001</v>
      </c>
      <c r="HG35">
        <v>100.6</v>
      </c>
      <c r="HH35">
        <v>100.968</v>
      </c>
    </row>
    <row r="36" spans="1:216" x14ac:dyDescent="0.2">
      <c r="A36">
        <v>18</v>
      </c>
      <c r="B36">
        <v>1689038934</v>
      </c>
      <c r="C36">
        <v>1037</v>
      </c>
      <c r="D36" t="s">
        <v>388</v>
      </c>
      <c r="E36" t="s">
        <v>389</v>
      </c>
      <c r="F36" t="s">
        <v>346</v>
      </c>
      <c r="G36" t="s">
        <v>347</v>
      </c>
      <c r="H36" t="s">
        <v>348</v>
      </c>
      <c r="I36" t="s">
        <v>349</v>
      </c>
      <c r="J36" t="s">
        <v>395</v>
      </c>
      <c r="K36" t="s">
        <v>350</v>
      </c>
      <c r="L36">
        <v>1689038934</v>
      </c>
      <c r="M36">
        <f t="shared" si="0"/>
        <v>1.0099685622661162E-3</v>
      </c>
      <c r="N36">
        <f t="shared" si="1"/>
        <v>1.0099685622661163</v>
      </c>
      <c r="O36">
        <f t="shared" si="2"/>
        <v>-0.7715560712386339</v>
      </c>
      <c r="P36">
        <f t="shared" si="3"/>
        <v>400.02199999999999</v>
      </c>
      <c r="Q36">
        <f t="shared" si="4"/>
        <v>403.09323271064306</v>
      </c>
      <c r="R36">
        <f t="shared" si="5"/>
        <v>40.354719227838942</v>
      </c>
      <c r="S36">
        <f t="shared" si="6"/>
        <v>40.047250077617996</v>
      </c>
      <c r="T36">
        <f t="shared" si="7"/>
        <v>0.19636556914937386</v>
      </c>
      <c r="U36">
        <f t="shared" si="8"/>
        <v>3.1199214691372008</v>
      </c>
      <c r="V36">
        <f t="shared" si="9"/>
        <v>0.18974881732433477</v>
      </c>
      <c r="W36">
        <f t="shared" si="10"/>
        <v>0.11916892572578801</v>
      </c>
      <c r="X36">
        <f t="shared" si="11"/>
        <v>3.2987864563540628</v>
      </c>
      <c r="Y36">
        <f t="shared" si="12"/>
        <v>19.159669451833924</v>
      </c>
      <c r="Z36">
        <f t="shared" si="13"/>
        <v>19.159669451833924</v>
      </c>
      <c r="AA36">
        <f t="shared" si="14"/>
        <v>2.2272487121434597</v>
      </c>
      <c r="AB36">
        <f t="shared" si="15"/>
        <v>75.454499555492774</v>
      </c>
      <c r="AC36">
        <f t="shared" si="16"/>
        <v>1.7048478227366997</v>
      </c>
      <c r="AD36">
        <f t="shared" si="17"/>
        <v>2.2594382479243333</v>
      </c>
      <c r="AE36">
        <f t="shared" si="18"/>
        <v>0.52240088940675999</v>
      </c>
      <c r="AF36">
        <f t="shared" si="19"/>
        <v>-44.539613595935727</v>
      </c>
      <c r="AG36">
        <f t="shared" si="20"/>
        <v>38.758696157028915</v>
      </c>
      <c r="AH36">
        <f t="shared" si="21"/>
        <v>2.4791982993443873</v>
      </c>
      <c r="AI36">
        <f t="shared" si="22"/>
        <v>-2.9326832083640397E-3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54108.454573199931</v>
      </c>
      <c r="AO36">
        <f t="shared" si="26"/>
        <v>19.939900000000002</v>
      </c>
      <c r="AP36">
        <f t="shared" si="27"/>
        <v>16.809815697592782</v>
      </c>
      <c r="AQ36">
        <f t="shared" si="28"/>
        <v>0.8430240722166501</v>
      </c>
      <c r="AR36">
        <f t="shared" si="29"/>
        <v>0.16543645937813442</v>
      </c>
      <c r="AS36">
        <v>1689038934</v>
      </c>
      <c r="AT36">
        <v>400.02199999999999</v>
      </c>
      <c r="AU36">
        <v>399.649</v>
      </c>
      <c r="AV36">
        <v>17.029299999999999</v>
      </c>
      <c r="AW36">
        <v>16.021799999999999</v>
      </c>
      <c r="AX36">
        <v>400.851</v>
      </c>
      <c r="AY36">
        <v>16.8687</v>
      </c>
      <c r="AZ36">
        <v>500.27699999999999</v>
      </c>
      <c r="BA36">
        <v>99.912599999999998</v>
      </c>
      <c r="BB36">
        <v>0.200019</v>
      </c>
      <c r="BC36">
        <v>19.3901</v>
      </c>
      <c r="BD36">
        <v>18.9984</v>
      </c>
      <c r="BE36">
        <v>999.9</v>
      </c>
      <c r="BF36">
        <v>0</v>
      </c>
      <c r="BG36">
        <v>0</v>
      </c>
      <c r="BH36">
        <v>9981.25</v>
      </c>
      <c r="BI36">
        <v>0</v>
      </c>
      <c r="BJ36">
        <v>0.63495199999999996</v>
      </c>
      <c r="BK36">
        <v>0.37252800000000003</v>
      </c>
      <c r="BL36">
        <v>406.952</v>
      </c>
      <c r="BM36">
        <v>406.15699999999998</v>
      </c>
      <c r="BN36">
        <v>1.0074700000000001</v>
      </c>
      <c r="BO36">
        <v>399.649</v>
      </c>
      <c r="BP36">
        <v>16.021799999999999</v>
      </c>
      <c r="BQ36">
        <v>1.7014400000000001</v>
      </c>
      <c r="BR36">
        <v>1.6007800000000001</v>
      </c>
      <c r="BS36">
        <v>14.909599999999999</v>
      </c>
      <c r="BT36">
        <v>13.9663</v>
      </c>
      <c r="BU36">
        <v>19.939900000000002</v>
      </c>
      <c r="BV36">
        <v>0.89923399999999998</v>
      </c>
      <c r="BW36">
        <v>0.10076599999999999</v>
      </c>
      <c r="BX36">
        <v>0</v>
      </c>
      <c r="BY36">
        <v>2.3576000000000001</v>
      </c>
      <c r="BZ36">
        <v>0</v>
      </c>
      <c r="CA36">
        <v>160.215</v>
      </c>
      <c r="CB36">
        <v>190.501</v>
      </c>
      <c r="CC36">
        <v>32.561999999999998</v>
      </c>
      <c r="CD36">
        <v>38.125</v>
      </c>
      <c r="CE36">
        <v>35.75</v>
      </c>
      <c r="CF36">
        <v>36.625</v>
      </c>
      <c r="CG36">
        <v>33.311999999999998</v>
      </c>
      <c r="CH36">
        <v>17.93</v>
      </c>
      <c r="CI36">
        <v>2.0099999999999998</v>
      </c>
      <c r="CJ36">
        <v>0</v>
      </c>
      <c r="CK36">
        <v>1689038935.0999999</v>
      </c>
      <c r="CL36">
        <v>0</v>
      </c>
      <c r="CM36">
        <v>1689037743.0999999</v>
      </c>
      <c r="CN36" t="s">
        <v>351</v>
      </c>
      <c r="CO36">
        <v>1689037743.0999999</v>
      </c>
      <c r="CP36">
        <v>1689037743.0999999</v>
      </c>
      <c r="CQ36">
        <v>46</v>
      </c>
      <c r="CR36">
        <v>0.13900000000000001</v>
      </c>
      <c r="CS36">
        <v>2E-3</v>
      </c>
      <c r="CT36">
        <v>-0.83099999999999996</v>
      </c>
      <c r="CU36">
        <v>0.161</v>
      </c>
      <c r="CV36">
        <v>417</v>
      </c>
      <c r="CW36">
        <v>16</v>
      </c>
      <c r="CX36">
        <v>7.0000000000000007E-2</v>
      </c>
      <c r="CY36">
        <v>0.04</v>
      </c>
      <c r="CZ36">
        <v>-1.04235610676224</v>
      </c>
      <c r="DA36">
        <v>3.6551233557696301E-2</v>
      </c>
      <c r="DB36">
        <v>7.6993199953419703E-2</v>
      </c>
      <c r="DC36">
        <v>1</v>
      </c>
      <c r="DD36">
        <v>399.63434999999998</v>
      </c>
      <c r="DE36">
        <v>-0.30699248120324801</v>
      </c>
      <c r="DF36">
        <v>5.0293414081766297E-2</v>
      </c>
      <c r="DG36">
        <v>-1</v>
      </c>
      <c r="DH36">
        <v>19.9847</v>
      </c>
      <c r="DI36">
        <v>-2.1471106180103098E-3</v>
      </c>
      <c r="DJ36">
        <v>0.10532616958762001</v>
      </c>
      <c r="DK36">
        <v>1</v>
      </c>
      <c r="DL36">
        <v>2</v>
      </c>
      <c r="DM36">
        <v>2</v>
      </c>
      <c r="DN36" t="s">
        <v>352</v>
      </c>
      <c r="DO36">
        <v>2.9268299999999998</v>
      </c>
      <c r="DP36">
        <v>2.9204599999999998</v>
      </c>
      <c r="DQ36">
        <v>9.4705200000000003E-2</v>
      </c>
      <c r="DR36">
        <v>9.4821000000000003E-2</v>
      </c>
      <c r="DS36">
        <v>9.3651200000000004E-2</v>
      </c>
      <c r="DT36">
        <v>9.0530899999999997E-2</v>
      </c>
      <c r="DU36">
        <v>28822.7</v>
      </c>
      <c r="DV36">
        <v>30493.599999999999</v>
      </c>
      <c r="DW36">
        <v>29566</v>
      </c>
      <c r="DX36">
        <v>31393.3</v>
      </c>
      <c r="DY36">
        <v>35069.199999999997</v>
      </c>
      <c r="DZ36">
        <v>37448.1</v>
      </c>
      <c r="EA36">
        <v>40545.199999999997</v>
      </c>
      <c r="EB36">
        <v>43585.8</v>
      </c>
      <c r="EC36">
        <v>2.0977700000000001</v>
      </c>
      <c r="ED36">
        <v>2.0904799999999999</v>
      </c>
      <c r="EE36">
        <v>7.5634599999999996E-2</v>
      </c>
      <c r="EF36">
        <v>0</v>
      </c>
      <c r="EG36">
        <v>17.7438</v>
      </c>
      <c r="EH36">
        <v>999.9</v>
      </c>
      <c r="EI36">
        <v>63.704000000000001</v>
      </c>
      <c r="EJ36">
        <v>22.94</v>
      </c>
      <c r="EK36">
        <v>17.914000000000001</v>
      </c>
      <c r="EL36">
        <v>61.349600000000002</v>
      </c>
      <c r="EM36">
        <v>24.178699999999999</v>
      </c>
      <c r="EN36">
        <v>1</v>
      </c>
      <c r="EO36">
        <v>-0.43673800000000002</v>
      </c>
      <c r="EP36">
        <v>0.945994</v>
      </c>
      <c r="EQ36">
        <v>20.303999999999998</v>
      </c>
      <c r="ER36">
        <v>5.2435</v>
      </c>
      <c r="ES36">
        <v>11.8302</v>
      </c>
      <c r="ET36">
        <v>4.9829999999999997</v>
      </c>
      <c r="EU36">
        <v>3.2989999999999999</v>
      </c>
      <c r="EV36">
        <v>64.400000000000006</v>
      </c>
      <c r="EW36">
        <v>452.1</v>
      </c>
      <c r="EX36">
        <v>7</v>
      </c>
      <c r="EY36">
        <v>548.79999999999995</v>
      </c>
      <c r="EZ36">
        <v>1.8733200000000001</v>
      </c>
      <c r="FA36">
        <v>1.87897</v>
      </c>
      <c r="FB36">
        <v>1.8794</v>
      </c>
      <c r="FC36">
        <v>1.88</v>
      </c>
      <c r="FD36">
        <v>1.8775900000000001</v>
      </c>
      <c r="FE36">
        <v>1.8766799999999999</v>
      </c>
      <c r="FF36">
        <v>1.8772899999999999</v>
      </c>
      <c r="FG36">
        <v>1.8749899999999999</v>
      </c>
      <c r="FH36">
        <v>0</v>
      </c>
      <c r="FI36">
        <v>0</v>
      </c>
      <c r="FJ36">
        <v>0</v>
      </c>
      <c r="FK36">
        <v>0</v>
      </c>
      <c r="FL36" t="s">
        <v>353</v>
      </c>
      <c r="FM36" t="s">
        <v>354</v>
      </c>
      <c r="FN36" t="s">
        <v>355</v>
      </c>
      <c r="FO36" t="s">
        <v>355</v>
      </c>
      <c r="FP36" t="s">
        <v>355</v>
      </c>
      <c r="FQ36" t="s">
        <v>355</v>
      </c>
      <c r="FR36">
        <v>0</v>
      </c>
      <c r="FS36">
        <v>100</v>
      </c>
      <c r="FT36">
        <v>100</v>
      </c>
      <c r="FU36">
        <v>-0.82899999999999996</v>
      </c>
      <c r="FV36">
        <v>0.16059999999999999</v>
      </c>
      <c r="FW36">
        <v>-0.83080166740341399</v>
      </c>
      <c r="FX36">
        <v>1.4527828764109799E-4</v>
      </c>
      <c r="FY36">
        <v>-4.3579519040863002E-7</v>
      </c>
      <c r="FZ36">
        <v>2.0799061152897499E-10</v>
      </c>
      <c r="GA36">
        <v>0.160579999999996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19.8</v>
      </c>
      <c r="GJ36">
        <v>19.8</v>
      </c>
      <c r="GK36">
        <v>1.02783</v>
      </c>
      <c r="GL36">
        <v>2.5134300000000001</v>
      </c>
      <c r="GM36">
        <v>1.54541</v>
      </c>
      <c r="GN36">
        <v>2.2973599999999998</v>
      </c>
      <c r="GO36">
        <v>1.5979000000000001</v>
      </c>
      <c r="GP36">
        <v>2.2814899999999998</v>
      </c>
      <c r="GQ36">
        <v>26.2516</v>
      </c>
      <c r="GR36">
        <v>15.6906</v>
      </c>
      <c r="GS36">
        <v>18</v>
      </c>
      <c r="GT36">
        <v>496.63099999999997</v>
      </c>
      <c r="GU36">
        <v>522.51599999999996</v>
      </c>
      <c r="GV36">
        <v>18.499300000000002</v>
      </c>
      <c r="GW36">
        <v>21.123000000000001</v>
      </c>
      <c r="GX36">
        <v>29.9998</v>
      </c>
      <c r="GY36">
        <v>21.2072</v>
      </c>
      <c r="GZ36">
        <v>21.173500000000001</v>
      </c>
      <c r="HA36">
        <v>20.616599999999998</v>
      </c>
      <c r="HB36">
        <v>16.442699999999999</v>
      </c>
      <c r="HC36">
        <v>-30</v>
      </c>
      <c r="HD36">
        <v>18.504000000000001</v>
      </c>
      <c r="HE36">
        <v>399.57400000000001</v>
      </c>
      <c r="HF36">
        <v>15.763500000000001</v>
      </c>
      <c r="HG36">
        <v>100.61199999999999</v>
      </c>
      <c r="HH36">
        <v>100.98099999999999</v>
      </c>
    </row>
    <row r="37" spans="1:216" x14ac:dyDescent="0.2">
      <c r="A37">
        <v>19</v>
      </c>
      <c r="B37">
        <v>1689038995</v>
      </c>
      <c r="C37">
        <v>1098</v>
      </c>
      <c r="D37" t="s">
        <v>390</v>
      </c>
      <c r="E37" t="s">
        <v>391</v>
      </c>
      <c r="F37" t="s">
        <v>346</v>
      </c>
      <c r="G37" t="s">
        <v>347</v>
      </c>
      <c r="H37" t="s">
        <v>348</v>
      </c>
      <c r="I37" t="s">
        <v>349</v>
      </c>
      <c r="J37" t="s">
        <v>395</v>
      </c>
      <c r="K37" t="s">
        <v>350</v>
      </c>
      <c r="L37">
        <v>1689038995</v>
      </c>
      <c r="M37">
        <f t="shared" si="0"/>
        <v>1.0164944995057126E-3</v>
      </c>
      <c r="N37">
        <f t="shared" si="1"/>
        <v>1.0164944995057126</v>
      </c>
      <c r="O37">
        <f t="shared" si="2"/>
        <v>-1.7686733314759215</v>
      </c>
      <c r="P37">
        <f t="shared" si="3"/>
        <v>400.12700000000001</v>
      </c>
      <c r="Q37">
        <f t="shared" si="4"/>
        <v>411.38855037258264</v>
      </c>
      <c r="R37">
        <f t="shared" si="5"/>
        <v>41.186641108492438</v>
      </c>
      <c r="S37">
        <f t="shared" si="6"/>
        <v>40.059177952066001</v>
      </c>
      <c r="T37">
        <f t="shared" si="7"/>
        <v>0.19849443162654473</v>
      </c>
      <c r="U37">
        <f t="shared" si="8"/>
        <v>3.1255974804939415</v>
      </c>
      <c r="V37">
        <f t="shared" si="9"/>
        <v>0.19174791430718804</v>
      </c>
      <c r="W37">
        <f t="shared" si="10"/>
        <v>0.12042949149961103</v>
      </c>
      <c r="X37">
        <f t="shared" si="11"/>
        <v>0</v>
      </c>
      <c r="Y37">
        <f t="shared" si="12"/>
        <v>19.142657578408276</v>
      </c>
      <c r="Z37">
        <f t="shared" si="13"/>
        <v>19.142657578408276</v>
      </c>
      <c r="AA37">
        <f t="shared" si="14"/>
        <v>2.2248882887610648</v>
      </c>
      <c r="AB37">
        <f t="shared" si="15"/>
        <v>75.429898900605522</v>
      </c>
      <c r="AC37">
        <f t="shared" si="16"/>
        <v>1.7045676944921999</v>
      </c>
      <c r="AD37">
        <f t="shared" si="17"/>
        <v>2.2598037639402384</v>
      </c>
      <c r="AE37">
        <f t="shared" si="18"/>
        <v>0.5203205942688649</v>
      </c>
      <c r="AF37">
        <f t="shared" si="19"/>
        <v>-44.827407428201923</v>
      </c>
      <c r="AG37">
        <f t="shared" si="20"/>
        <v>42.133951186220841</v>
      </c>
      <c r="AH37">
        <f t="shared" si="21"/>
        <v>2.6900032088737915</v>
      </c>
      <c r="AI37">
        <f t="shared" si="22"/>
        <v>-3.4530331072915033E-3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54259.418630825756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1689038995</v>
      </c>
      <c r="AT37">
        <v>400.12700000000001</v>
      </c>
      <c r="AU37">
        <v>398.745</v>
      </c>
      <c r="AV37">
        <v>17.0259</v>
      </c>
      <c r="AW37">
        <v>16.012</v>
      </c>
      <c r="AX37">
        <v>400.95600000000002</v>
      </c>
      <c r="AY37">
        <v>16.865400000000001</v>
      </c>
      <c r="AZ37">
        <v>500.33300000000003</v>
      </c>
      <c r="BA37">
        <v>99.916200000000003</v>
      </c>
      <c r="BB37">
        <v>0.199958</v>
      </c>
      <c r="BC37">
        <v>19.392700000000001</v>
      </c>
      <c r="BD37">
        <v>19.001799999999999</v>
      </c>
      <c r="BE37">
        <v>999.9</v>
      </c>
      <c r="BF37">
        <v>0</v>
      </c>
      <c r="BG37">
        <v>0</v>
      </c>
      <c r="BH37">
        <v>10010</v>
      </c>
      <c r="BI37">
        <v>0</v>
      </c>
      <c r="BJ37">
        <v>0.58203899999999997</v>
      </c>
      <c r="BK37">
        <v>1.38242</v>
      </c>
      <c r="BL37">
        <v>407.05799999999999</v>
      </c>
      <c r="BM37">
        <v>405.233</v>
      </c>
      <c r="BN37">
        <v>1.01397</v>
      </c>
      <c r="BO37">
        <v>398.745</v>
      </c>
      <c r="BP37">
        <v>16.012</v>
      </c>
      <c r="BQ37">
        <v>1.7011700000000001</v>
      </c>
      <c r="BR37">
        <v>1.59985</v>
      </c>
      <c r="BS37">
        <v>14.9071</v>
      </c>
      <c r="BT37">
        <v>13.9574</v>
      </c>
      <c r="BU37">
        <v>0</v>
      </c>
      <c r="BV37">
        <v>0</v>
      </c>
      <c r="BW37">
        <v>0</v>
      </c>
      <c r="BX37">
        <v>0</v>
      </c>
      <c r="BY37">
        <v>4.22</v>
      </c>
      <c r="BZ37">
        <v>0</v>
      </c>
      <c r="CA37">
        <v>75.73</v>
      </c>
      <c r="CB37">
        <v>-6.23</v>
      </c>
      <c r="CC37">
        <v>32.375</v>
      </c>
      <c r="CD37">
        <v>38</v>
      </c>
      <c r="CE37">
        <v>35.625</v>
      </c>
      <c r="CF37">
        <v>36.5</v>
      </c>
      <c r="CG37">
        <v>33.186999999999998</v>
      </c>
      <c r="CH37">
        <v>0</v>
      </c>
      <c r="CI37">
        <v>0</v>
      </c>
      <c r="CJ37">
        <v>0</v>
      </c>
      <c r="CK37">
        <v>1689038996.2</v>
      </c>
      <c r="CL37">
        <v>0</v>
      </c>
      <c r="CM37">
        <v>1689037743.0999999</v>
      </c>
      <c r="CN37" t="s">
        <v>351</v>
      </c>
      <c r="CO37">
        <v>1689037743.0999999</v>
      </c>
      <c r="CP37">
        <v>1689037743.0999999</v>
      </c>
      <c r="CQ37">
        <v>46</v>
      </c>
      <c r="CR37">
        <v>0.13900000000000001</v>
      </c>
      <c r="CS37">
        <v>2E-3</v>
      </c>
      <c r="CT37">
        <v>-0.83099999999999996</v>
      </c>
      <c r="CU37">
        <v>0.161</v>
      </c>
      <c r="CV37">
        <v>417</v>
      </c>
      <c r="CW37">
        <v>16</v>
      </c>
      <c r="CX37">
        <v>7.0000000000000007E-2</v>
      </c>
      <c r="CY37">
        <v>0.04</v>
      </c>
      <c r="CZ37">
        <v>-2.1114331481975501</v>
      </c>
      <c r="DA37">
        <v>-0.64916994849402299</v>
      </c>
      <c r="DB37">
        <v>7.9342218263997899E-2</v>
      </c>
      <c r="DC37">
        <v>1</v>
      </c>
      <c r="DD37">
        <v>398.84380952381002</v>
      </c>
      <c r="DE37">
        <v>-0.51935064935157405</v>
      </c>
      <c r="DF37">
        <v>6.3651296360287005E-2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352</v>
      </c>
      <c r="DO37">
        <v>2.9270399999999999</v>
      </c>
      <c r="DP37">
        <v>2.9206500000000002</v>
      </c>
      <c r="DQ37">
        <v>9.4742499999999993E-2</v>
      </c>
      <c r="DR37">
        <v>9.4675800000000004E-2</v>
      </c>
      <c r="DS37">
        <v>9.3655299999999997E-2</v>
      </c>
      <c r="DT37">
        <v>9.0507000000000004E-2</v>
      </c>
      <c r="DU37">
        <v>28824.7</v>
      </c>
      <c r="DV37">
        <v>30503.599999999999</v>
      </c>
      <c r="DW37">
        <v>29568.9</v>
      </c>
      <c r="DX37">
        <v>31398.3</v>
      </c>
      <c r="DY37">
        <v>35071.5</v>
      </c>
      <c r="DZ37">
        <v>37454.800000000003</v>
      </c>
      <c r="EA37">
        <v>40548.400000000001</v>
      </c>
      <c r="EB37">
        <v>43592.7</v>
      </c>
      <c r="EC37">
        <v>2.09903</v>
      </c>
      <c r="ED37">
        <v>2.0916000000000001</v>
      </c>
      <c r="EE37">
        <v>7.6640399999999997E-2</v>
      </c>
      <c r="EF37">
        <v>0</v>
      </c>
      <c r="EG37">
        <v>17.730399999999999</v>
      </c>
      <c r="EH37">
        <v>999.9</v>
      </c>
      <c r="EI37">
        <v>63.686</v>
      </c>
      <c r="EJ37">
        <v>22.94</v>
      </c>
      <c r="EK37">
        <v>17.907699999999998</v>
      </c>
      <c r="EL37">
        <v>61.579599999999999</v>
      </c>
      <c r="EM37">
        <v>24.166699999999999</v>
      </c>
      <c r="EN37">
        <v>1</v>
      </c>
      <c r="EO37">
        <v>-0.44211099999999998</v>
      </c>
      <c r="EP37">
        <v>1.00454</v>
      </c>
      <c r="EQ37">
        <v>20.304099999999998</v>
      </c>
      <c r="ER37">
        <v>5.2446900000000003</v>
      </c>
      <c r="ES37">
        <v>11.8302</v>
      </c>
      <c r="ET37">
        <v>4.9827500000000002</v>
      </c>
      <c r="EU37">
        <v>3.2989999999999999</v>
      </c>
      <c r="EV37">
        <v>64.400000000000006</v>
      </c>
      <c r="EW37">
        <v>453.4</v>
      </c>
      <c r="EX37">
        <v>7</v>
      </c>
      <c r="EY37">
        <v>551.79999999999995</v>
      </c>
      <c r="EZ37">
        <v>1.8733200000000001</v>
      </c>
      <c r="FA37">
        <v>1.8789800000000001</v>
      </c>
      <c r="FB37">
        <v>1.87941</v>
      </c>
      <c r="FC37">
        <v>1.8800399999999999</v>
      </c>
      <c r="FD37">
        <v>1.8775999999999999</v>
      </c>
      <c r="FE37">
        <v>1.8766799999999999</v>
      </c>
      <c r="FF37">
        <v>1.8772899999999999</v>
      </c>
      <c r="FG37">
        <v>1.875</v>
      </c>
      <c r="FH37">
        <v>0</v>
      </c>
      <c r="FI37">
        <v>0</v>
      </c>
      <c r="FJ37">
        <v>0</v>
      </c>
      <c r="FK37">
        <v>0</v>
      </c>
      <c r="FL37" t="s">
        <v>353</v>
      </c>
      <c r="FM37" t="s">
        <v>354</v>
      </c>
      <c r="FN37" t="s">
        <v>355</v>
      </c>
      <c r="FO37" t="s">
        <v>355</v>
      </c>
      <c r="FP37" t="s">
        <v>355</v>
      </c>
      <c r="FQ37" t="s">
        <v>355</v>
      </c>
      <c r="FR37">
        <v>0</v>
      </c>
      <c r="FS37">
        <v>100</v>
      </c>
      <c r="FT37">
        <v>100</v>
      </c>
      <c r="FU37">
        <v>-0.82899999999999996</v>
      </c>
      <c r="FV37">
        <v>0.1605</v>
      </c>
      <c r="FW37">
        <v>-0.83080166740341399</v>
      </c>
      <c r="FX37">
        <v>1.4527828764109799E-4</v>
      </c>
      <c r="FY37">
        <v>-4.3579519040863002E-7</v>
      </c>
      <c r="FZ37">
        <v>2.0799061152897499E-10</v>
      </c>
      <c r="GA37">
        <v>0.160579999999996</v>
      </c>
      <c r="GB37">
        <v>0</v>
      </c>
      <c r="GC37">
        <v>0</v>
      </c>
      <c r="GD37">
        <v>0</v>
      </c>
      <c r="GE37">
        <v>4</v>
      </c>
      <c r="GF37">
        <v>2147</v>
      </c>
      <c r="GG37">
        <v>-1</v>
      </c>
      <c r="GH37">
        <v>-1</v>
      </c>
      <c r="GI37">
        <v>20.9</v>
      </c>
      <c r="GJ37">
        <v>20.9</v>
      </c>
      <c r="GK37">
        <v>1.02539</v>
      </c>
      <c r="GL37">
        <v>2.52075</v>
      </c>
      <c r="GM37">
        <v>1.54541</v>
      </c>
      <c r="GN37">
        <v>2.2973599999999998</v>
      </c>
      <c r="GO37">
        <v>1.5979000000000001</v>
      </c>
      <c r="GP37">
        <v>2.2668499999999998</v>
      </c>
      <c r="GQ37">
        <v>26.2516</v>
      </c>
      <c r="GR37">
        <v>15.681800000000001</v>
      </c>
      <c r="GS37">
        <v>18</v>
      </c>
      <c r="GT37">
        <v>496.77199999999999</v>
      </c>
      <c r="GU37">
        <v>522.64300000000003</v>
      </c>
      <c r="GV37">
        <v>18.592099999999999</v>
      </c>
      <c r="GW37">
        <v>21.0501</v>
      </c>
      <c r="GX37">
        <v>29.999600000000001</v>
      </c>
      <c r="GY37">
        <v>21.145399999999999</v>
      </c>
      <c r="GZ37">
        <v>21.113</v>
      </c>
      <c r="HA37">
        <v>20.578399999999998</v>
      </c>
      <c r="HB37">
        <v>16.442699999999999</v>
      </c>
      <c r="HC37">
        <v>-30</v>
      </c>
      <c r="HD37">
        <v>18.5489</v>
      </c>
      <c r="HE37">
        <v>398.637</v>
      </c>
      <c r="HF37">
        <v>15.763500000000001</v>
      </c>
      <c r="HG37">
        <v>100.621</v>
      </c>
      <c r="HH37">
        <v>100.997</v>
      </c>
    </row>
    <row r="38" spans="1:216" x14ac:dyDescent="0.2">
      <c r="A38">
        <v>20</v>
      </c>
      <c r="B38">
        <v>1689039063</v>
      </c>
      <c r="C38">
        <v>1166</v>
      </c>
      <c r="D38" t="s">
        <v>392</v>
      </c>
      <c r="E38" t="s">
        <v>393</v>
      </c>
      <c r="F38" t="s">
        <v>346</v>
      </c>
      <c r="G38" t="s">
        <v>347</v>
      </c>
      <c r="H38" t="s">
        <v>348</v>
      </c>
      <c r="I38" t="s">
        <v>349</v>
      </c>
      <c r="J38" t="s">
        <v>395</v>
      </c>
      <c r="K38" t="s">
        <v>350</v>
      </c>
      <c r="L38">
        <v>1689039063</v>
      </c>
      <c r="M38">
        <f t="shared" si="0"/>
        <v>8.9096988053138633E-4</v>
      </c>
      <c r="N38">
        <f t="shared" si="1"/>
        <v>0.89096988053138637</v>
      </c>
      <c r="O38">
        <f t="shared" si="2"/>
        <v>8.5628745778183646</v>
      </c>
      <c r="P38">
        <f t="shared" si="3"/>
        <v>398.55099999999999</v>
      </c>
      <c r="Q38">
        <f t="shared" si="4"/>
        <v>279.2764168250489</v>
      </c>
      <c r="R38">
        <f t="shared" si="5"/>
        <v>27.961028061030657</v>
      </c>
      <c r="S38">
        <f t="shared" si="6"/>
        <v>39.902745177846001</v>
      </c>
      <c r="T38">
        <f t="shared" si="7"/>
        <v>0.12110439932822399</v>
      </c>
      <c r="U38">
        <f t="shared" si="8"/>
        <v>3.1268675665885755</v>
      </c>
      <c r="V38">
        <f t="shared" si="9"/>
        <v>0.11855773171053771</v>
      </c>
      <c r="W38">
        <f t="shared" si="10"/>
        <v>7.4322929899576742E-2</v>
      </c>
      <c r="X38">
        <f t="shared" si="11"/>
        <v>297.71476799999999</v>
      </c>
      <c r="Y38">
        <f t="shared" si="12"/>
        <v>20.54216394638571</v>
      </c>
      <c r="Z38">
        <f t="shared" si="13"/>
        <v>20.54216394638571</v>
      </c>
      <c r="AA38">
        <f t="shared" si="14"/>
        <v>2.4265663129249244</v>
      </c>
      <c r="AB38">
        <f t="shared" si="15"/>
        <v>76.139612928323942</v>
      </c>
      <c r="AC38">
        <f t="shared" si="16"/>
        <v>1.6896274702506</v>
      </c>
      <c r="AD38">
        <f t="shared" si="17"/>
        <v>2.2191174938611469</v>
      </c>
      <c r="AE38">
        <f t="shared" si="18"/>
        <v>0.73693884267432441</v>
      </c>
      <c r="AF38">
        <f t="shared" si="19"/>
        <v>-39.291771731434139</v>
      </c>
      <c r="AG38">
        <f t="shared" si="20"/>
        <v>-242.94519837829094</v>
      </c>
      <c r="AH38">
        <f t="shared" si="21"/>
        <v>-15.592721342903952</v>
      </c>
      <c r="AI38">
        <f t="shared" si="22"/>
        <v>-0.11492345262902859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54347.598876725351</v>
      </c>
      <c r="AO38">
        <f t="shared" si="26"/>
        <v>1800.08</v>
      </c>
      <c r="AP38">
        <f t="shared" si="27"/>
        <v>1517.4671999999998</v>
      </c>
      <c r="AQ38">
        <f t="shared" si="28"/>
        <v>0.8429998666725923</v>
      </c>
      <c r="AR38">
        <f t="shared" si="29"/>
        <v>0.16538974267810319</v>
      </c>
      <c r="AS38">
        <v>1689039063</v>
      </c>
      <c r="AT38">
        <v>398.55099999999999</v>
      </c>
      <c r="AU38">
        <v>407.60199999999998</v>
      </c>
      <c r="AV38">
        <v>16.876100000000001</v>
      </c>
      <c r="AW38">
        <v>15.9871</v>
      </c>
      <c r="AX38">
        <v>399.38</v>
      </c>
      <c r="AY38">
        <v>16.715499999999999</v>
      </c>
      <c r="AZ38">
        <v>500.238</v>
      </c>
      <c r="BA38">
        <v>99.919399999999996</v>
      </c>
      <c r="BB38">
        <v>0.20014599999999999</v>
      </c>
      <c r="BC38">
        <v>19.100999999999999</v>
      </c>
      <c r="BD38">
        <v>18.826699999999999</v>
      </c>
      <c r="BE38">
        <v>999.9</v>
      </c>
      <c r="BF38">
        <v>0</v>
      </c>
      <c r="BG38">
        <v>0</v>
      </c>
      <c r="BH38">
        <v>10016.200000000001</v>
      </c>
      <c r="BI38">
        <v>0</v>
      </c>
      <c r="BJ38">
        <v>0.52912700000000001</v>
      </c>
      <c r="BK38">
        <v>-9.0509000000000004</v>
      </c>
      <c r="BL38">
        <v>405.392</v>
      </c>
      <c r="BM38">
        <v>414.22399999999999</v>
      </c>
      <c r="BN38">
        <v>0.88902300000000001</v>
      </c>
      <c r="BO38">
        <v>407.60199999999998</v>
      </c>
      <c r="BP38">
        <v>15.9871</v>
      </c>
      <c r="BQ38">
        <v>1.68625</v>
      </c>
      <c r="BR38">
        <v>1.5974200000000001</v>
      </c>
      <c r="BS38">
        <v>14.7704</v>
      </c>
      <c r="BT38">
        <v>13.9339</v>
      </c>
      <c r="BU38">
        <v>1800.08</v>
      </c>
      <c r="BV38">
        <v>0.90000500000000005</v>
      </c>
      <c r="BW38">
        <v>9.9995100000000003E-2</v>
      </c>
      <c r="BX38">
        <v>0</v>
      </c>
      <c r="BY38">
        <v>2.6808999999999998</v>
      </c>
      <c r="BZ38">
        <v>0</v>
      </c>
      <c r="CA38">
        <v>6339.65</v>
      </c>
      <c r="CB38">
        <v>17200.400000000001</v>
      </c>
      <c r="CC38">
        <v>33.686999999999998</v>
      </c>
      <c r="CD38">
        <v>37.875</v>
      </c>
      <c r="CE38">
        <v>35.686999999999998</v>
      </c>
      <c r="CF38">
        <v>36.5</v>
      </c>
      <c r="CG38">
        <v>33.686999999999998</v>
      </c>
      <c r="CH38">
        <v>1620.08</v>
      </c>
      <c r="CI38">
        <v>180</v>
      </c>
      <c r="CJ38">
        <v>0</v>
      </c>
      <c r="CK38">
        <v>1689039064.5</v>
      </c>
      <c r="CL38">
        <v>0</v>
      </c>
      <c r="CM38">
        <v>1689037743.0999999</v>
      </c>
      <c r="CN38" t="s">
        <v>351</v>
      </c>
      <c r="CO38">
        <v>1689037743.0999999</v>
      </c>
      <c r="CP38">
        <v>1689037743.0999999</v>
      </c>
      <c r="CQ38">
        <v>46</v>
      </c>
      <c r="CR38">
        <v>0.13900000000000001</v>
      </c>
      <c r="CS38">
        <v>2E-3</v>
      </c>
      <c r="CT38">
        <v>-0.83099999999999996</v>
      </c>
      <c r="CU38">
        <v>0.161</v>
      </c>
      <c r="CV38">
        <v>417</v>
      </c>
      <c r="CW38">
        <v>16</v>
      </c>
      <c r="CX38">
        <v>7.0000000000000007E-2</v>
      </c>
      <c r="CY38">
        <v>0.04</v>
      </c>
      <c r="CZ38">
        <v>9.3818941121233905</v>
      </c>
      <c r="DA38">
        <v>8.7404587096502198</v>
      </c>
      <c r="DB38">
        <v>0.84436202551569095</v>
      </c>
      <c r="DC38">
        <v>0</v>
      </c>
      <c r="DD38">
        <v>406.35933333333298</v>
      </c>
      <c r="DE38">
        <v>7.0256883116880999</v>
      </c>
      <c r="DF38">
        <v>0.71013676304090401</v>
      </c>
      <c r="DG38">
        <v>-1</v>
      </c>
      <c r="DH38">
        <v>1800.0085714285699</v>
      </c>
      <c r="DI38">
        <v>0.21607361820208501</v>
      </c>
      <c r="DJ38">
        <v>0.115811246854355</v>
      </c>
      <c r="DK38">
        <v>1</v>
      </c>
      <c r="DL38">
        <v>1</v>
      </c>
      <c r="DM38">
        <v>2</v>
      </c>
      <c r="DN38" t="s">
        <v>394</v>
      </c>
      <c r="DO38">
        <v>2.92686</v>
      </c>
      <c r="DP38">
        <v>2.92089</v>
      </c>
      <c r="DQ38">
        <v>9.4479400000000005E-2</v>
      </c>
      <c r="DR38">
        <v>9.6287800000000007E-2</v>
      </c>
      <c r="DS38">
        <v>9.3059900000000001E-2</v>
      </c>
      <c r="DT38">
        <v>9.0423699999999996E-2</v>
      </c>
      <c r="DU38">
        <v>28839.1</v>
      </c>
      <c r="DV38">
        <v>30454.9</v>
      </c>
      <c r="DW38">
        <v>29574.7</v>
      </c>
      <c r="DX38">
        <v>31403.7</v>
      </c>
      <c r="DY38">
        <v>35100.699999999997</v>
      </c>
      <c r="DZ38">
        <v>37464</v>
      </c>
      <c r="EA38">
        <v>40555</v>
      </c>
      <c r="EB38">
        <v>43599.3</v>
      </c>
      <c r="EC38">
        <v>2.1009000000000002</v>
      </c>
      <c r="ED38">
        <v>2.0925500000000001</v>
      </c>
      <c r="EE38">
        <v>6.5445900000000001E-2</v>
      </c>
      <c r="EF38">
        <v>0</v>
      </c>
      <c r="EG38">
        <v>17.741</v>
      </c>
      <c r="EH38">
        <v>999.9</v>
      </c>
      <c r="EI38">
        <v>63.661000000000001</v>
      </c>
      <c r="EJ38">
        <v>22.97</v>
      </c>
      <c r="EK38">
        <v>17.9313</v>
      </c>
      <c r="EL38">
        <v>61.169600000000003</v>
      </c>
      <c r="EM38">
        <v>24.635400000000001</v>
      </c>
      <c r="EN38">
        <v>1</v>
      </c>
      <c r="EO38">
        <v>-0.44836100000000001</v>
      </c>
      <c r="EP38">
        <v>-0.39947199999999999</v>
      </c>
      <c r="EQ38">
        <v>20.287199999999999</v>
      </c>
      <c r="ER38">
        <v>5.24275</v>
      </c>
      <c r="ES38">
        <v>11.8302</v>
      </c>
      <c r="ET38">
        <v>4.98285</v>
      </c>
      <c r="EU38">
        <v>3.2989999999999999</v>
      </c>
      <c r="EV38">
        <v>64.400000000000006</v>
      </c>
      <c r="EW38">
        <v>454.9</v>
      </c>
      <c r="EX38">
        <v>7</v>
      </c>
      <c r="EY38">
        <v>555.4</v>
      </c>
      <c r="EZ38">
        <v>1.8733200000000001</v>
      </c>
      <c r="FA38">
        <v>1.87897</v>
      </c>
      <c r="FB38">
        <v>1.8793599999999999</v>
      </c>
      <c r="FC38">
        <v>1.8799300000000001</v>
      </c>
      <c r="FD38">
        <v>1.8775900000000001</v>
      </c>
      <c r="FE38">
        <v>1.8766799999999999</v>
      </c>
      <c r="FF38">
        <v>1.8772899999999999</v>
      </c>
      <c r="FG38">
        <v>1.875</v>
      </c>
      <c r="FH38">
        <v>0</v>
      </c>
      <c r="FI38">
        <v>0</v>
      </c>
      <c r="FJ38">
        <v>0</v>
      </c>
      <c r="FK38">
        <v>0</v>
      </c>
      <c r="FL38" t="s">
        <v>353</v>
      </c>
      <c r="FM38" t="s">
        <v>354</v>
      </c>
      <c r="FN38" t="s">
        <v>355</v>
      </c>
      <c r="FO38" t="s">
        <v>355</v>
      </c>
      <c r="FP38" t="s">
        <v>355</v>
      </c>
      <c r="FQ38" t="s">
        <v>355</v>
      </c>
      <c r="FR38">
        <v>0</v>
      </c>
      <c r="FS38">
        <v>100</v>
      </c>
      <c r="FT38">
        <v>100</v>
      </c>
      <c r="FU38">
        <v>-0.82899999999999996</v>
      </c>
      <c r="FV38">
        <v>0.16059999999999999</v>
      </c>
      <c r="FW38">
        <v>-0.83080166740341399</v>
      </c>
      <c r="FX38">
        <v>1.4527828764109799E-4</v>
      </c>
      <c r="FY38">
        <v>-4.3579519040863002E-7</v>
      </c>
      <c r="FZ38">
        <v>2.0799061152897499E-10</v>
      </c>
      <c r="GA38">
        <v>0.160579999999996</v>
      </c>
      <c r="GB38">
        <v>0</v>
      </c>
      <c r="GC38">
        <v>0</v>
      </c>
      <c r="GD38">
        <v>0</v>
      </c>
      <c r="GE38">
        <v>4</v>
      </c>
      <c r="GF38">
        <v>2147</v>
      </c>
      <c r="GG38">
        <v>-1</v>
      </c>
      <c r="GH38">
        <v>-1</v>
      </c>
      <c r="GI38">
        <v>22</v>
      </c>
      <c r="GJ38">
        <v>22</v>
      </c>
      <c r="GK38">
        <v>1.0437000000000001</v>
      </c>
      <c r="GL38">
        <v>2.5109900000000001</v>
      </c>
      <c r="GM38">
        <v>1.54541</v>
      </c>
      <c r="GN38">
        <v>2.2973599999999998</v>
      </c>
      <c r="GO38">
        <v>1.5979000000000001</v>
      </c>
      <c r="GP38">
        <v>2.4157700000000002</v>
      </c>
      <c r="GQ38">
        <v>26.2516</v>
      </c>
      <c r="GR38">
        <v>15.629300000000001</v>
      </c>
      <c r="GS38">
        <v>18</v>
      </c>
      <c r="GT38">
        <v>497.13900000000001</v>
      </c>
      <c r="GU38">
        <v>522.48500000000001</v>
      </c>
      <c r="GV38">
        <v>16.718699999999998</v>
      </c>
      <c r="GW38">
        <v>20.973199999999999</v>
      </c>
      <c r="GX38">
        <v>29.994700000000002</v>
      </c>
      <c r="GY38">
        <v>21.068999999999999</v>
      </c>
      <c r="GZ38">
        <v>21.037700000000001</v>
      </c>
      <c r="HA38">
        <v>20.959</v>
      </c>
      <c r="HB38">
        <v>16.442699999999999</v>
      </c>
      <c r="HC38">
        <v>-30</v>
      </c>
      <c r="HD38">
        <v>17.112200000000001</v>
      </c>
      <c r="HE38">
        <v>408.31299999999999</v>
      </c>
      <c r="HF38">
        <v>15.763500000000001</v>
      </c>
      <c r="HG38">
        <v>100.639</v>
      </c>
      <c r="HH38">
        <v>101.01300000000001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2023-07-10T17:32:21Z</dcterms:created>
  <dcterms:modified xsi:type="dcterms:W3CDTF">2023-07-14T20:02:51Z</dcterms:modified>
</cp:coreProperties>
</file>