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7CFCD2CF-4B18-FE40-910E-45310F3BAB99}" xr6:coauthVersionLast="47" xr6:coauthVersionMax="47" xr10:uidLastSave="{00000000-0000-0000-0000-000000000000}"/>
  <bookViews>
    <workbookView xWindow="360" yWindow="760" windowWidth="20920" windowHeight="167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P37" i="1"/>
  <c r="AO37" i="1"/>
  <c r="AN37" i="1"/>
  <c r="AL37" i="1"/>
  <c r="AD37" i="1"/>
  <c r="AC37" i="1"/>
  <c r="AB37" i="1"/>
  <c r="X37" i="1"/>
  <c r="U37" i="1"/>
  <c r="S37" i="1"/>
  <c r="AR36" i="1"/>
  <c r="AQ36" i="1"/>
  <c r="AO36" i="1"/>
  <c r="AN36" i="1"/>
  <c r="AL36" i="1" s="1"/>
  <c r="AD36" i="1"/>
  <c r="AB36" i="1" s="1"/>
  <c r="AC36" i="1"/>
  <c r="U36" i="1"/>
  <c r="AR35" i="1"/>
  <c r="AQ35" i="1"/>
  <c r="AO35" i="1"/>
  <c r="AP35" i="1" s="1"/>
  <c r="AN35" i="1"/>
  <c r="AL35" i="1"/>
  <c r="N35" i="1" s="1"/>
  <c r="M35" i="1" s="1"/>
  <c r="AF35" i="1" s="1"/>
  <c r="AD35" i="1"/>
  <c r="AC35" i="1"/>
  <c r="AB35" i="1"/>
  <c r="X35" i="1"/>
  <c r="U35" i="1"/>
  <c r="P35" i="1"/>
  <c r="O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P33" i="1"/>
  <c r="AO33" i="1"/>
  <c r="AN33" i="1"/>
  <c r="AL33" i="1"/>
  <c r="AD33" i="1"/>
  <c r="AC33" i="1"/>
  <c r="AB33" i="1"/>
  <c r="X33" i="1"/>
  <c r="U33" i="1"/>
  <c r="S33" i="1"/>
  <c r="AR32" i="1"/>
  <c r="AQ32" i="1"/>
  <c r="AO32" i="1"/>
  <c r="AN32" i="1"/>
  <c r="AL32" i="1" s="1"/>
  <c r="AD32" i="1"/>
  <c r="AC32" i="1"/>
  <c r="AB32" i="1" s="1"/>
  <c r="U32" i="1"/>
  <c r="AR31" i="1"/>
  <c r="AQ31" i="1"/>
  <c r="AO31" i="1"/>
  <c r="X31" i="1" s="1"/>
  <c r="AN31" i="1"/>
  <c r="AL31" i="1"/>
  <c r="N31" i="1" s="1"/>
  <c r="M31" i="1" s="1"/>
  <c r="AF31" i="1" s="1"/>
  <c r="AD31" i="1"/>
  <c r="AC31" i="1"/>
  <c r="AB31" i="1"/>
  <c r="U31" i="1"/>
  <c r="P31" i="1"/>
  <c r="O31" i="1"/>
  <c r="AR30" i="1"/>
  <c r="AQ30" i="1"/>
  <c r="AO30" i="1"/>
  <c r="AP30" i="1" s="1"/>
  <c r="AN30" i="1"/>
  <c r="AL30" i="1" s="1"/>
  <c r="AM30" i="1"/>
  <c r="AD30" i="1"/>
  <c r="AC30" i="1"/>
  <c r="U30" i="1"/>
  <c r="AR29" i="1"/>
  <c r="AQ29" i="1"/>
  <c r="AP29" i="1"/>
  <c r="AO29" i="1"/>
  <c r="AN29" i="1"/>
  <c r="AL29" i="1"/>
  <c r="AD29" i="1"/>
  <c r="AC29" i="1"/>
  <c r="AB29" i="1"/>
  <c r="X29" i="1"/>
  <c r="U29" i="1"/>
  <c r="S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N27" i="1" s="1"/>
  <c r="M27" i="1" s="1"/>
  <c r="AD27" i="1"/>
  <c r="AC27" i="1"/>
  <c r="AB27" i="1"/>
  <c r="X27" i="1"/>
  <c r="U27" i="1"/>
  <c r="P27" i="1"/>
  <c r="O27" i="1"/>
  <c r="AR26" i="1"/>
  <c r="AQ26" i="1"/>
  <c r="AO26" i="1"/>
  <c r="AN26" i="1"/>
  <c r="AL26" i="1" s="1"/>
  <c r="AM26" i="1"/>
  <c r="AD26" i="1"/>
  <c r="AC26" i="1"/>
  <c r="U26" i="1"/>
  <c r="N26" i="1"/>
  <c r="M26" i="1" s="1"/>
  <c r="AF26" i="1" s="1"/>
  <c r="AR25" i="1"/>
  <c r="AQ25" i="1"/>
  <c r="AP25" i="1"/>
  <c r="AO25" i="1"/>
  <c r="AN25" i="1"/>
  <c r="AL25" i="1"/>
  <c r="AD25" i="1"/>
  <c r="AC25" i="1"/>
  <c r="AB25" i="1"/>
  <c r="X25" i="1"/>
  <c r="U25" i="1"/>
  <c r="S25" i="1"/>
  <c r="AR24" i="1"/>
  <c r="AQ24" i="1"/>
  <c r="AO24" i="1"/>
  <c r="AP24" i="1" s="1"/>
  <c r="AN24" i="1"/>
  <c r="AL24" i="1" s="1"/>
  <c r="AD24" i="1"/>
  <c r="AC24" i="1"/>
  <c r="AB24" i="1" s="1"/>
  <c r="U24" i="1"/>
  <c r="S24" i="1"/>
  <c r="AR23" i="1"/>
  <c r="AQ23" i="1"/>
  <c r="AO23" i="1"/>
  <c r="AP23" i="1" s="1"/>
  <c r="AN23" i="1"/>
  <c r="AL23" i="1"/>
  <c r="N23" i="1" s="1"/>
  <c r="M23" i="1" s="1"/>
  <c r="AD23" i="1"/>
  <c r="AC23" i="1"/>
  <c r="AB23" i="1"/>
  <c r="X23" i="1"/>
  <c r="U23" i="1"/>
  <c r="P23" i="1"/>
  <c r="O23" i="1"/>
  <c r="AR22" i="1"/>
  <c r="AQ22" i="1"/>
  <c r="AO22" i="1"/>
  <c r="AN22" i="1"/>
  <c r="AL22" i="1" s="1"/>
  <c r="AD22" i="1"/>
  <c r="AC22" i="1"/>
  <c r="AB22" i="1" s="1"/>
  <c r="U22" i="1"/>
  <c r="AR21" i="1"/>
  <c r="AQ21" i="1"/>
  <c r="AP21" i="1"/>
  <c r="AO21" i="1"/>
  <c r="AN21" i="1"/>
  <c r="AM21" i="1"/>
  <c r="AL21" i="1"/>
  <c r="S21" i="1" s="1"/>
  <c r="AD21" i="1"/>
  <c r="AC21" i="1"/>
  <c r="AB21" i="1"/>
  <c r="X21" i="1"/>
  <c r="U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X19" i="1" s="1"/>
  <c r="AN19" i="1"/>
  <c r="AL19" i="1"/>
  <c r="N19" i="1" s="1"/>
  <c r="M19" i="1" s="1"/>
  <c r="AF19" i="1" s="1"/>
  <c r="AD19" i="1"/>
  <c r="AC19" i="1"/>
  <c r="AB19" i="1"/>
  <c r="U19" i="1"/>
  <c r="P19" i="1"/>
  <c r="O19" i="1"/>
  <c r="Y23" i="1" l="1"/>
  <c r="Z23" i="1" s="1"/>
  <c r="Y31" i="1"/>
  <c r="Z31" i="1" s="1"/>
  <c r="Y19" i="1"/>
  <c r="Z19" i="1" s="1"/>
  <c r="AA23" i="1"/>
  <c r="AE23" i="1" s="1"/>
  <c r="AH23" i="1"/>
  <c r="AG23" i="1"/>
  <c r="Y35" i="1"/>
  <c r="Z35" i="1" s="1"/>
  <c r="V35" i="1" s="1"/>
  <c r="T35" i="1" s="1"/>
  <c r="W35" i="1" s="1"/>
  <c r="Q35" i="1" s="1"/>
  <c r="R35" i="1" s="1"/>
  <c r="P20" i="1"/>
  <c r="O20" i="1"/>
  <c r="N20" i="1"/>
  <c r="M20" i="1" s="1"/>
  <c r="AM20" i="1"/>
  <c r="P25" i="1"/>
  <c r="O25" i="1"/>
  <c r="N25" i="1"/>
  <c r="M25" i="1" s="1"/>
  <c r="AM25" i="1"/>
  <c r="AP31" i="1"/>
  <c r="S34" i="1"/>
  <c r="P34" i="1"/>
  <c r="O34" i="1"/>
  <c r="V23" i="1"/>
  <c r="T23" i="1" s="1"/>
  <c r="W23" i="1" s="1"/>
  <c r="Q23" i="1" s="1"/>
  <c r="R23" i="1" s="1"/>
  <c r="AP19" i="1"/>
  <c r="S22" i="1"/>
  <c r="P22" i="1"/>
  <c r="AP22" i="1"/>
  <c r="X22" i="1"/>
  <c r="S26" i="1"/>
  <c r="P26" i="1"/>
  <c r="N34" i="1"/>
  <c r="M34" i="1" s="1"/>
  <c r="P37" i="1"/>
  <c r="O37" i="1"/>
  <c r="N37" i="1"/>
  <c r="M37" i="1" s="1"/>
  <c r="Y37" i="1" s="1"/>
  <c r="Z37" i="1" s="1"/>
  <c r="AG37" i="1" s="1"/>
  <c r="AM37" i="1"/>
  <c r="P24" i="1"/>
  <c r="N24" i="1"/>
  <c r="M24" i="1" s="1"/>
  <c r="O24" i="1"/>
  <c r="AM24" i="1"/>
  <c r="O22" i="1"/>
  <c r="V27" i="1"/>
  <c r="T27" i="1" s="1"/>
  <c r="W27" i="1" s="1"/>
  <c r="Q27" i="1" s="1"/>
  <c r="R27" i="1" s="1"/>
  <c r="S30" i="1"/>
  <c r="P30" i="1"/>
  <c r="O30" i="1"/>
  <c r="O26" i="1"/>
  <c r="AP26" i="1"/>
  <c r="X26" i="1"/>
  <c r="N30" i="1"/>
  <c r="M30" i="1" s="1"/>
  <c r="P33" i="1"/>
  <c r="O33" i="1"/>
  <c r="N33" i="1"/>
  <c r="M33" i="1" s="1"/>
  <c r="Y33" i="1" s="1"/>
  <c r="Z33" i="1" s="1"/>
  <c r="AM33" i="1"/>
  <c r="P29" i="1"/>
  <c r="O29" i="1"/>
  <c r="N29" i="1"/>
  <c r="M29" i="1" s="1"/>
  <c r="Y29" i="1" s="1"/>
  <c r="Z29" i="1" s="1"/>
  <c r="AM29" i="1"/>
  <c r="P36" i="1"/>
  <c r="O36" i="1"/>
  <c r="N36" i="1"/>
  <c r="M36" i="1" s="1"/>
  <c r="AM36" i="1"/>
  <c r="S36" i="1"/>
  <c r="AB26" i="1"/>
  <c r="AB30" i="1"/>
  <c r="P32" i="1"/>
  <c r="N32" i="1"/>
  <c r="M32" i="1" s="1"/>
  <c r="O32" i="1"/>
  <c r="AM32" i="1"/>
  <c r="S32" i="1"/>
  <c r="AP36" i="1"/>
  <c r="Y27" i="1"/>
  <c r="Z27" i="1" s="1"/>
  <c r="V19" i="1"/>
  <c r="T19" i="1" s="1"/>
  <c r="W19" i="1" s="1"/>
  <c r="Q19" i="1" s="1"/>
  <c r="R19" i="1" s="1"/>
  <c r="S20" i="1"/>
  <c r="P21" i="1"/>
  <c r="O21" i="1"/>
  <c r="N21" i="1"/>
  <c r="M21" i="1" s="1"/>
  <c r="N22" i="1"/>
  <c r="M22" i="1" s="1"/>
  <c r="AM22" i="1"/>
  <c r="AF23" i="1"/>
  <c r="AF27" i="1"/>
  <c r="P28" i="1"/>
  <c r="N28" i="1"/>
  <c r="M28" i="1" s="1"/>
  <c r="O28" i="1"/>
  <c r="AM28" i="1"/>
  <c r="S28" i="1"/>
  <c r="V31" i="1"/>
  <c r="T31" i="1" s="1"/>
  <c r="W31" i="1" s="1"/>
  <c r="Q31" i="1" s="1"/>
  <c r="R31" i="1" s="1"/>
  <c r="AP32" i="1"/>
  <c r="AM34" i="1"/>
  <c r="X30" i="1"/>
  <c r="X34" i="1"/>
  <c r="S19" i="1"/>
  <c r="S23" i="1"/>
  <c r="S27" i="1"/>
  <c r="S31" i="1"/>
  <c r="S35" i="1"/>
  <c r="AM19" i="1"/>
  <c r="AM23" i="1"/>
  <c r="AM27" i="1"/>
  <c r="AM31" i="1"/>
  <c r="AM35" i="1"/>
  <c r="X20" i="1"/>
  <c r="X24" i="1"/>
  <c r="X28" i="1"/>
  <c r="X32" i="1"/>
  <c r="X36" i="1"/>
  <c r="AI23" i="1" l="1"/>
  <c r="AH33" i="1"/>
  <c r="AA33" i="1"/>
  <c r="AE33" i="1" s="1"/>
  <c r="AG33" i="1"/>
  <c r="AH29" i="1"/>
  <c r="AA29" i="1"/>
  <c r="AE29" i="1" s="1"/>
  <c r="AG29" i="1"/>
  <c r="Y26" i="1"/>
  <c r="Z26" i="1" s="1"/>
  <c r="Y28" i="1"/>
  <c r="Z28" i="1" s="1"/>
  <c r="V28" i="1" s="1"/>
  <c r="T28" i="1" s="1"/>
  <c r="W28" i="1" s="1"/>
  <c r="Q28" i="1" s="1"/>
  <c r="R28" i="1" s="1"/>
  <c r="AF24" i="1"/>
  <c r="Y20" i="1"/>
  <c r="Z20" i="1" s="1"/>
  <c r="AF22" i="1"/>
  <c r="V22" i="1"/>
  <c r="T22" i="1" s="1"/>
  <c r="W22" i="1" s="1"/>
  <c r="Q22" i="1" s="1"/>
  <c r="R22" i="1" s="1"/>
  <c r="AA27" i="1"/>
  <c r="AE27" i="1" s="1"/>
  <c r="AH27" i="1"/>
  <c r="AG27" i="1"/>
  <c r="AF32" i="1"/>
  <c r="Y22" i="1"/>
  <c r="Z22" i="1" s="1"/>
  <c r="AF34" i="1"/>
  <c r="Y32" i="1"/>
  <c r="Z32" i="1" s="1"/>
  <c r="V32" i="1" s="1"/>
  <c r="T32" i="1" s="1"/>
  <c r="W32" i="1" s="1"/>
  <c r="Q32" i="1" s="1"/>
  <c r="R32" i="1" s="1"/>
  <c r="AF21" i="1"/>
  <c r="AF33" i="1"/>
  <c r="V33" i="1"/>
  <c r="T33" i="1" s="1"/>
  <c r="W33" i="1" s="1"/>
  <c r="Q33" i="1" s="1"/>
  <c r="R33" i="1" s="1"/>
  <c r="AH37" i="1"/>
  <c r="AI37" i="1" s="1"/>
  <c r="AA37" i="1"/>
  <c r="AE37" i="1" s="1"/>
  <c r="AF20" i="1"/>
  <c r="AA19" i="1"/>
  <c r="AE19" i="1" s="1"/>
  <c r="AH19" i="1"/>
  <c r="AG19" i="1"/>
  <c r="AF37" i="1"/>
  <c r="V37" i="1"/>
  <c r="T37" i="1" s="1"/>
  <c r="W37" i="1" s="1"/>
  <c r="Q37" i="1" s="1"/>
  <c r="R37" i="1" s="1"/>
  <c r="Y34" i="1"/>
  <c r="Z34" i="1" s="1"/>
  <c r="AF28" i="1"/>
  <c r="AA31" i="1"/>
  <c r="AE31" i="1" s="1"/>
  <c r="AG31" i="1"/>
  <c r="AH31" i="1"/>
  <c r="AI31" i="1" s="1"/>
  <c r="AF25" i="1"/>
  <c r="Y24" i="1"/>
  <c r="Z24" i="1" s="1"/>
  <c r="V24" i="1" s="1"/>
  <c r="T24" i="1" s="1"/>
  <c r="W24" i="1" s="1"/>
  <c r="Q24" i="1" s="1"/>
  <c r="R24" i="1" s="1"/>
  <c r="AF36" i="1"/>
  <c r="Y36" i="1"/>
  <c r="Z36" i="1" s="1"/>
  <c r="Y30" i="1"/>
  <c r="Z30" i="1" s="1"/>
  <c r="AF29" i="1"/>
  <c r="V29" i="1"/>
  <c r="T29" i="1" s="1"/>
  <c r="W29" i="1" s="1"/>
  <c r="Q29" i="1" s="1"/>
  <c r="R29" i="1" s="1"/>
  <c r="AF30" i="1"/>
  <c r="V30" i="1"/>
  <c r="T30" i="1" s="1"/>
  <c r="W30" i="1" s="1"/>
  <c r="Q30" i="1" s="1"/>
  <c r="R30" i="1" s="1"/>
  <c r="Y21" i="1"/>
  <c r="Z21" i="1" s="1"/>
  <c r="Y25" i="1"/>
  <c r="Z25" i="1" s="1"/>
  <c r="AA35" i="1"/>
  <c r="AE35" i="1" s="1"/>
  <c r="AH35" i="1"/>
  <c r="AG35" i="1"/>
  <c r="AH20" i="1" l="1"/>
  <c r="AG20" i="1"/>
  <c r="AA20" i="1"/>
  <c r="AE20" i="1" s="1"/>
  <c r="AH26" i="1"/>
  <c r="AA26" i="1"/>
  <c r="AE26" i="1" s="1"/>
  <c r="AG26" i="1"/>
  <c r="V26" i="1"/>
  <c r="T26" i="1" s="1"/>
  <c r="W26" i="1" s="1"/>
  <c r="Q26" i="1" s="1"/>
  <c r="R26" i="1" s="1"/>
  <c r="AA22" i="1"/>
  <c r="AE22" i="1" s="1"/>
  <c r="AH22" i="1"/>
  <c r="AG22" i="1"/>
  <c r="AH25" i="1"/>
  <c r="AA25" i="1"/>
  <c r="AE25" i="1" s="1"/>
  <c r="AG25" i="1"/>
  <c r="AA36" i="1"/>
  <c r="AE36" i="1" s="1"/>
  <c r="AH36" i="1"/>
  <c r="AG36" i="1"/>
  <c r="AH21" i="1"/>
  <c r="AA21" i="1"/>
  <c r="AE21" i="1" s="1"/>
  <c r="AG21" i="1"/>
  <c r="V36" i="1"/>
  <c r="T36" i="1" s="1"/>
  <c r="W36" i="1" s="1"/>
  <c r="Q36" i="1" s="1"/>
  <c r="R36" i="1" s="1"/>
  <c r="AI19" i="1"/>
  <c r="V21" i="1"/>
  <c r="T21" i="1" s="1"/>
  <c r="W21" i="1" s="1"/>
  <c r="Q21" i="1" s="1"/>
  <c r="R21" i="1" s="1"/>
  <c r="AI29" i="1"/>
  <c r="V20" i="1"/>
  <c r="T20" i="1" s="1"/>
  <c r="W20" i="1" s="1"/>
  <c r="Q20" i="1" s="1"/>
  <c r="R20" i="1" s="1"/>
  <c r="AA32" i="1"/>
  <c r="AE32" i="1" s="1"/>
  <c r="AH32" i="1"/>
  <c r="AG32" i="1"/>
  <c r="AG24" i="1"/>
  <c r="AA24" i="1"/>
  <c r="AE24" i="1" s="1"/>
  <c r="AH24" i="1"/>
  <c r="AI24" i="1" s="1"/>
  <c r="AA34" i="1"/>
  <c r="AE34" i="1" s="1"/>
  <c r="AH34" i="1"/>
  <c r="AI34" i="1" s="1"/>
  <c r="AG34" i="1"/>
  <c r="AI27" i="1"/>
  <c r="AA28" i="1"/>
  <c r="AE28" i="1" s="1"/>
  <c r="AH28" i="1"/>
  <c r="AG28" i="1"/>
  <c r="AI35" i="1"/>
  <c r="AA30" i="1"/>
  <c r="AE30" i="1" s="1"/>
  <c r="AH30" i="1"/>
  <c r="AI30" i="1" s="1"/>
  <c r="AG30" i="1"/>
  <c r="V25" i="1"/>
  <c r="T25" i="1" s="1"/>
  <c r="W25" i="1" s="1"/>
  <c r="Q25" i="1" s="1"/>
  <c r="R25" i="1" s="1"/>
  <c r="V34" i="1"/>
  <c r="T34" i="1" s="1"/>
  <c r="W34" i="1" s="1"/>
  <c r="Q34" i="1" s="1"/>
  <c r="R34" i="1" s="1"/>
  <c r="AI33" i="1"/>
  <c r="AI26" i="1" l="1"/>
  <c r="AI36" i="1"/>
  <c r="AI25" i="1"/>
  <c r="AI28" i="1"/>
  <c r="AI32" i="1"/>
  <c r="AI21" i="1"/>
  <c r="AI22" i="1"/>
  <c r="AI20" i="1"/>
</calcChain>
</file>

<file path=xl/sharedStrings.xml><?xml version="1.0" encoding="utf-8"?>
<sst xmlns="http://schemas.openxmlformats.org/spreadsheetml/2006/main" count="978" uniqueCount="392">
  <si>
    <t>File opened</t>
  </si>
  <si>
    <t>2023-07-11 16:43:57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</si>
  <si>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</si>
  <si>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</si>
  <si>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</si>
  <si>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</si>
  <si>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</si>
  <si>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</si>
  <si>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</si>
  <si>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</si>
  <si>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</si>
  <si>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</si>
  <si>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</si>
  <si>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</si>
  <si>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</si>
  <si>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</si>
  <si>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</si>
  <si>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</si>
  <si>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</si>
  <si>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</si>
  <si>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</si>
  <si>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</si>
  <si>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</si>
  <si>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</si>
  <si>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</si>
  <si>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</si>
  <si>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</si>
  <si>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16:43:57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</si>
  <si>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</si>
  <si>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</si>
  <si>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</si>
  <si>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</si>
  <si>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</si>
  <si>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</si>
  <si>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</si>
  <si>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</si>
  <si>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</si>
  <si>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</si>
  <si>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</si>
  <si>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</si>
  <si>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</si>
  <si>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</si>
  <si>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</si>
  <si>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</si>
  <si>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</si>
  <si>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</si>
  <si>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</si>
  <si>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</si>
  <si>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</si>
  <si>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</si>
  <si>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</si>
  <si>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</si>
  <si>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</si>
  <si>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</si>
  <si>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</si>
  <si>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</si>
  <si>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</si>
  <si>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</si>
  <si>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</si>
  <si>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</si>
  <si>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</si>
  <si>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</si>
  <si>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</si>
  <si>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</si>
  <si>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</si>
  <si>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</si>
  <si>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</si>
  <si>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</si>
  <si>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</si>
  <si>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</si>
  <si>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</si>
  <si>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</si>
  <si>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</si>
  <si>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</si>
  <si>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</si>
  <si>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</si>
  <si>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</si>
  <si>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</si>
  <si>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</si>
  <si>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</si>
  <si>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</si>
  <si>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</si>
  <si>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</si>
  <si>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</si>
  <si>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</si>
  <si>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</si>
  <si>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</si>
  <si>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</si>
  <si>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5.44513 81.256 375.56 623.191 878.572 1084.54 1279.3 1413.35</t>
  </si>
  <si>
    <t>Fs_true</t>
  </si>
  <si>
    <t>0.187402 100.614 402.174 601.312 804.148 1001.1 1201.83 1401.21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</si>
  <si>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</si>
  <si>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</si>
  <si>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</si>
  <si>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</si>
  <si>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</si>
  <si>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</si>
  <si>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</si>
  <si>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</si>
  <si>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</si>
  <si>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</si>
  <si>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</si>
  <si>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</si>
  <si>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</si>
  <si>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</si>
  <si>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</si>
  <si>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</si>
  <si>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</si>
  <si>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</si>
  <si>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</si>
  <si>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</si>
  <si>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</si>
  <si>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</si>
  <si>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</si>
  <si>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</si>
  <si>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</si>
  <si>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</si>
  <si>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</si>
  <si>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</si>
  <si>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</si>
  <si>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</si>
  <si>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</si>
  <si>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</si>
  <si>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</si>
  <si>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</si>
  <si>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</si>
  <si>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</si>
  <si>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</si>
  <si>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</si>
  <si>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</si>
  <si>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</si>
  <si>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</si>
  <si>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</si>
  <si>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</si>
  <si>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</si>
  <si>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</si>
  <si>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</si>
  <si>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</si>
  <si>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</si>
  <si>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</si>
  <si>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</si>
  <si>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</si>
  <si>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</si>
  <si>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</si>
  <si>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</si>
  <si>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</si>
  <si>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</si>
  <si>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</si>
  <si>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</si>
  <si>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</si>
  <si>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</si>
  <si>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</si>
  <si>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</si>
  <si>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</si>
  <si>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</si>
  <si>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</si>
  <si>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</si>
  <si>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</si>
  <si>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</si>
  <si>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</si>
  <si>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</si>
  <si>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</si>
  <si>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</si>
  <si>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</si>
  <si>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</si>
  <si>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</si>
  <si>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</si>
  <si>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</si>
  <si>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</si>
  <si>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</si>
  <si>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</si>
  <si>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</si>
  <si>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</si>
  <si>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</si>
  <si>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</si>
  <si>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</si>
  <si>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</si>
  <si>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</si>
  <si>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</si>
  <si>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</si>
  <si>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</si>
  <si>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</si>
  <si>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</si>
  <si>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</si>
  <si>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</si>
  <si>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</si>
  <si>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</si>
  <si>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</si>
  <si>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</si>
  <si>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</si>
  <si>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</si>
  <si>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</si>
  <si>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</si>
  <si>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</si>
  <si>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</si>
  <si>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</si>
  <si>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</si>
  <si>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</si>
  <si>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</si>
  <si>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</si>
  <si>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</si>
  <si>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</si>
  <si>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</si>
  <si>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</si>
  <si>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</si>
  <si>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</si>
  <si>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</si>
  <si>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</si>
  <si>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</si>
  <si>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</si>
  <si>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</si>
  <si>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</si>
  <si>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</si>
  <si>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</si>
  <si>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</si>
  <si>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</si>
  <si>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</si>
  <si>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</si>
  <si>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</si>
  <si>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</si>
  <si>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</si>
  <si>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</si>
  <si>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</si>
  <si>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</si>
  <si>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</si>
  <si>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</si>
  <si>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</si>
  <si>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</si>
  <si>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</si>
  <si>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</si>
  <si>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</si>
  <si>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</si>
  <si>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</si>
  <si>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</si>
  <si>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</si>
  <si>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</si>
  <si>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</si>
  <si>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</si>
  <si>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</si>
  <si>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</si>
  <si>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</si>
  <si>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</si>
  <si>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</si>
  <si>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</si>
  <si>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</si>
  <si>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</si>
  <si>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</si>
  <si>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</si>
  <si>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</si>
  <si>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</si>
  <si>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</si>
  <si>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</si>
  <si>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</si>
  <si>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</si>
  <si>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</si>
  <si>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</si>
  <si>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</si>
  <si>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</si>
  <si>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</si>
  <si>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</si>
  <si>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</si>
  <si>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</si>
  <si>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</si>
  <si>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</si>
  <si>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</si>
  <si>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</si>
  <si>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</si>
  <si>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</si>
  <si>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</si>
  <si>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</si>
  <si>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</si>
  <si>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</si>
  <si>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</si>
  <si>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</si>
  <si>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</si>
  <si>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</si>
  <si>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</si>
  <si>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</si>
  <si>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</si>
  <si>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</si>
  <si>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</si>
  <si>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</si>
  <si>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</si>
  <si>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</si>
  <si>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</si>
  <si>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</si>
  <si>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</si>
  <si>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</si>
  <si>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</si>
  <si>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</si>
  <si>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</si>
  <si>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</si>
  <si>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</si>
  <si>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</si>
  <si>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</si>
  <si>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</si>
  <si>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</si>
  <si>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</si>
  <si>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</si>
  <si>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</si>
  <si>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</si>
  <si>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</si>
  <si>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</si>
  <si>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</si>
  <si>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</si>
  <si>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</si>
  <si>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</si>
  <si>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</si>
  <si>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</si>
  <si>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</si>
  <si>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</si>
  <si>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</si>
  <si>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</si>
  <si>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</si>
  <si>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</si>
  <si>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</si>
  <si>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</si>
  <si>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</si>
  <si>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</si>
  <si>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</si>
  <si>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</si>
  <si>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</si>
  <si>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</si>
  <si>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</si>
  <si>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</si>
  <si>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</si>
  <si>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</si>
  <si>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</si>
  <si>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</si>
  <si>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</si>
  <si>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</si>
  <si>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</si>
  <si>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</si>
  <si>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</si>
  <si>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</si>
  <si>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</si>
  <si>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</si>
  <si>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</si>
  <si>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</si>
  <si>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</si>
  <si>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</si>
  <si>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</si>
  <si>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20230711 17:11:01</t>
  </si>
  <si>
    <t>17:11:01</t>
  </si>
  <si>
    <t>none</t>
  </si>
  <si>
    <t>Picabo</t>
  </si>
  <si>
    <t>16:55:43</t>
  </si>
  <si>
    <t>2/2</t>
  </si>
  <si>
    <t>00000000</t>
  </si>
  <si>
    <t>iiiiiiii</t>
  </si>
  <si>
    <t>off</t>
  </si>
  <si>
    <t>20230711 17:12:01</t>
  </si>
  <si>
    <t>17:12:01</t>
  </si>
  <si>
    <t>20230711 17:13:02</t>
  </si>
  <si>
    <t>17:13:02</t>
  </si>
  <si>
    <t>20230711 17:14:02</t>
  </si>
  <si>
    <t>17:14:02</t>
  </si>
  <si>
    <t>20230711 17:15:03</t>
  </si>
  <si>
    <t>17:15:03</t>
  </si>
  <si>
    <t>20230711 17:16:03</t>
  </si>
  <si>
    <t>17:16:03</t>
  </si>
  <si>
    <t>20230711 17:17:04</t>
  </si>
  <si>
    <t>17:17:04</t>
  </si>
  <si>
    <t>20230711 17:18:04</t>
  </si>
  <si>
    <t>17:18:04</t>
  </si>
  <si>
    <t>20230711 17:19:05</t>
  </si>
  <si>
    <t>17:19:05</t>
  </si>
  <si>
    <t>20230711 17:20:05</t>
  </si>
  <si>
    <t>17:20:05</t>
  </si>
  <si>
    <t>20230711 17:21:06</t>
  </si>
  <si>
    <t>17:21:06</t>
  </si>
  <si>
    <t>20230711 17:22:06</t>
  </si>
  <si>
    <t>17:22:06</t>
  </si>
  <si>
    <t>20230711 17:23:07</t>
  </si>
  <si>
    <t>17:23:07</t>
  </si>
  <si>
    <t>20230711 17:24:07</t>
  </si>
  <si>
    <t>17:24:07</t>
  </si>
  <si>
    <t>20230711 17:25:08</t>
  </si>
  <si>
    <t>17:25:08</t>
  </si>
  <si>
    <t>20230711 17:26:08</t>
  </si>
  <si>
    <t>17:26:08</t>
  </si>
  <si>
    <t>20230711 17:27:09</t>
  </si>
  <si>
    <t>17:27:09</t>
  </si>
  <si>
    <t>20230711 17:28:09</t>
  </si>
  <si>
    <t>17:28:09</t>
  </si>
  <si>
    <t>20230711 17:29:29</t>
  </si>
  <si>
    <t>17:29:29</t>
  </si>
  <si>
    <t>1/2</t>
  </si>
  <si>
    <t>kse</t>
  </si>
  <si>
    <t>BNL13437</t>
  </si>
  <si>
    <t>SampleID</t>
  </si>
  <si>
    <t>VAUL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</si>
</sst>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8" max="8" width="9.1640625" bestFit="1" customWidth="1"/>
  </cols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 t="s">
        <v>33</v>
      </c>
    </row>
    <row r="4" spans="1:216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16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46</v>
      </c>
      <c r="B6" t="s">
        <v>47</v>
      </c>
      <c r="C6" t="s">
        <v>48</v>
      </c>
      <c r="D6" t="s">
        <v>49</v>
      </c>
      <c r="E6" t="s">
        <v>51</v>
      </c>
    </row>
    <row r="7" spans="1:216" x14ac:dyDescent="0.2">
      <c r="B7">
        <v>4.6449999999999996</v>
      </c>
      <c r="C7">
        <v>0.5</v>
      </c>
      <c r="D7" t="s">
        <v>50</v>
      </c>
      <c r="E7">
        <v>2</v>
      </c>
    </row>
    <row r="8" spans="1:216" x14ac:dyDescent="0.2">
      <c r="A8" t="s">
        <v>52</v>
      </c>
      <c r="B8" t="s">
        <v>53</v>
      </c>
      <c r="C8" t="s">
        <v>54</v>
      </c>
      <c r="D8" t="s">
        <v>55</v>
      </c>
      <c r="E8" t="s">
        <v>56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57</v>
      </c>
      <c r="B10" t="s">
        <v>58</v>
      </c>
      <c r="C10" t="s">
        <v>60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</row>
    <row r="11" spans="1:216" x14ac:dyDescent="0.2">
      <c r="B11" t="s">
        <v>59</v>
      </c>
      <c r="C11" t="s">
        <v>61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89</v>
      </c>
      <c r="H14" t="s">
        <v>91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88</v>
      </c>
      <c r="G15" t="s">
        <v>90</v>
      </c>
      <c r="H15">
        <v>0</v>
      </c>
    </row>
    <row r="16" spans="1:216" x14ac:dyDescent="0.2">
      <c r="A16" t="s">
        <v>92</v>
      </c>
      <c r="B16" t="s">
        <v>92</v>
      </c>
      <c r="C16" t="s">
        <v>92</v>
      </c>
      <c r="D16" t="s">
        <v>92</v>
      </c>
      <c r="E16" t="s">
        <v>92</v>
      </c>
      <c r="F16" t="s">
        <v>92</v>
      </c>
      <c r="G16" t="s">
        <v>93</v>
      </c>
      <c r="H16" t="s">
        <v>93</v>
      </c>
      <c r="I16" t="s">
        <v>93</v>
      </c>
      <c r="J16" t="s">
        <v>93</v>
      </c>
      <c r="K16" t="s">
        <v>93</v>
      </c>
      <c r="L16" t="s">
        <v>94</v>
      </c>
      <c r="M16" t="s">
        <v>94</v>
      </c>
      <c r="N16" t="s">
        <v>94</v>
      </c>
      <c r="O16" t="s">
        <v>94</v>
      </c>
      <c r="P16" t="s">
        <v>94</v>
      </c>
      <c r="Q16" t="s">
        <v>94</v>
      </c>
      <c r="R16" t="s">
        <v>94</v>
      </c>
      <c r="S16" t="s">
        <v>94</v>
      </c>
      <c r="T16" t="s">
        <v>94</v>
      </c>
      <c r="U16" t="s">
        <v>94</v>
      </c>
      <c r="V16" t="s">
        <v>94</v>
      </c>
      <c r="W16" t="s">
        <v>94</v>
      </c>
      <c r="X16" t="s">
        <v>94</v>
      </c>
      <c r="Y16" t="s">
        <v>94</v>
      </c>
      <c r="Z16" t="s">
        <v>94</v>
      </c>
      <c r="AA16" t="s">
        <v>94</v>
      </c>
      <c r="AB16" t="s">
        <v>94</v>
      </c>
      <c r="AC16" t="s">
        <v>94</v>
      </c>
      <c r="AD16" t="s">
        <v>94</v>
      </c>
      <c r="AE16" t="s">
        <v>94</v>
      </c>
      <c r="AF16" t="s">
        <v>94</v>
      </c>
      <c r="AG16" t="s">
        <v>94</v>
      </c>
      <c r="AH16" t="s">
        <v>94</v>
      </c>
      <c r="AI16" t="s">
        <v>94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96</v>
      </c>
      <c r="AP16" t="s">
        <v>96</v>
      </c>
      <c r="AQ16" t="s">
        <v>96</v>
      </c>
      <c r="AR16" t="s">
        <v>96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97</v>
      </c>
      <c r="AY16" t="s">
        <v>97</v>
      </c>
      <c r="AZ16" t="s">
        <v>97</v>
      </c>
      <c r="BA16" t="s">
        <v>97</v>
      </c>
      <c r="BB16" t="s">
        <v>97</v>
      </c>
      <c r="BC16" t="s">
        <v>97</v>
      </c>
      <c r="BD16" t="s">
        <v>97</v>
      </c>
      <c r="BE16" t="s">
        <v>97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98</v>
      </c>
      <c r="BL16" t="s">
        <v>98</v>
      </c>
      <c r="BM16" t="s">
        <v>98</v>
      </c>
      <c r="BN16" t="s">
        <v>98</v>
      </c>
      <c r="BO16" t="s">
        <v>98</v>
      </c>
      <c r="BP16" t="s">
        <v>98</v>
      </c>
      <c r="BQ16" t="s">
        <v>98</v>
      </c>
      <c r="BR16" t="s">
        <v>98</v>
      </c>
      <c r="BS16" t="s">
        <v>98</v>
      </c>
      <c r="BT16" t="s">
        <v>98</v>
      </c>
      <c r="BU16" t="s">
        <v>99</v>
      </c>
      <c r="BV16" t="s">
        <v>99</v>
      </c>
      <c r="BW16" t="s">
        <v>99</v>
      </c>
      <c r="BX16" t="s">
        <v>99</v>
      </c>
      <c r="BY16" t="s">
        <v>99</v>
      </c>
      <c r="BZ16" t="s">
        <v>99</v>
      </c>
      <c r="CA16" t="s">
        <v>99</v>
      </c>
      <c r="CB16" t="s">
        <v>99</v>
      </c>
      <c r="CC16" t="s">
        <v>99</v>
      </c>
      <c r="CD16" t="s">
        <v>99</v>
      </c>
      <c r="CE16" t="s">
        <v>99</v>
      </c>
      <c r="CF16" t="s">
        <v>99</v>
      </c>
      <c r="CG16" t="s">
        <v>99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100</v>
      </c>
      <c r="CN16" t="s">
        <v>100</v>
      </c>
      <c r="CO16" t="s">
        <v>100</v>
      </c>
      <c r="CP16" t="s">
        <v>100</v>
      </c>
      <c r="CQ16" t="s">
        <v>100</v>
      </c>
      <c r="CR16" t="s">
        <v>100</v>
      </c>
      <c r="CS16" t="s">
        <v>100</v>
      </c>
      <c r="CT16" t="s">
        <v>100</v>
      </c>
      <c r="CU16" t="s">
        <v>100</v>
      </c>
      <c r="CV16" t="s">
        <v>100</v>
      </c>
      <c r="CW16" t="s">
        <v>100</v>
      </c>
      <c r="CX16" t="s">
        <v>100</v>
      </c>
      <c r="CY16" t="s">
        <v>100</v>
      </c>
      <c r="CZ16" t="s">
        <v>101</v>
      </c>
      <c r="DA16" t="s">
        <v>101</v>
      </c>
      <c r="DB16" t="s">
        <v>101</v>
      </c>
      <c r="DC16" t="s">
        <v>101</v>
      </c>
      <c r="DD16" t="s">
        <v>101</v>
      </c>
      <c r="DE16" t="s">
        <v>101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102</v>
      </c>
      <c r="DP16" t="s">
        <v>102</v>
      </c>
      <c r="DQ16" t="s">
        <v>102</v>
      </c>
      <c r="DR16" t="s">
        <v>102</v>
      </c>
      <c r="DS16" t="s">
        <v>102</v>
      </c>
      <c r="DT16" t="s">
        <v>102</v>
      </c>
      <c r="DU16" t="s">
        <v>102</v>
      </c>
      <c r="DV16" t="s">
        <v>102</v>
      </c>
      <c r="DW16" t="s">
        <v>102</v>
      </c>
      <c r="DX16" t="s">
        <v>102</v>
      </c>
      <c r="DY16" t="s">
        <v>102</v>
      </c>
      <c r="DZ16" t="s">
        <v>102</v>
      </c>
      <c r="EA16" t="s">
        <v>102</v>
      </c>
      <c r="EB16" t="s">
        <v>102</v>
      </c>
      <c r="EC16" t="s">
        <v>102</v>
      </c>
      <c r="ED16" t="s">
        <v>102</v>
      </c>
      <c r="EE16" t="s">
        <v>102</v>
      </c>
      <c r="EF16" t="s">
        <v>102</v>
      </c>
      <c r="EG16" t="s">
        <v>103</v>
      </c>
      <c r="EH16" t="s">
        <v>103</v>
      </c>
      <c r="EI16" t="s">
        <v>103</v>
      </c>
      <c r="EJ16" t="s">
        <v>103</v>
      </c>
      <c r="EK16" t="s">
        <v>103</v>
      </c>
      <c r="EL16" t="s">
        <v>103</v>
      </c>
      <c r="EM16" t="s">
        <v>103</v>
      </c>
      <c r="EN16" t="s">
        <v>103</v>
      </c>
      <c r="EO16" t="s">
        <v>103</v>
      </c>
      <c r="EP16" t="s">
        <v>103</v>
      </c>
      <c r="EQ16" t="s">
        <v>103</v>
      </c>
      <c r="ER16" t="s">
        <v>103</v>
      </c>
      <c r="ES16" t="s">
        <v>103</v>
      </c>
      <c r="ET16" t="s">
        <v>103</v>
      </c>
      <c r="EU16" t="s">
        <v>103</v>
      </c>
      <c r="EV16" t="s">
        <v>103</v>
      </c>
      <c r="EW16" t="s">
        <v>103</v>
      </c>
      <c r="EX16" t="s">
        <v>103</v>
      </c>
      <c r="EY16" t="s">
        <v>103</v>
      </c>
      <c r="EZ16" t="s">
        <v>104</v>
      </c>
      <c r="FA16" t="s">
        <v>104</v>
      </c>
      <c r="FB16" t="s">
        <v>104</v>
      </c>
      <c r="FC16" t="s">
        <v>104</v>
      </c>
      <c r="FD16" t="s">
        <v>104</v>
      </c>
      <c r="FE16" t="s">
        <v>104</v>
      </c>
      <c r="FF16" t="s">
        <v>104</v>
      </c>
      <c r="FG16" t="s">
        <v>104</v>
      </c>
      <c r="FH16" t="s">
        <v>104</v>
      </c>
      <c r="FI16" t="s">
        <v>104</v>
      </c>
      <c r="FJ16" t="s">
        <v>104</v>
      </c>
      <c r="FK16" t="s">
        <v>104</v>
      </c>
      <c r="FL16" t="s">
        <v>104</v>
      </c>
      <c r="FM16" t="s">
        <v>104</v>
      </c>
      <c r="FN16" t="s">
        <v>104</v>
      </c>
      <c r="FO16" t="s">
        <v>104</v>
      </c>
      <c r="FP16" t="s">
        <v>104</v>
      </c>
      <c r="FQ16" t="s">
        <v>104</v>
      </c>
      <c r="FR16" t="s">
        <v>104</v>
      </c>
      <c r="FS16" t="s">
        <v>105</v>
      </c>
      <c r="FT16" t="s">
        <v>105</v>
      </c>
      <c r="FU16" t="s">
        <v>105</v>
      </c>
      <c r="FV16" t="s">
        <v>105</v>
      </c>
      <c r="FW16" t="s">
        <v>105</v>
      </c>
      <c r="FX16" t="s">
        <v>105</v>
      </c>
      <c r="FY16" t="s">
        <v>105</v>
      </c>
      <c r="FZ16" t="s">
        <v>105</v>
      </c>
      <c r="GA16" t="s">
        <v>105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105</v>
      </c>
      <c r="GK16" t="s">
        <v>106</v>
      </c>
      <c r="GL16" t="s">
        <v>106</v>
      </c>
      <c r="GM16" t="s">
        <v>106</v>
      </c>
      <c r="GN16" t="s">
        <v>106</v>
      </c>
      <c r="GO16" t="s">
        <v>106</v>
      </c>
      <c r="GP16" t="s">
        <v>106</v>
      </c>
      <c r="GQ16" t="s">
        <v>106</v>
      </c>
      <c r="GR16" t="s">
        <v>106</v>
      </c>
      <c r="GS16" t="s">
        <v>107</v>
      </c>
      <c r="GT16" t="s">
        <v>107</v>
      </c>
      <c r="GU16" t="s">
        <v>107</v>
      </c>
      <c r="GV16" t="s">
        <v>107</v>
      </c>
      <c r="GW16" t="s">
        <v>107</v>
      </c>
      <c r="GX16" t="s">
        <v>107</v>
      </c>
      <c r="GY16" t="s">
        <v>107</v>
      </c>
      <c r="GZ16" t="s">
        <v>107</v>
      </c>
      <c r="HA16" t="s">
        <v>107</v>
      </c>
      <c r="HB16" t="s">
        <v>107</v>
      </c>
      <c r="HC16" t="s">
        <v>107</v>
      </c>
      <c r="HD16" t="s">
        <v>107</v>
      </c>
      <c r="HE16" t="s">
        <v>107</v>
      </c>
      <c r="HF16" t="s">
        <v>107</v>
      </c>
      <c r="HG16" t="s">
        <v>107</v>
      </c>
      <c r="HH16" t="s">
        <v>107</v>
      </c>
    </row>
    <row r="17" spans="1:216" x14ac:dyDescent="0.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390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95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109</v>
      </c>
      <c r="CN17" t="s">
        <v>112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1689124261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>
        <v>20230711</v>
      </c>
      <c r="I19" t="s">
        <v>388</v>
      </c>
      <c r="J19" t="s">
        <v>391</v>
      </c>
      <c r="K19" t="s">
        <v>389</v>
      </c>
      <c r="L19">
        <v>1689124261</v>
      </c>
      <c r="M19">
        <f t="shared" ref="M19:M37" si="0">(N19)/1000</f>
        <v>2.0800009519282804E-3</v>
      </c>
      <c r="N19">
        <f t="shared" ref="N19:N37" si="1">1000*AZ19*AL19*(AV19-AW19)/(100*$B$7*(1000-AL19*AV19))</f>
        <v>2.0800009519282803</v>
      </c>
      <c r="O19">
        <f t="shared" ref="O19:O37" si="2">AZ19*AL19*(AU19-AT19*(1000-AL19*AW19)/(1000-AL19*AV19))/(100*$B$7)</f>
        <v>11.885833716107131</v>
      </c>
      <c r="P19">
        <f t="shared" ref="P19:P37" si="3">AT19 - IF(AL19&gt;1, O19*$B$7*100/(AN19*BH19), 0)</f>
        <v>400</v>
      </c>
      <c r="Q19">
        <f t="shared" ref="Q19:Q37" si="4">((W19-M19/2)*P19-O19)/(W19+M19/2)</f>
        <v>213.09783231094102</v>
      </c>
      <c r="R19">
        <f t="shared" ref="R19:R37" si="5">Q19*(BA19+BB19)/1000</f>
        <v>21.576607288887278</v>
      </c>
      <c r="S19">
        <f t="shared" ref="S19:S37" si="6">(AT19 - IF(AL19&gt;1, O19*$B$7*100/(AN19*BH19), 0))*(BA19+BB19)/1000</f>
        <v>40.500848000000005</v>
      </c>
      <c r="T19">
        <f t="shared" ref="T19:T37" si="7">2/((1/V19-1/U19)+SIGN(V19)*SQRT((1/V19-1/U19)*(1/V19-1/U19) + 4*$C$7/(($C$7+1)*($C$7+1))*(2*1/V19*1/U19-1/U19*1/U19)))</f>
        <v>0.10890994685601785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3.2606191521069188</v>
      </c>
      <c r="V19">
        <f t="shared" ref="V19:V37" si="9">M19*(1000-(1000*0.61365*EXP(17.502*Z19/(240.97+Z19))/(BA19+BB19)+AV19)/2)/(1000*0.61365*EXP(17.502*Z19/(240.97+Z19))/(BA19+BB19)-AV19)</f>
        <v>0.10692863321280224</v>
      </c>
      <c r="W19">
        <f t="shared" ref="W19:W37" si="10">1/(($C$7+1)/(T19/1.6)+1/(U19/1.37)) + $C$7/(($C$7+1)/(T19/1.6) + $C$7/(U19/1.37))</f>
        <v>6.7005406670070419E-2</v>
      </c>
      <c r="X19">
        <f t="shared" ref="X19:X37" si="11">(AO19*AR19)</f>
        <v>330.79320599999994</v>
      </c>
      <c r="Y19">
        <f t="shared" ref="Y19:Y37" si="12">(BC19+(X19+2*0.95*0.0000000567*(((BC19+$B$9)+273)^4-(BC19+273)^4)-44100*M19)/(1.84*29.3*U19+8*0.95*0.0000000567*(BC19+273)^3))</f>
        <v>27.15223680276528</v>
      </c>
      <c r="Z19">
        <f t="shared" ref="Z19:Z37" si="13">($C$9*BD19+$D$9*BE19+$E$9*Y19)</f>
        <v>27.15223680276528</v>
      </c>
      <c r="AA19">
        <f t="shared" ref="AA19:AA37" si="14">0.61365*EXP(17.502*Z19/(240.97+Z19))</f>
        <v>3.61128699705981</v>
      </c>
      <c r="AB19">
        <f t="shared" ref="AB19:AB37" si="15">(AC19/AD19*100)</f>
        <v>50.553218433203675</v>
      </c>
      <c r="AC19">
        <f t="shared" ref="AC19:AC37" si="16">AV19*(BA19+BB19)/1000</f>
        <v>1.6932999540320002</v>
      </c>
      <c r="AD19">
        <f t="shared" ref="AD19:AD37" si="17">0.61365*EXP(17.502*BC19/(240.97+BC19))</f>
        <v>3.3495393696236562</v>
      </c>
      <c r="AE19">
        <f t="shared" ref="AE19:AE37" si="18">(AA19-AV19*(BA19+BB19)/1000)</f>
        <v>1.9179870430278099</v>
      </c>
      <c r="AF19">
        <f t="shared" ref="AF19:AF37" si="19">(-M19*44100)</f>
        <v>-91.728041980037162</v>
      </c>
      <c r="AG19">
        <f t="shared" ref="AG19:AG37" si="20">2*29.3*U19*0.92*(BC19-Z19)</f>
        <v>-224.3803576826034</v>
      </c>
      <c r="AH19">
        <f t="shared" ref="AH19:AH37" si="21">2*0.95*0.0000000567*(((BC19+$B$9)+273)^4-(Z19+273)^4)</f>
        <v>-14.779148131075681</v>
      </c>
      <c r="AI19">
        <f t="shared" ref="AI19:AI37" si="22">X19+AH19+AF19+AG19</f>
        <v>-9.4341793716296252E-2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53621.56429019897</v>
      </c>
      <c r="AO19">
        <f t="shared" ref="AO19:AO37" si="26">$B$13*BI19+$C$13*BJ19+$F$13*BU19*(1-BX19)</f>
        <v>2000.09</v>
      </c>
      <c r="AP19">
        <f t="shared" ref="AP19:AP37" si="27">AO19*AQ19</f>
        <v>1686.0749999999998</v>
      </c>
      <c r="AQ19">
        <f t="shared" ref="AQ19:AQ37" si="28">($B$13*$D$11+$C$13*$D$11+$F$13*((CH19+BZ19)/MAX(CH19+BZ19+CI19, 0.1)*$I$11+CI19/MAX(CH19+BZ19+CI19, 0.1)*$J$11))/($B$13+$C$13+$F$13)</f>
        <v>0.84299956501957407</v>
      </c>
      <c r="AR19">
        <f t="shared" ref="AR19:AR37" si="29">($B$13*$K$11+$C$13*$K$11+$F$13*((CH19+BZ19)/MAX(CH19+BZ19+CI19, 0.1)*$P$11+CI19/MAX(CH19+BZ19+CI19, 0.1)*$Q$11))/($B$13+$C$13+$F$13)</f>
        <v>0.16538916048777802</v>
      </c>
      <c r="AS19">
        <v>1689124261</v>
      </c>
      <c r="AT19">
        <v>400</v>
      </c>
      <c r="AU19">
        <v>409.84300000000002</v>
      </c>
      <c r="AV19">
        <v>16.723600000000001</v>
      </c>
      <c r="AW19">
        <v>15.140700000000001</v>
      </c>
      <c r="AX19">
        <v>401.99799999999999</v>
      </c>
      <c r="AY19">
        <v>16.626200000000001</v>
      </c>
      <c r="AZ19">
        <v>600.16600000000005</v>
      </c>
      <c r="BA19">
        <v>101.05200000000001</v>
      </c>
      <c r="BB19">
        <v>0.20011999999999999</v>
      </c>
      <c r="BC19">
        <v>25.875800000000002</v>
      </c>
      <c r="BD19">
        <v>25.007200000000001</v>
      </c>
      <c r="BE19">
        <v>999.9</v>
      </c>
      <c r="BF19">
        <v>0</v>
      </c>
      <c r="BG19">
        <v>0</v>
      </c>
      <c r="BH19">
        <v>9997.5</v>
      </c>
      <c r="BI19">
        <v>0</v>
      </c>
      <c r="BJ19">
        <v>0.59953400000000001</v>
      </c>
      <c r="BK19">
        <v>-9.8427699999999998</v>
      </c>
      <c r="BL19">
        <v>406.803</v>
      </c>
      <c r="BM19">
        <v>416.14400000000001</v>
      </c>
      <c r="BN19">
        <v>1.58287</v>
      </c>
      <c r="BO19">
        <v>409.84300000000002</v>
      </c>
      <c r="BP19">
        <v>15.140700000000001</v>
      </c>
      <c r="BQ19">
        <v>1.6899599999999999</v>
      </c>
      <c r="BR19">
        <v>1.5300100000000001</v>
      </c>
      <c r="BS19">
        <v>14.804500000000001</v>
      </c>
      <c r="BT19">
        <v>13.2714</v>
      </c>
      <c r="BU19">
        <v>2000.09</v>
      </c>
      <c r="BV19">
        <v>0.90001200000000003</v>
      </c>
      <c r="BW19">
        <v>9.9987599999999996E-2</v>
      </c>
      <c r="BX19">
        <v>0</v>
      </c>
      <c r="BY19">
        <v>2.6879</v>
      </c>
      <c r="BZ19">
        <v>0</v>
      </c>
      <c r="CA19">
        <v>4752.97</v>
      </c>
      <c r="CB19">
        <v>16223.4</v>
      </c>
      <c r="CC19">
        <v>40.625</v>
      </c>
      <c r="CD19">
        <v>39.686999999999998</v>
      </c>
      <c r="CE19">
        <v>39.811999999999998</v>
      </c>
      <c r="CF19">
        <v>40</v>
      </c>
      <c r="CG19">
        <v>39.936999999999998</v>
      </c>
      <c r="CH19">
        <v>1800.11</v>
      </c>
      <c r="CI19">
        <v>199.98</v>
      </c>
      <c r="CJ19">
        <v>0</v>
      </c>
      <c r="CK19">
        <v>1689124264.7</v>
      </c>
      <c r="CL19">
        <v>0</v>
      </c>
      <c r="CM19">
        <v>1689123343</v>
      </c>
      <c r="CN19" t="s">
        <v>346</v>
      </c>
      <c r="CO19">
        <v>1689123343</v>
      </c>
      <c r="CP19">
        <v>1689123334</v>
      </c>
      <c r="CQ19">
        <v>1</v>
      </c>
      <c r="CR19">
        <v>2.9000000000000001E-2</v>
      </c>
      <c r="CS19">
        <v>-5.7000000000000002E-2</v>
      </c>
      <c r="CT19">
        <v>-2.028</v>
      </c>
      <c r="CU19">
        <v>9.7000000000000003E-2</v>
      </c>
      <c r="CV19">
        <v>409</v>
      </c>
      <c r="CW19">
        <v>17</v>
      </c>
      <c r="CX19">
        <v>0.16</v>
      </c>
      <c r="CY19">
        <v>0.09</v>
      </c>
      <c r="CZ19">
        <v>13.804407022240481</v>
      </c>
      <c r="DA19">
        <v>0.10932069449600131</v>
      </c>
      <c r="DB19">
        <v>5.9411080524407273E-2</v>
      </c>
      <c r="DC19">
        <v>1</v>
      </c>
      <c r="DD19">
        <v>409.82994999999988</v>
      </c>
      <c r="DE19">
        <v>0.17709568480253651</v>
      </c>
      <c r="DF19">
        <v>2.8988747817040871E-2</v>
      </c>
      <c r="DG19">
        <v>-1</v>
      </c>
      <c r="DH19">
        <v>1999.96875</v>
      </c>
      <c r="DI19">
        <v>-0.14080803481073609</v>
      </c>
      <c r="DJ19">
        <v>0.1059997051882472</v>
      </c>
      <c r="DK19">
        <v>1</v>
      </c>
      <c r="DL19">
        <v>2</v>
      </c>
      <c r="DM19">
        <v>2</v>
      </c>
      <c r="DN19" t="s">
        <v>347</v>
      </c>
      <c r="DO19">
        <v>3.2037100000000001</v>
      </c>
      <c r="DP19">
        <v>2.8090199999999999</v>
      </c>
      <c r="DQ19">
        <v>9.4105099999999997E-2</v>
      </c>
      <c r="DR19">
        <v>9.5053499999999999E-2</v>
      </c>
      <c r="DS19">
        <v>8.8495000000000004E-2</v>
      </c>
      <c r="DT19">
        <v>8.1800499999999998E-2</v>
      </c>
      <c r="DU19">
        <v>27278.3</v>
      </c>
      <c r="DV19">
        <v>30790.400000000001</v>
      </c>
      <c r="DW19">
        <v>28349.3</v>
      </c>
      <c r="DX19">
        <v>32638.3</v>
      </c>
      <c r="DY19">
        <v>35912.300000000003</v>
      </c>
      <c r="DZ19">
        <v>40721.1</v>
      </c>
      <c r="EA19">
        <v>41598.699999999997</v>
      </c>
      <c r="EB19">
        <v>47217.7</v>
      </c>
      <c r="EC19">
        <v>2.1791499999999999</v>
      </c>
      <c r="ED19">
        <v>1.78782</v>
      </c>
      <c r="EE19">
        <v>0.119828</v>
      </c>
      <c r="EF19">
        <v>0</v>
      </c>
      <c r="EG19">
        <v>23.038</v>
      </c>
      <c r="EH19">
        <v>999.9</v>
      </c>
      <c r="EI19">
        <v>48.8</v>
      </c>
      <c r="EJ19">
        <v>26.5</v>
      </c>
      <c r="EK19">
        <v>16.782699999999998</v>
      </c>
      <c r="EL19">
        <v>63.670099999999998</v>
      </c>
      <c r="EM19">
        <v>20.456700000000001</v>
      </c>
      <c r="EN19">
        <v>1</v>
      </c>
      <c r="EO19">
        <v>-3.9184499999999997E-2</v>
      </c>
      <c r="EP19">
        <v>-1.5596099999999999</v>
      </c>
      <c r="EQ19">
        <v>20.225100000000001</v>
      </c>
      <c r="ER19">
        <v>5.2277699999999996</v>
      </c>
      <c r="ES19">
        <v>12.0153</v>
      </c>
      <c r="ET19">
        <v>4.9897</v>
      </c>
      <c r="EU19">
        <v>3.3050000000000002</v>
      </c>
      <c r="EV19">
        <v>3123.9</v>
      </c>
      <c r="EW19">
        <v>1396.6</v>
      </c>
      <c r="EX19">
        <v>67.400000000000006</v>
      </c>
      <c r="EY19">
        <v>14.3</v>
      </c>
      <c r="EZ19">
        <v>1.8525199999999999</v>
      </c>
      <c r="FA19">
        <v>1.8614200000000001</v>
      </c>
      <c r="FB19">
        <v>1.8604700000000001</v>
      </c>
      <c r="FC19">
        <v>1.8565400000000001</v>
      </c>
      <c r="FD19">
        <v>1.8608199999999999</v>
      </c>
      <c r="FE19">
        <v>1.8571500000000001</v>
      </c>
      <c r="FF19">
        <v>1.8592599999999999</v>
      </c>
      <c r="FG19">
        <v>1.86208</v>
      </c>
      <c r="FH19">
        <v>0</v>
      </c>
      <c r="FI19">
        <v>0</v>
      </c>
      <c r="FJ19">
        <v>0</v>
      </c>
      <c r="FK19">
        <v>0</v>
      </c>
      <c r="FL19" t="s">
        <v>348</v>
      </c>
      <c r="FM19" t="s">
        <v>349</v>
      </c>
      <c r="FN19" t="s">
        <v>350</v>
      </c>
      <c r="FO19" t="s">
        <v>350</v>
      </c>
      <c r="FP19" t="s">
        <v>350</v>
      </c>
      <c r="FQ19" t="s">
        <v>350</v>
      </c>
      <c r="FR19">
        <v>0</v>
      </c>
      <c r="FS19">
        <v>100</v>
      </c>
      <c r="FT19">
        <v>100</v>
      </c>
      <c r="FU19">
        <v>-1.998</v>
      </c>
      <c r="FV19">
        <v>9.74E-2</v>
      </c>
      <c r="FW19">
        <v>-0.55562790641117421</v>
      </c>
      <c r="FX19">
        <v>-4.0117494158234393E-3</v>
      </c>
      <c r="FY19">
        <v>1.087516141204025E-6</v>
      </c>
      <c r="FZ19">
        <v>-8.657206703991749E-11</v>
      </c>
      <c r="GA19">
        <v>9.7435000000000827E-2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15.3</v>
      </c>
      <c r="GJ19">
        <v>15.4</v>
      </c>
      <c r="GK19">
        <v>1.02051</v>
      </c>
      <c r="GL19">
        <v>2.3706100000000001</v>
      </c>
      <c r="GM19">
        <v>1.5942400000000001</v>
      </c>
      <c r="GN19">
        <v>2.32178</v>
      </c>
      <c r="GO19">
        <v>1.40015</v>
      </c>
      <c r="GP19">
        <v>2.3974600000000001</v>
      </c>
      <c r="GQ19">
        <v>27.432600000000001</v>
      </c>
      <c r="GR19">
        <v>14.456</v>
      </c>
      <c r="GS19">
        <v>18</v>
      </c>
      <c r="GT19">
        <v>659.63</v>
      </c>
      <c r="GU19">
        <v>417.822</v>
      </c>
      <c r="GV19">
        <v>25.4452</v>
      </c>
      <c r="GW19">
        <v>26.540900000000001</v>
      </c>
      <c r="GX19">
        <v>29.998799999999999</v>
      </c>
      <c r="GY19">
        <v>26.919</v>
      </c>
      <c r="GZ19">
        <v>26.9239</v>
      </c>
      <c r="HA19">
        <v>20.491599999999998</v>
      </c>
      <c r="HB19">
        <v>-30</v>
      </c>
      <c r="HC19">
        <v>-30</v>
      </c>
      <c r="HD19">
        <v>25.445</v>
      </c>
      <c r="HE19">
        <v>409.839</v>
      </c>
      <c r="HF19">
        <v>0</v>
      </c>
      <c r="HG19">
        <v>104.069</v>
      </c>
      <c r="HH19">
        <v>103.876</v>
      </c>
    </row>
    <row r="20" spans="1:216" x14ac:dyDescent="0.2">
      <c r="A20">
        <v>2</v>
      </c>
      <c r="B20">
        <v>1689124321.5</v>
      </c>
      <c r="C20">
        <v>60.5</v>
      </c>
      <c r="D20" t="s">
        <v>351</v>
      </c>
      <c r="E20" t="s">
        <v>352</v>
      </c>
      <c r="F20" t="s">
        <v>344</v>
      </c>
      <c r="G20" t="s">
        <v>345</v>
      </c>
      <c r="H20">
        <v>20230711</v>
      </c>
      <c r="I20" t="s">
        <v>388</v>
      </c>
      <c r="J20" t="s">
        <v>391</v>
      </c>
      <c r="K20" t="s">
        <v>389</v>
      </c>
      <c r="L20">
        <v>1689124321.5</v>
      </c>
      <c r="M20">
        <f t="shared" si="0"/>
        <v>2.0509617663292019E-3</v>
      </c>
      <c r="N20">
        <f t="shared" si="1"/>
        <v>2.0509617663292019</v>
      </c>
      <c r="O20">
        <f t="shared" si="2"/>
        <v>11.846623031377355</v>
      </c>
      <c r="P20">
        <f t="shared" si="3"/>
        <v>399.94900000000001</v>
      </c>
      <c r="Q20">
        <f t="shared" si="4"/>
        <v>214.88712215884914</v>
      </c>
      <c r="R20">
        <f t="shared" si="5"/>
        <v>21.757132877464464</v>
      </c>
      <c r="S20">
        <f t="shared" si="6"/>
        <v>40.494485894676004</v>
      </c>
      <c r="T20">
        <f t="shared" si="7"/>
        <v>0.10959853884383985</v>
      </c>
      <c r="U20">
        <f t="shared" si="8"/>
        <v>3.2574460398410428</v>
      </c>
      <c r="V20">
        <f t="shared" si="9"/>
        <v>0.10759042503371274</v>
      </c>
      <c r="W20">
        <f t="shared" si="10"/>
        <v>6.7421372064754154E-2</v>
      </c>
      <c r="X20">
        <f t="shared" si="11"/>
        <v>297.72173099999998</v>
      </c>
      <c r="Y20">
        <f t="shared" si="12"/>
        <v>26.99689904630393</v>
      </c>
      <c r="Z20">
        <f t="shared" si="13"/>
        <v>26.99689904630393</v>
      </c>
      <c r="AA20">
        <f t="shared" si="14"/>
        <v>3.5785078840970379</v>
      </c>
      <c r="AB20">
        <f t="shared" si="15"/>
        <v>50.675022152335991</v>
      </c>
      <c r="AC20">
        <f t="shared" si="16"/>
        <v>1.6987274277348001</v>
      </c>
      <c r="AD20">
        <f t="shared" si="17"/>
        <v>3.3521986880009544</v>
      </c>
      <c r="AE20">
        <f t="shared" si="18"/>
        <v>1.8797804563622378</v>
      </c>
      <c r="AF20">
        <f t="shared" si="19"/>
        <v>-90.447413895117805</v>
      </c>
      <c r="AG20">
        <f t="shared" si="20"/>
        <v>-194.52904532408465</v>
      </c>
      <c r="AH20">
        <f t="shared" si="21"/>
        <v>-12.81629896526394</v>
      </c>
      <c r="AI20">
        <f t="shared" si="22"/>
        <v>-7.1027184466430526E-2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53540.388323899948</v>
      </c>
      <c r="AO20">
        <f t="shared" si="26"/>
        <v>1800.12</v>
      </c>
      <c r="AP20">
        <f t="shared" si="27"/>
        <v>1517.5010999999997</v>
      </c>
      <c r="AQ20">
        <f t="shared" si="28"/>
        <v>0.84299996666888866</v>
      </c>
      <c r="AR20">
        <f t="shared" si="29"/>
        <v>0.16538993567095525</v>
      </c>
      <c r="AS20">
        <v>1689124321.5</v>
      </c>
      <c r="AT20">
        <v>399.94900000000001</v>
      </c>
      <c r="AU20">
        <v>409.755</v>
      </c>
      <c r="AV20">
        <v>16.777699999999999</v>
      </c>
      <c r="AW20">
        <v>15.2166</v>
      </c>
      <c r="AX20">
        <v>401.947</v>
      </c>
      <c r="AY20">
        <v>16.680199999999999</v>
      </c>
      <c r="AZ20">
        <v>600.01800000000003</v>
      </c>
      <c r="BA20">
        <v>101.04900000000001</v>
      </c>
      <c r="BB20">
        <v>0.200124</v>
      </c>
      <c r="BC20">
        <v>25.889199999999999</v>
      </c>
      <c r="BD20">
        <v>24.9863</v>
      </c>
      <c r="BE20">
        <v>999.9</v>
      </c>
      <c r="BF20">
        <v>0</v>
      </c>
      <c r="BG20">
        <v>0</v>
      </c>
      <c r="BH20">
        <v>9982.5</v>
      </c>
      <c r="BI20">
        <v>0</v>
      </c>
      <c r="BJ20">
        <v>0.63400800000000002</v>
      </c>
      <c r="BK20">
        <v>-9.8064300000000006</v>
      </c>
      <c r="BL20">
        <v>406.774</v>
      </c>
      <c r="BM20">
        <v>416.08699999999999</v>
      </c>
      <c r="BN20">
        <v>1.5610200000000001</v>
      </c>
      <c r="BO20">
        <v>409.755</v>
      </c>
      <c r="BP20">
        <v>15.2166</v>
      </c>
      <c r="BQ20">
        <v>1.69537</v>
      </c>
      <c r="BR20">
        <v>1.5376300000000001</v>
      </c>
      <c r="BS20">
        <v>14.854100000000001</v>
      </c>
      <c r="BT20">
        <v>13.3476</v>
      </c>
      <c r="BU20">
        <v>1800.12</v>
      </c>
      <c r="BV20">
        <v>0.90000199999999997</v>
      </c>
      <c r="BW20">
        <v>9.9998400000000001E-2</v>
      </c>
      <c r="BX20">
        <v>0</v>
      </c>
      <c r="BY20">
        <v>2.3104</v>
      </c>
      <c r="BZ20">
        <v>0</v>
      </c>
      <c r="CA20">
        <v>4462.16</v>
      </c>
      <c r="CB20">
        <v>14601.4</v>
      </c>
      <c r="CC20">
        <v>41.25</v>
      </c>
      <c r="CD20">
        <v>40</v>
      </c>
      <c r="CE20">
        <v>40.375</v>
      </c>
      <c r="CF20">
        <v>40.686999999999998</v>
      </c>
      <c r="CG20">
        <v>40.561999999999998</v>
      </c>
      <c r="CH20">
        <v>1620.11</v>
      </c>
      <c r="CI20">
        <v>180.01</v>
      </c>
      <c r="CJ20">
        <v>0</v>
      </c>
      <c r="CK20">
        <v>1689124325.3</v>
      </c>
      <c r="CL20">
        <v>0</v>
      </c>
      <c r="CM20">
        <v>1689123343</v>
      </c>
      <c r="CN20" t="s">
        <v>346</v>
      </c>
      <c r="CO20">
        <v>1689123343</v>
      </c>
      <c r="CP20">
        <v>1689123334</v>
      </c>
      <c r="CQ20">
        <v>1</v>
      </c>
      <c r="CR20">
        <v>2.9000000000000001E-2</v>
      </c>
      <c r="CS20">
        <v>-5.7000000000000002E-2</v>
      </c>
      <c r="CT20">
        <v>-2.028</v>
      </c>
      <c r="CU20">
        <v>9.7000000000000003E-2</v>
      </c>
      <c r="CV20">
        <v>409</v>
      </c>
      <c r="CW20">
        <v>17</v>
      </c>
      <c r="CX20">
        <v>0.16</v>
      </c>
      <c r="CY20">
        <v>0.09</v>
      </c>
      <c r="CZ20">
        <v>13.72814921878498</v>
      </c>
      <c r="DA20">
        <v>-0.47595627445531891</v>
      </c>
      <c r="DB20">
        <v>7.4901762290902563E-2</v>
      </c>
      <c r="DC20">
        <v>1</v>
      </c>
      <c r="DD20">
        <v>409.79164999999989</v>
      </c>
      <c r="DE20">
        <v>-0.17831144465310911</v>
      </c>
      <c r="DF20">
        <v>3.417641730784491E-2</v>
      </c>
      <c r="DG20">
        <v>-1</v>
      </c>
      <c r="DH20">
        <v>1799.9570000000001</v>
      </c>
      <c r="DI20">
        <v>-8.574813521199591E-2</v>
      </c>
      <c r="DJ20">
        <v>0.1090229333672972</v>
      </c>
      <c r="DK20">
        <v>1</v>
      </c>
      <c r="DL20">
        <v>2</v>
      </c>
      <c r="DM20">
        <v>2</v>
      </c>
      <c r="DN20" t="s">
        <v>347</v>
      </c>
      <c r="DO20">
        <v>3.2036699999999998</v>
      </c>
      <c r="DP20">
        <v>2.8089</v>
      </c>
      <c r="DQ20">
        <v>9.4132400000000005E-2</v>
      </c>
      <c r="DR20">
        <v>9.5073299999999999E-2</v>
      </c>
      <c r="DS20">
        <v>8.87376E-2</v>
      </c>
      <c r="DT20">
        <v>8.2127900000000004E-2</v>
      </c>
      <c r="DU20">
        <v>27285</v>
      </c>
      <c r="DV20">
        <v>30799</v>
      </c>
      <c r="DW20">
        <v>28356.5</v>
      </c>
      <c r="DX20">
        <v>32647.4</v>
      </c>
      <c r="DY20">
        <v>35912.199999999997</v>
      </c>
      <c r="DZ20">
        <v>40718</v>
      </c>
      <c r="EA20">
        <v>41610</v>
      </c>
      <c r="EB20">
        <v>47230.7</v>
      </c>
      <c r="EC20">
        <v>2.1816499999999999</v>
      </c>
      <c r="ED20">
        <v>1.7918499999999999</v>
      </c>
      <c r="EE20">
        <v>0.12130299999999999</v>
      </c>
      <c r="EF20">
        <v>0</v>
      </c>
      <c r="EG20">
        <v>22.992699999999999</v>
      </c>
      <c r="EH20">
        <v>999.9</v>
      </c>
      <c r="EI20">
        <v>48.8</v>
      </c>
      <c r="EJ20">
        <v>26.3</v>
      </c>
      <c r="EK20">
        <v>16.59</v>
      </c>
      <c r="EL20">
        <v>63.790100000000002</v>
      </c>
      <c r="EM20">
        <v>20.8734</v>
      </c>
      <c r="EN20">
        <v>1</v>
      </c>
      <c r="EO20">
        <v>-5.4926299999999997E-2</v>
      </c>
      <c r="EP20">
        <v>-1.7609900000000001</v>
      </c>
      <c r="EQ20">
        <v>20.225000000000001</v>
      </c>
      <c r="ER20">
        <v>5.2258300000000002</v>
      </c>
      <c r="ES20">
        <v>12.014699999999999</v>
      </c>
      <c r="ET20">
        <v>4.9896500000000001</v>
      </c>
      <c r="EU20">
        <v>3.3050000000000002</v>
      </c>
      <c r="EV20">
        <v>3125.3</v>
      </c>
      <c r="EW20">
        <v>1396.6</v>
      </c>
      <c r="EX20">
        <v>67.400000000000006</v>
      </c>
      <c r="EY20">
        <v>14.4</v>
      </c>
      <c r="EZ20">
        <v>1.85256</v>
      </c>
      <c r="FA20">
        <v>1.8614200000000001</v>
      </c>
      <c r="FB20">
        <v>1.86049</v>
      </c>
      <c r="FC20">
        <v>1.8565400000000001</v>
      </c>
      <c r="FD20">
        <v>1.8608199999999999</v>
      </c>
      <c r="FE20">
        <v>1.8571500000000001</v>
      </c>
      <c r="FF20">
        <v>1.8592599999999999</v>
      </c>
      <c r="FG20">
        <v>1.86212</v>
      </c>
      <c r="FH20">
        <v>0</v>
      </c>
      <c r="FI20">
        <v>0</v>
      </c>
      <c r="FJ20">
        <v>0</v>
      </c>
      <c r="FK20">
        <v>0</v>
      </c>
      <c r="FL20" t="s">
        <v>348</v>
      </c>
      <c r="FM20" t="s">
        <v>349</v>
      </c>
      <c r="FN20" t="s">
        <v>350</v>
      </c>
      <c r="FO20" t="s">
        <v>350</v>
      </c>
      <c r="FP20" t="s">
        <v>350</v>
      </c>
      <c r="FQ20" t="s">
        <v>350</v>
      </c>
      <c r="FR20">
        <v>0</v>
      </c>
      <c r="FS20">
        <v>100</v>
      </c>
      <c r="FT20">
        <v>100</v>
      </c>
      <c r="FU20">
        <v>-1.998</v>
      </c>
      <c r="FV20">
        <v>9.7500000000000003E-2</v>
      </c>
      <c r="FW20">
        <v>-0.55562790641117421</v>
      </c>
      <c r="FX20">
        <v>-4.0117494158234393E-3</v>
      </c>
      <c r="FY20">
        <v>1.087516141204025E-6</v>
      </c>
      <c r="FZ20">
        <v>-8.657206703991749E-11</v>
      </c>
      <c r="GA20">
        <v>9.7435000000000827E-2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16.3</v>
      </c>
      <c r="GJ20">
        <v>16.5</v>
      </c>
      <c r="GK20">
        <v>1.02051</v>
      </c>
      <c r="GL20">
        <v>2.3889200000000002</v>
      </c>
      <c r="GM20">
        <v>1.5942400000000001</v>
      </c>
      <c r="GN20">
        <v>2.32178</v>
      </c>
      <c r="GO20">
        <v>1.40015</v>
      </c>
      <c r="GP20">
        <v>2.33643</v>
      </c>
      <c r="GQ20">
        <v>27.203700000000001</v>
      </c>
      <c r="GR20">
        <v>14.438499999999999</v>
      </c>
      <c r="GS20">
        <v>18</v>
      </c>
      <c r="GT20">
        <v>659.7</v>
      </c>
      <c r="GU20">
        <v>419.09</v>
      </c>
      <c r="GV20">
        <v>25.6279</v>
      </c>
      <c r="GW20">
        <v>26.353899999999999</v>
      </c>
      <c r="GX20">
        <v>29.998799999999999</v>
      </c>
      <c r="GY20">
        <v>26.756799999999998</v>
      </c>
      <c r="GZ20">
        <v>26.7685</v>
      </c>
      <c r="HA20">
        <v>20.494800000000001</v>
      </c>
      <c r="HB20">
        <v>-30</v>
      </c>
      <c r="HC20">
        <v>-30</v>
      </c>
      <c r="HD20">
        <v>25.631699999999999</v>
      </c>
      <c r="HE20">
        <v>409.911</v>
      </c>
      <c r="HF20">
        <v>0</v>
      </c>
      <c r="HG20">
        <v>104.09699999999999</v>
      </c>
      <c r="HH20">
        <v>103.905</v>
      </c>
    </row>
    <row r="21" spans="1:216" x14ac:dyDescent="0.2">
      <c r="A21">
        <v>3</v>
      </c>
      <c r="B21">
        <v>1689124382</v>
      </c>
      <c r="C21">
        <v>121</v>
      </c>
      <c r="D21" t="s">
        <v>353</v>
      </c>
      <c r="E21" t="s">
        <v>354</v>
      </c>
      <c r="F21" t="s">
        <v>344</v>
      </c>
      <c r="G21" t="s">
        <v>345</v>
      </c>
      <c r="H21">
        <v>20230711</v>
      </c>
      <c r="I21" t="s">
        <v>388</v>
      </c>
      <c r="J21" t="s">
        <v>391</v>
      </c>
      <c r="K21" t="s">
        <v>389</v>
      </c>
      <c r="L21">
        <v>1689124382</v>
      </c>
      <c r="M21">
        <f t="shared" si="0"/>
        <v>2.0188373484468997E-3</v>
      </c>
      <c r="N21">
        <f t="shared" si="1"/>
        <v>2.0188373484468998</v>
      </c>
      <c r="O21">
        <f t="shared" si="2"/>
        <v>11.69358124684098</v>
      </c>
      <c r="P21">
        <f t="shared" si="3"/>
        <v>399.98200000000003</v>
      </c>
      <c r="Q21">
        <f t="shared" si="4"/>
        <v>218.91694661662743</v>
      </c>
      <c r="R21">
        <f t="shared" si="5"/>
        <v>22.166201626367624</v>
      </c>
      <c r="S21">
        <f t="shared" si="6"/>
        <v>40.499750229224006</v>
      </c>
      <c r="T21">
        <f t="shared" si="7"/>
        <v>0.11060616285979691</v>
      </c>
      <c r="U21">
        <f t="shared" si="8"/>
        <v>3.2607887348092448</v>
      </c>
      <c r="V21">
        <f t="shared" si="9"/>
        <v>0.10856338078495177</v>
      </c>
      <c r="W21">
        <f t="shared" si="10"/>
        <v>6.803250638835992E-2</v>
      </c>
      <c r="X21">
        <f t="shared" si="11"/>
        <v>248.09515500000001</v>
      </c>
      <c r="Y21">
        <f t="shared" si="12"/>
        <v>26.824896376167661</v>
      </c>
      <c r="Z21">
        <f t="shared" si="13"/>
        <v>26.824896376167661</v>
      </c>
      <c r="AA21">
        <f t="shared" si="14"/>
        <v>3.542515458557046</v>
      </c>
      <c r="AB21">
        <f t="shared" si="15"/>
        <v>50.704052660407498</v>
      </c>
      <c r="AC21">
        <f t="shared" si="16"/>
        <v>1.7084272184564</v>
      </c>
      <c r="AD21">
        <f t="shared" si="17"/>
        <v>3.3694096010404975</v>
      </c>
      <c r="AE21">
        <f t="shared" si="18"/>
        <v>1.834088240100646</v>
      </c>
      <c r="AF21">
        <f t="shared" si="19"/>
        <v>-89.030727066508277</v>
      </c>
      <c r="AG21">
        <f t="shared" si="20"/>
        <v>-149.28502236263037</v>
      </c>
      <c r="AH21">
        <f t="shared" si="21"/>
        <v>-9.8211499617943421</v>
      </c>
      <c r="AI21">
        <f t="shared" si="22"/>
        <v>-4.1744390932962006E-2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53607.896666437402</v>
      </c>
      <c r="AO21">
        <f t="shared" si="26"/>
        <v>1500.06</v>
      </c>
      <c r="AP21">
        <f t="shared" si="27"/>
        <v>1264.5507</v>
      </c>
      <c r="AQ21">
        <f t="shared" si="28"/>
        <v>0.84300007999680016</v>
      </c>
      <c r="AR21">
        <f t="shared" si="29"/>
        <v>0.16539015439382426</v>
      </c>
      <c r="AS21">
        <v>1689124382</v>
      </c>
      <c r="AT21">
        <v>399.98200000000003</v>
      </c>
      <c r="AU21">
        <v>409.65899999999999</v>
      </c>
      <c r="AV21">
        <v>16.872699999999998</v>
      </c>
      <c r="AW21">
        <v>15.3363</v>
      </c>
      <c r="AX21">
        <v>401.98099999999999</v>
      </c>
      <c r="AY21">
        <v>16.775200000000002</v>
      </c>
      <c r="AZ21">
        <v>600.05700000000002</v>
      </c>
      <c r="BA21">
        <v>101.054</v>
      </c>
      <c r="BB21">
        <v>0.199932</v>
      </c>
      <c r="BC21">
        <v>25.9757</v>
      </c>
      <c r="BD21">
        <v>25.022600000000001</v>
      </c>
      <c r="BE21">
        <v>999.9</v>
      </c>
      <c r="BF21">
        <v>0</v>
      </c>
      <c r="BG21">
        <v>0</v>
      </c>
      <c r="BH21">
        <v>9998.1200000000008</v>
      </c>
      <c r="BI21">
        <v>0</v>
      </c>
      <c r="BJ21">
        <v>2.4580899999999999</v>
      </c>
      <c r="BK21">
        <v>-9.67685</v>
      </c>
      <c r="BL21">
        <v>406.84699999999998</v>
      </c>
      <c r="BM21">
        <v>416.04</v>
      </c>
      <c r="BN21">
        <v>1.53633</v>
      </c>
      <c r="BO21">
        <v>409.65899999999999</v>
      </c>
      <c r="BP21">
        <v>15.3363</v>
      </c>
      <c r="BQ21">
        <v>1.70505</v>
      </c>
      <c r="BR21">
        <v>1.5498000000000001</v>
      </c>
      <c r="BS21">
        <v>14.942500000000001</v>
      </c>
      <c r="BT21">
        <v>13.468500000000001</v>
      </c>
      <c r="BU21">
        <v>1500.06</v>
      </c>
      <c r="BV21">
        <v>0.89999899999999999</v>
      </c>
      <c r="BW21">
        <v>0.10000100000000001</v>
      </c>
      <c r="BX21">
        <v>0</v>
      </c>
      <c r="BY21">
        <v>2.2422</v>
      </c>
      <c r="BZ21">
        <v>0</v>
      </c>
      <c r="CA21">
        <v>3762.89</v>
      </c>
      <c r="CB21">
        <v>12167.5</v>
      </c>
      <c r="CC21">
        <v>41.625</v>
      </c>
      <c r="CD21">
        <v>40.25</v>
      </c>
      <c r="CE21">
        <v>40.875</v>
      </c>
      <c r="CF21">
        <v>41.186999999999998</v>
      </c>
      <c r="CG21">
        <v>41.061999999999998</v>
      </c>
      <c r="CH21">
        <v>1350.05</v>
      </c>
      <c r="CI21">
        <v>150.01</v>
      </c>
      <c r="CJ21">
        <v>0</v>
      </c>
      <c r="CK21">
        <v>1689124385.9000001</v>
      </c>
      <c r="CL21">
        <v>0</v>
      </c>
      <c r="CM21">
        <v>1689123343</v>
      </c>
      <c r="CN21" t="s">
        <v>346</v>
      </c>
      <c r="CO21">
        <v>1689123343</v>
      </c>
      <c r="CP21">
        <v>1689123334</v>
      </c>
      <c r="CQ21">
        <v>1</v>
      </c>
      <c r="CR21">
        <v>2.9000000000000001E-2</v>
      </c>
      <c r="CS21">
        <v>-5.7000000000000002E-2</v>
      </c>
      <c r="CT21">
        <v>-2.028</v>
      </c>
      <c r="CU21">
        <v>9.7000000000000003E-2</v>
      </c>
      <c r="CV21">
        <v>409</v>
      </c>
      <c r="CW21">
        <v>17</v>
      </c>
      <c r="CX21">
        <v>0.16</v>
      </c>
      <c r="CY21">
        <v>0.09</v>
      </c>
      <c r="CZ21">
        <v>13.51449825297569</v>
      </c>
      <c r="DA21">
        <v>-0.28916973088778219</v>
      </c>
      <c r="DB21">
        <v>5.2887596534314393E-2</v>
      </c>
      <c r="DC21">
        <v>1</v>
      </c>
      <c r="DD21">
        <v>409.6289024390245</v>
      </c>
      <c r="DE21">
        <v>-0.1230104529606494</v>
      </c>
      <c r="DF21">
        <v>3.1084310902683279E-2</v>
      </c>
      <c r="DG21">
        <v>-1</v>
      </c>
      <c r="DH21">
        <v>1500.0084999999999</v>
      </c>
      <c r="DI21">
        <v>-0.1102106883616818</v>
      </c>
      <c r="DJ21">
        <v>0.13703193058552221</v>
      </c>
      <c r="DK21">
        <v>1</v>
      </c>
      <c r="DL21">
        <v>2</v>
      </c>
      <c r="DM21">
        <v>2</v>
      </c>
      <c r="DN21" t="s">
        <v>347</v>
      </c>
      <c r="DO21">
        <v>3.2040199999999999</v>
      </c>
      <c r="DP21">
        <v>2.80884</v>
      </c>
      <c r="DQ21">
        <v>9.4182500000000002E-2</v>
      </c>
      <c r="DR21">
        <v>9.5099500000000003E-2</v>
      </c>
      <c r="DS21">
        <v>8.9146199999999995E-2</v>
      </c>
      <c r="DT21">
        <v>8.2633499999999999E-2</v>
      </c>
      <c r="DU21">
        <v>27291.1</v>
      </c>
      <c r="DV21">
        <v>30805.5</v>
      </c>
      <c r="DW21">
        <v>28363.8</v>
      </c>
      <c r="DX21">
        <v>32654.400000000001</v>
      </c>
      <c r="DY21">
        <v>35904.699999999997</v>
      </c>
      <c r="DZ21">
        <v>40704.699999999997</v>
      </c>
      <c r="EA21">
        <v>41620.400000000001</v>
      </c>
      <c r="EB21">
        <v>47241.2</v>
      </c>
      <c r="EC21">
        <v>2.18418</v>
      </c>
      <c r="ED21">
        <v>1.79532</v>
      </c>
      <c r="EE21">
        <v>0.123002</v>
      </c>
      <c r="EF21">
        <v>0</v>
      </c>
      <c r="EG21">
        <v>23.001100000000001</v>
      </c>
      <c r="EH21">
        <v>999.9</v>
      </c>
      <c r="EI21">
        <v>48.8</v>
      </c>
      <c r="EJ21">
        <v>26.2</v>
      </c>
      <c r="EK21">
        <v>16.488199999999999</v>
      </c>
      <c r="EL21">
        <v>63.360100000000003</v>
      </c>
      <c r="EM21">
        <v>20.9054</v>
      </c>
      <c r="EN21">
        <v>1</v>
      </c>
      <c r="EO21">
        <v>-7.0774900000000002E-2</v>
      </c>
      <c r="EP21">
        <v>-0.970719</v>
      </c>
      <c r="EQ21">
        <v>20.2333</v>
      </c>
      <c r="ER21">
        <v>5.2282200000000003</v>
      </c>
      <c r="ES21">
        <v>12.015499999999999</v>
      </c>
      <c r="ET21">
        <v>4.9897</v>
      </c>
      <c r="EU21">
        <v>3.3050000000000002</v>
      </c>
      <c r="EV21">
        <v>3126.7</v>
      </c>
      <c r="EW21">
        <v>1396.6</v>
      </c>
      <c r="EX21">
        <v>67.400000000000006</v>
      </c>
      <c r="EY21">
        <v>14.4</v>
      </c>
      <c r="EZ21">
        <v>1.8524700000000001</v>
      </c>
      <c r="FA21">
        <v>1.8614200000000001</v>
      </c>
      <c r="FB21">
        <v>1.8604700000000001</v>
      </c>
      <c r="FC21">
        <v>1.8565400000000001</v>
      </c>
      <c r="FD21">
        <v>1.8608199999999999</v>
      </c>
      <c r="FE21">
        <v>1.8571500000000001</v>
      </c>
      <c r="FF21">
        <v>1.8592500000000001</v>
      </c>
      <c r="FG21">
        <v>1.86205</v>
      </c>
      <c r="FH21">
        <v>0</v>
      </c>
      <c r="FI21">
        <v>0</v>
      </c>
      <c r="FJ21">
        <v>0</v>
      </c>
      <c r="FK21">
        <v>0</v>
      </c>
      <c r="FL21" t="s">
        <v>348</v>
      </c>
      <c r="FM21" t="s">
        <v>349</v>
      </c>
      <c r="FN21" t="s">
        <v>350</v>
      </c>
      <c r="FO21" t="s">
        <v>350</v>
      </c>
      <c r="FP21" t="s">
        <v>350</v>
      </c>
      <c r="FQ21" t="s">
        <v>350</v>
      </c>
      <c r="FR21">
        <v>0</v>
      </c>
      <c r="FS21">
        <v>100</v>
      </c>
      <c r="FT21">
        <v>100</v>
      </c>
      <c r="FU21">
        <v>-1.9990000000000001</v>
      </c>
      <c r="FV21">
        <v>9.7500000000000003E-2</v>
      </c>
      <c r="FW21">
        <v>-0.55562790641117421</v>
      </c>
      <c r="FX21">
        <v>-4.0117494158234393E-3</v>
      </c>
      <c r="FY21">
        <v>1.087516141204025E-6</v>
      </c>
      <c r="FZ21">
        <v>-8.657206703991749E-11</v>
      </c>
      <c r="GA21">
        <v>9.7435000000000827E-2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17.3</v>
      </c>
      <c r="GJ21">
        <v>17.5</v>
      </c>
      <c r="GK21">
        <v>1.02051</v>
      </c>
      <c r="GL21">
        <v>2.3754900000000001</v>
      </c>
      <c r="GM21">
        <v>1.5942400000000001</v>
      </c>
      <c r="GN21">
        <v>2.32178</v>
      </c>
      <c r="GO21">
        <v>1.40015</v>
      </c>
      <c r="GP21">
        <v>2.4035600000000001</v>
      </c>
      <c r="GQ21">
        <v>26.996099999999998</v>
      </c>
      <c r="GR21">
        <v>14.4472</v>
      </c>
      <c r="GS21">
        <v>18</v>
      </c>
      <c r="GT21">
        <v>659.78399999999999</v>
      </c>
      <c r="GU21">
        <v>420.00900000000001</v>
      </c>
      <c r="GV21">
        <v>25.7804</v>
      </c>
      <c r="GW21">
        <v>26.172999999999998</v>
      </c>
      <c r="GX21">
        <v>29.9985</v>
      </c>
      <c r="GY21">
        <v>26.594799999999999</v>
      </c>
      <c r="GZ21">
        <v>26.612500000000001</v>
      </c>
      <c r="HA21">
        <v>20.4895</v>
      </c>
      <c r="HB21">
        <v>-30</v>
      </c>
      <c r="HC21">
        <v>-30</v>
      </c>
      <c r="HD21">
        <v>25.6538</v>
      </c>
      <c r="HE21">
        <v>409.60300000000001</v>
      </c>
      <c r="HF21">
        <v>0</v>
      </c>
      <c r="HG21">
        <v>104.123</v>
      </c>
      <c r="HH21">
        <v>103.92700000000001</v>
      </c>
    </row>
    <row r="22" spans="1:216" x14ac:dyDescent="0.2">
      <c r="A22">
        <v>4</v>
      </c>
      <c r="B22">
        <v>1689124442.5</v>
      </c>
      <c r="C22">
        <v>181.5</v>
      </c>
      <c r="D22" t="s">
        <v>355</v>
      </c>
      <c r="E22" t="s">
        <v>356</v>
      </c>
      <c r="F22" t="s">
        <v>344</v>
      </c>
      <c r="G22" t="s">
        <v>345</v>
      </c>
      <c r="H22">
        <v>20230711</v>
      </c>
      <c r="I22" t="s">
        <v>388</v>
      </c>
      <c r="J22" t="s">
        <v>391</v>
      </c>
      <c r="K22" t="s">
        <v>389</v>
      </c>
      <c r="L22">
        <v>1689124442.5</v>
      </c>
      <c r="M22">
        <f t="shared" si="0"/>
        <v>1.9866290225854701E-3</v>
      </c>
      <c r="N22">
        <f t="shared" si="1"/>
        <v>1.9866290225854699</v>
      </c>
      <c r="O22">
        <f t="shared" si="2"/>
        <v>11.278775990792147</v>
      </c>
      <c r="P22">
        <f t="shared" si="3"/>
        <v>400.048</v>
      </c>
      <c r="Q22">
        <f t="shared" si="4"/>
        <v>226.57139906580306</v>
      </c>
      <c r="R22">
        <f t="shared" si="5"/>
        <v>22.941253643866851</v>
      </c>
      <c r="S22">
        <f t="shared" si="6"/>
        <v>40.506448190559993</v>
      </c>
      <c r="T22">
        <f t="shared" si="7"/>
        <v>0.11155190315524394</v>
      </c>
      <c r="U22">
        <f t="shared" si="8"/>
        <v>3.2583267119083885</v>
      </c>
      <c r="V22">
        <f t="shared" si="9"/>
        <v>0.10947285340024776</v>
      </c>
      <c r="W22">
        <f t="shared" si="10"/>
        <v>6.8604100315846669E-2</v>
      </c>
      <c r="X22">
        <f t="shared" si="11"/>
        <v>206.717769</v>
      </c>
      <c r="Y22">
        <f t="shared" si="12"/>
        <v>26.608030654901729</v>
      </c>
      <c r="Z22">
        <f t="shared" si="13"/>
        <v>26.608030654901729</v>
      </c>
      <c r="AA22">
        <f t="shared" si="14"/>
        <v>3.4975859321286764</v>
      </c>
      <c r="AB22">
        <f t="shared" si="15"/>
        <v>50.683614068995688</v>
      </c>
      <c r="AC22">
        <f t="shared" si="16"/>
        <v>1.7073343167429997</v>
      </c>
      <c r="AD22">
        <f t="shared" si="17"/>
        <v>3.3686120220606268</v>
      </c>
      <c r="AE22">
        <f t="shared" si="18"/>
        <v>1.7902516153856767</v>
      </c>
      <c r="AF22">
        <f t="shared" si="19"/>
        <v>-87.610339896019227</v>
      </c>
      <c r="AG22">
        <f t="shared" si="20"/>
        <v>-111.77969436651161</v>
      </c>
      <c r="AH22">
        <f t="shared" si="21"/>
        <v>-7.3511624500995154</v>
      </c>
      <c r="AI22">
        <f t="shared" si="22"/>
        <v>-2.3427712630336828E-2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53547.556407083954</v>
      </c>
      <c r="AO22">
        <f t="shared" si="26"/>
        <v>1249.8800000000001</v>
      </c>
      <c r="AP22">
        <f t="shared" si="27"/>
        <v>1053.6488999999999</v>
      </c>
      <c r="AQ22">
        <f t="shared" si="28"/>
        <v>0.84300004800460837</v>
      </c>
      <c r="AR22">
        <f t="shared" si="29"/>
        <v>0.16539009264889429</v>
      </c>
      <c r="AS22">
        <v>1689124442.5</v>
      </c>
      <c r="AT22">
        <v>400.048</v>
      </c>
      <c r="AU22">
        <v>409.39400000000001</v>
      </c>
      <c r="AV22">
        <v>16.861899999999999</v>
      </c>
      <c r="AW22">
        <v>15.35</v>
      </c>
      <c r="AX22">
        <v>402.04599999999999</v>
      </c>
      <c r="AY22">
        <v>16.764500000000002</v>
      </c>
      <c r="AZ22">
        <v>600.05899999999997</v>
      </c>
      <c r="BA22">
        <v>101.054</v>
      </c>
      <c r="BB22">
        <v>0.19997000000000001</v>
      </c>
      <c r="BC22">
        <v>25.971699999999998</v>
      </c>
      <c r="BD22">
        <v>25.020700000000001</v>
      </c>
      <c r="BE22">
        <v>999.9</v>
      </c>
      <c r="BF22">
        <v>0</v>
      </c>
      <c r="BG22">
        <v>0</v>
      </c>
      <c r="BH22">
        <v>9986.25</v>
      </c>
      <c r="BI22">
        <v>0</v>
      </c>
      <c r="BJ22">
        <v>2.63795</v>
      </c>
      <c r="BK22">
        <v>-9.3456399999999995</v>
      </c>
      <c r="BL22">
        <v>406.90899999999999</v>
      </c>
      <c r="BM22">
        <v>415.77600000000001</v>
      </c>
      <c r="BN22">
        <v>1.5119199999999999</v>
      </c>
      <c r="BO22">
        <v>409.39400000000001</v>
      </c>
      <c r="BP22">
        <v>15.35</v>
      </c>
      <c r="BQ22">
        <v>1.70397</v>
      </c>
      <c r="BR22">
        <v>1.55118</v>
      </c>
      <c r="BS22">
        <v>14.932600000000001</v>
      </c>
      <c r="BT22">
        <v>13.482200000000001</v>
      </c>
      <c r="BU22">
        <v>1249.8800000000001</v>
      </c>
      <c r="BV22">
        <v>0.9</v>
      </c>
      <c r="BW22">
        <v>0.1</v>
      </c>
      <c r="BX22">
        <v>0</v>
      </c>
      <c r="BY22">
        <v>2.5861999999999998</v>
      </c>
      <c r="BZ22">
        <v>0</v>
      </c>
      <c r="CA22">
        <v>3374.53</v>
      </c>
      <c r="CB22">
        <v>10138.1</v>
      </c>
      <c r="CC22">
        <v>41.875</v>
      </c>
      <c r="CD22">
        <v>40.5</v>
      </c>
      <c r="CE22">
        <v>41.311999999999998</v>
      </c>
      <c r="CF22">
        <v>41.686999999999998</v>
      </c>
      <c r="CG22">
        <v>41.375</v>
      </c>
      <c r="CH22">
        <v>1124.8900000000001</v>
      </c>
      <c r="CI22">
        <v>124.99</v>
      </c>
      <c r="CJ22">
        <v>0</v>
      </c>
      <c r="CK22">
        <v>1689124446.5</v>
      </c>
      <c r="CL22">
        <v>0</v>
      </c>
      <c r="CM22">
        <v>1689123343</v>
      </c>
      <c r="CN22" t="s">
        <v>346</v>
      </c>
      <c r="CO22">
        <v>1689123343</v>
      </c>
      <c r="CP22">
        <v>1689123334</v>
      </c>
      <c r="CQ22">
        <v>1</v>
      </c>
      <c r="CR22">
        <v>2.9000000000000001E-2</v>
      </c>
      <c r="CS22">
        <v>-5.7000000000000002E-2</v>
      </c>
      <c r="CT22">
        <v>-2.028</v>
      </c>
      <c r="CU22">
        <v>9.7000000000000003E-2</v>
      </c>
      <c r="CV22">
        <v>409</v>
      </c>
      <c r="CW22">
        <v>17</v>
      </c>
      <c r="CX22">
        <v>0.16</v>
      </c>
      <c r="CY22">
        <v>0.09</v>
      </c>
      <c r="CZ22">
        <v>13.20528101290158</v>
      </c>
      <c r="DA22">
        <v>0.57155042758142893</v>
      </c>
      <c r="DB22">
        <v>8.8912810911380147E-2</v>
      </c>
      <c r="DC22">
        <v>1</v>
      </c>
      <c r="DD22">
        <v>409.4166097560975</v>
      </c>
      <c r="DE22">
        <v>0.33039721254459381</v>
      </c>
      <c r="DF22">
        <v>4.8622928471156013E-2</v>
      </c>
      <c r="DG22">
        <v>-1</v>
      </c>
      <c r="DH22">
        <v>1249.9875</v>
      </c>
      <c r="DI22">
        <v>6.3262981681582869E-2</v>
      </c>
      <c r="DJ22">
        <v>0.13412214582238691</v>
      </c>
      <c r="DK22">
        <v>1</v>
      </c>
      <c r="DL22">
        <v>2</v>
      </c>
      <c r="DM22">
        <v>2</v>
      </c>
      <c r="DN22" t="s">
        <v>347</v>
      </c>
      <c r="DO22">
        <v>3.2042600000000001</v>
      </c>
      <c r="DP22">
        <v>2.8087800000000001</v>
      </c>
      <c r="DQ22">
        <v>9.4231099999999998E-2</v>
      </c>
      <c r="DR22">
        <v>9.5087900000000003E-2</v>
      </c>
      <c r="DS22">
        <v>8.9137900000000006E-2</v>
      </c>
      <c r="DT22">
        <v>8.2716399999999995E-2</v>
      </c>
      <c r="DU22">
        <v>27297.3</v>
      </c>
      <c r="DV22">
        <v>30812.400000000001</v>
      </c>
      <c r="DW22">
        <v>28371.1</v>
      </c>
      <c r="DX22">
        <v>32660.7</v>
      </c>
      <c r="DY22">
        <v>35914.6</v>
      </c>
      <c r="DZ22">
        <v>40709.699999999997</v>
      </c>
      <c r="EA22">
        <v>41631.5</v>
      </c>
      <c r="EB22">
        <v>47251.1</v>
      </c>
      <c r="EC22">
        <v>2.18615</v>
      </c>
      <c r="ED22">
        <v>1.7987200000000001</v>
      </c>
      <c r="EE22">
        <v>0.11755500000000001</v>
      </c>
      <c r="EF22">
        <v>0</v>
      </c>
      <c r="EG22">
        <v>23.088899999999999</v>
      </c>
      <c r="EH22">
        <v>999.9</v>
      </c>
      <c r="EI22">
        <v>48.8</v>
      </c>
      <c r="EJ22">
        <v>26</v>
      </c>
      <c r="EK22">
        <v>16.294799999999999</v>
      </c>
      <c r="EL22">
        <v>63.630099999999999</v>
      </c>
      <c r="EM22">
        <v>20.865400000000001</v>
      </c>
      <c r="EN22">
        <v>1</v>
      </c>
      <c r="EO22">
        <v>-8.5195599999999996E-2</v>
      </c>
      <c r="EP22">
        <v>-1.38544</v>
      </c>
      <c r="EQ22">
        <v>20.233599999999999</v>
      </c>
      <c r="ER22">
        <v>5.2253800000000004</v>
      </c>
      <c r="ES22">
        <v>12.0152</v>
      </c>
      <c r="ET22">
        <v>4.9894999999999996</v>
      </c>
      <c r="EU22">
        <v>3.3050000000000002</v>
      </c>
      <c r="EV22">
        <v>3127.9</v>
      </c>
      <c r="EW22">
        <v>1396.6</v>
      </c>
      <c r="EX22">
        <v>67.400000000000006</v>
      </c>
      <c r="EY22">
        <v>14.4</v>
      </c>
      <c r="EZ22">
        <v>1.8525199999999999</v>
      </c>
      <c r="FA22">
        <v>1.8614299999999999</v>
      </c>
      <c r="FB22">
        <v>1.86049</v>
      </c>
      <c r="FC22">
        <v>1.85653</v>
      </c>
      <c r="FD22">
        <v>1.86083</v>
      </c>
      <c r="FE22">
        <v>1.8571500000000001</v>
      </c>
      <c r="FF22">
        <v>1.85928</v>
      </c>
      <c r="FG22">
        <v>1.86206</v>
      </c>
      <c r="FH22">
        <v>0</v>
      </c>
      <c r="FI22">
        <v>0</v>
      </c>
      <c r="FJ22">
        <v>0</v>
      </c>
      <c r="FK22">
        <v>0</v>
      </c>
      <c r="FL22" t="s">
        <v>348</v>
      </c>
      <c r="FM22" t="s">
        <v>349</v>
      </c>
      <c r="FN22" t="s">
        <v>350</v>
      </c>
      <c r="FO22" t="s">
        <v>350</v>
      </c>
      <c r="FP22" t="s">
        <v>350</v>
      </c>
      <c r="FQ22" t="s">
        <v>350</v>
      </c>
      <c r="FR22">
        <v>0</v>
      </c>
      <c r="FS22">
        <v>100</v>
      </c>
      <c r="FT22">
        <v>100</v>
      </c>
      <c r="FU22">
        <v>-1.998</v>
      </c>
      <c r="FV22">
        <v>9.74E-2</v>
      </c>
      <c r="FW22">
        <v>-0.55562790641117421</v>
      </c>
      <c r="FX22">
        <v>-4.0117494158234393E-3</v>
      </c>
      <c r="FY22">
        <v>1.087516141204025E-6</v>
      </c>
      <c r="FZ22">
        <v>-8.657206703991749E-11</v>
      </c>
      <c r="GA22">
        <v>9.7435000000000827E-2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18.3</v>
      </c>
      <c r="GJ22">
        <v>18.5</v>
      </c>
      <c r="GK22">
        <v>1.02051</v>
      </c>
      <c r="GL22">
        <v>2.3767100000000001</v>
      </c>
      <c r="GM22">
        <v>1.5942400000000001</v>
      </c>
      <c r="GN22">
        <v>2.32056</v>
      </c>
      <c r="GO22">
        <v>1.40015</v>
      </c>
      <c r="GP22">
        <v>2.4145500000000002</v>
      </c>
      <c r="GQ22">
        <v>26.8095</v>
      </c>
      <c r="GR22">
        <v>14.4472</v>
      </c>
      <c r="GS22">
        <v>18</v>
      </c>
      <c r="GT22">
        <v>659.53599999999994</v>
      </c>
      <c r="GU22">
        <v>420.97199999999998</v>
      </c>
      <c r="GV22">
        <v>25.507100000000001</v>
      </c>
      <c r="GW22">
        <v>26.018899999999999</v>
      </c>
      <c r="GX22">
        <v>29.998999999999999</v>
      </c>
      <c r="GY22">
        <v>26.442499999999999</v>
      </c>
      <c r="GZ22">
        <v>26.468499999999999</v>
      </c>
      <c r="HA22">
        <v>20.479700000000001</v>
      </c>
      <c r="HB22">
        <v>-30</v>
      </c>
      <c r="HC22">
        <v>-30</v>
      </c>
      <c r="HD22">
        <v>25.501300000000001</v>
      </c>
      <c r="HE22">
        <v>409.36799999999999</v>
      </c>
      <c r="HF22">
        <v>0</v>
      </c>
      <c r="HG22">
        <v>104.151</v>
      </c>
      <c r="HH22">
        <v>103.94799999999999</v>
      </c>
    </row>
    <row r="23" spans="1:216" x14ac:dyDescent="0.2">
      <c r="A23">
        <v>5</v>
      </c>
      <c r="B23">
        <v>1689124503</v>
      </c>
      <c r="C23">
        <v>242</v>
      </c>
      <c r="D23" t="s">
        <v>357</v>
      </c>
      <c r="E23" t="s">
        <v>358</v>
      </c>
      <c r="F23" t="s">
        <v>344</v>
      </c>
      <c r="G23" t="s">
        <v>345</v>
      </c>
      <c r="H23">
        <v>20230711</v>
      </c>
      <c r="I23" t="s">
        <v>388</v>
      </c>
      <c r="J23" t="s">
        <v>391</v>
      </c>
      <c r="K23" t="s">
        <v>389</v>
      </c>
      <c r="L23">
        <v>1689124503</v>
      </c>
      <c r="M23">
        <f t="shared" si="0"/>
        <v>1.9289642330185472E-3</v>
      </c>
      <c r="N23">
        <f t="shared" si="1"/>
        <v>1.9289642330185472</v>
      </c>
      <c r="O23">
        <f t="shared" si="2"/>
        <v>10.864701859450996</v>
      </c>
      <c r="P23">
        <f t="shared" si="3"/>
        <v>399.94600000000003</v>
      </c>
      <c r="Q23">
        <f t="shared" si="4"/>
        <v>232.29595344328308</v>
      </c>
      <c r="R23">
        <f t="shared" si="5"/>
        <v>23.521295877353733</v>
      </c>
      <c r="S23">
        <f t="shared" si="6"/>
        <v>40.496823390688</v>
      </c>
      <c r="T23">
        <f t="shared" si="7"/>
        <v>0.1112806180849626</v>
      </c>
      <c r="U23">
        <f t="shared" si="8"/>
        <v>3.2678269117840566</v>
      </c>
      <c r="V23">
        <f t="shared" si="9"/>
        <v>0.10921746203367025</v>
      </c>
      <c r="W23">
        <f t="shared" si="10"/>
        <v>6.844309412686056E-2</v>
      </c>
      <c r="X23">
        <f t="shared" si="11"/>
        <v>165.40973099999999</v>
      </c>
      <c r="Y23">
        <f t="shared" si="12"/>
        <v>26.377463373756722</v>
      </c>
      <c r="Z23">
        <f t="shared" si="13"/>
        <v>26.377463373756722</v>
      </c>
      <c r="AA23">
        <f t="shared" si="14"/>
        <v>3.4503642095826588</v>
      </c>
      <c r="AB23">
        <f t="shared" si="15"/>
        <v>50.757459108984712</v>
      </c>
      <c r="AC23">
        <f t="shared" si="16"/>
        <v>1.7075664714191998</v>
      </c>
      <c r="AD23">
        <f t="shared" si="17"/>
        <v>3.3641685407316597</v>
      </c>
      <c r="AE23">
        <f t="shared" si="18"/>
        <v>1.742797738163459</v>
      </c>
      <c r="AF23">
        <f t="shared" si="19"/>
        <v>-85.067322676117925</v>
      </c>
      <c r="AG23">
        <f t="shared" si="20"/>
        <v>-75.414101029291146</v>
      </c>
      <c r="AH23">
        <f t="shared" si="21"/>
        <v>-4.938902611432102</v>
      </c>
      <c r="AI23">
        <f t="shared" si="22"/>
        <v>-1.0595316841175872E-2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53787.333771457568</v>
      </c>
      <c r="AO23">
        <f t="shared" si="26"/>
        <v>1000.12</v>
      </c>
      <c r="AP23">
        <f t="shared" si="27"/>
        <v>843.10109999999997</v>
      </c>
      <c r="AQ23">
        <f t="shared" si="28"/>
        <v>0.84299994000719913</v>
      </c>
      <c r="AR23">
        <f t="shared" si="29"/>
        <v>0.16538988421389433</v>
      </c>
      <c r="AS23">
        <v>1689124503</v>
      </c>
      <c r="AT23">
        <v>399.94600000000003</v>
      </c>
      <c r="AU23">
        <v>408.95400000000001</v>
      </c>
      <c r="AV23">
        <v>16.863900000000001</v>
      </c>
      <c r="AW23">
        <v>15.395799999999999</v>
      </c>
      <c r="AX23">
        <v>401.94400000000002</v>
      </c>
      <c r="AY23">
        <v>16.766500000000001</v>
      </c>
      <c r="AZ23">
        <v>600.02300000000002</v>
      </c>
      <c r="BA23">
        <v>101.056</v>
      </c>
      <c r="BB23">
        <v>0.19972799999999999</v>
      </c>
      <c r="BC23">
        <v>25.949400000000001</v>
      </c>
      <c r="BD23">
        <v>24.9971</v>
      </c>
      <c r="BE23">
        <v>999.9</v>
      </c>
      <c r="BF23">
        <v>0</v>
      </c>
      <c r="BG23">
        <v>0</v>
      </c>
      <c r="BH23">
        <v>10031.9</v>
      </c>
      <c r="BI23">
        <v>0</v>
      </c>
      <c r="BJ23">
        <v>2.8777599999999999</v>
      </c>
      <c r="BK23">
        <v>-9.0078700000000005</v>
      </c>
      <c r="BL23">
        <v>406.80700000000002</v>
      </c>
      <c r="BM23">
        <v>415.34899999999999</v>
      </c>
      <c r="BN23">
        <v>1.46811</v>
      </c>
      <c r="BO23">
        <v>408.95400000000001</v>
      </c>
      <c r="BP23">
        <v>15.395799999999999</v>
      </c>
      <c r="BQ23">
        <v>1.7041999999999999</v>
      </c>
      <c r="BR23">
        <v>1.5558399999999999</v>
      </c>
      <c r="BS23">
        <v>14.934799999999999</v>
      </c>
      <c r="BT23">
        <v>13.5283</v>
      </c>
      <c r="BU23">
        <v>1000.12</v>
      </c>
      <c r="BV23">
        <v>0.90000100000000005</v>
      </c>
      <c r="BW23">
        <v>9.9998600000000007E-2</v>
      </c>
      <c r="BX23">
        <v>0</v>
      </c>
      <c r="BY23">
        <v>2.8052000000000001</v>
      </c>
      <c r="BZ23">
        <v>0</v>
      </c>
      <c r="CA23">
        <v>3080.4</v>
      </c>
      <c r="CB23">
        <v>8112.28</v>
      </c>
      <c r="CC23">
        <v>41.811999999999998</v>
      </c>
      <c r="CD23">
        <v>40.625</v>
      </c>
      <c r="CE23">
        <v>41.5</v>
      </c>
      <c r="CF23">
        <v>41.561999999999998</v>
      </c>
      <c r="CG23">
        <v>41.311999999999998</v>
      </c>
      <c r="CH23">
        <v>900.11</v>
      </c>
      <c r="CI23">
        <v>100.01</v>
      </c>
      <c r="CJ23">
        <v>0</v>
      </c>
      <c r="CK23">
        <v>1689124507.0999999</v>
      </c>
      <c r="CL23">
        <v>0</v>
      </c>
      <c r="CM23">
        <v>1689123343</v>
      </c>
      <c r="CN23" t="s">
        <v>346</v>
      </c>
      <c r="CO23">
        <v>1689123343</v>
      </c>
      <c r="CP23">
        <v>1689123334</v>
      </c>
      <c r="CQ23">
        <v>1</v>
      </c>
      <c r="CR23">
        <v>2.9000000000000001E-2</v>
      </c>
      <c r="CS23">
        <v>-5.7000000000000002E-2</v>
      </c>
      <c r="CT23">
        <v>-2.028</v>
      </c>
      <c r="CU23">
        <v>9.7000000000000003E-2</v>
      </c>
      <c r="CV23">
        <v>409</v>
      </c>
      <c r="CW23">
        <v>17</v>
      </c>
      <c r="CX23">
        <v>0.16</v>
      </c>
      <c r="CY23">
        <v>0.09</v>
      </c>
      <c r="CZ23">
        <v>12.54410667824923</v>
      </c>
      <c r="DA23">
        <v>-5.5376353338193483E-2</v>
      </c>
      <c r="DB23">
        <v>4.3529020995950622E-2</v>
      </c>
      <c r="DC23">
        <v>1</v>
      </c>
      <c r="DD23">
        <v>408.98114634146339</v>
      </c>
      <c r="DE23">
        <v>-4.7958188153334448E-2</v>
      </c>
      <c r="DF23">
        <v>2.0095577690442179E-2</v>
      </c>
      <c r="DG23">
        <v>-1</v>
      </c>
      <c r="DH23">
        <v>1000.029025</v>
      </c>
      <c r="DI23">
        <v>0.32399645913175229</v>
      </c>
      <c r="DJ23">
        <v>0.1577684200814474</v>
      </c>
      <c r="DK23">
        <v>1</v>
      </c>
      <c r="DL23">
        <v>2</v>
      </c>
      <c r="DM23">
        <v>2</v>
      </c>
      <c r="DN23" t="s">
        <v>347</v>
      </c>
      <c r="DO23">
        <v>3.2043900000000001</v>
      </c>
      <c r="DP23">
        <v>2.8089300000000001</v>
      </c>
      <c r="DQ23">
        <v>9.4247800000000007E-2</v>
      </c>
      <c r="DR23">
        <v>9.5045299999999999E-2</v>
      </c>
      <c r="DS23">
        <v>8.9177300000000001E-2</v>
      </c>
      <c r="DT23">
        <v>8.2924899999999996E-2</v>
      </c>
      <c r="DU23">
        <v>27301.9</v>
      </c>
      <c r="DV23">
        <v>30820</v>
      </c>
      <c r="DW23">
        <v>28375.9</v>
      </c>
      <c r="DX23">
        <v>32666.6</v>
      </c>
      <c r="DY23">
        <v>35919.1</v>
      </c>
      <c r="DZ23">
        <v>40708</v>
      </c>
      <c r="EA23">
        <v>41638.800000000003</v>
      </c>
      <c r="EB23">
        <v>47259.6</v>
      </c>
      <c r="EC23">
        <v>2.1880000000000002</v>
      </c>
      <c r="ED23">
        <v>1.80182</v>
      </c>
      <c r="EE23">
        <v>0.113208</v>
      </c>
      <c r="EF23">
        <v>0</v>
      </c>
      <c r="EG23">
        <v>23.136800000000001</v>
      </c>
      <c r="EH23">
        <v>999.9</v>
      </c>
      <c r="EI23">
        <v>48.8</v>
      </c>
      <c r="EJ23">
        <v>25.8</v>
      </c>
      <c r="EK23">
        <v>16.102599999999999</v>
      </c>
      <c r="EL23">
        <v>63.380099999999999</v>
      </c>
      <c r="EM23">
        <v>20.901399999999999</v>
      </c>
      <c r="EN23">
        <v>1</v>
      </c>
      <c r="EO23">
        <v>-9.6783499999999995E-2</v>
      </c>
      <c r="EP23">
        <v>-1.62768</v>
      </c>
      <c r="EQ23">
        <v>20.2316</v>
      </c>
      <c r="ER23">
        <v>5.2282200000000003</v>
      </c>
      <c r="ES23">
        <v>12.0159</v>
      </c>
      <c r="ET23">
        <v>4.9895500000000004</v>
      </c>
      <c r="EU23">
        <v>3.3050000000000002</v>
      </c>
      <c r="EV23">
        <v>3129.3</v>
      </c>
      <c r="EW23">
        <v>1396.6</v>
      </c>
      <c r="EX23">
        <v>67.400000000000006</v>
      </c>
      <c r="EY23">
        <v>14.4</v>
      </c>
      <c r="EZ23">
        <v>1.85253</v>
      </c>
      <c r="FA23">
        <v>1.86144</v>
      </c>
      <c r="FB23">
        <v>1.8605</v>
      </c>
      <c r="FC23">
        <v>1.8565400000000001</v>
      </c>
      <c r="FD23">
        <v>1.86084</v>
      </c>
      <c r="FE23">
        <v>1.8571500000000001</v>
      </c>
      <c r="FF23">
        <v>1.85928</v>
      </c>
      <c r="FG23">
        <v>1.8621399999999999</v>
      </c>
      <c r="FH23">
        <v>0</v>
      </c>
      <c r="FI23">
        <v>0</v>
      </c>
      <c r="FJ23">
        <v>0</v>
      </c>
      <c r="FK23">
        <v>0</v>
      </c>
      <c r="FL23" t="s">
        <v>348</v>
      </c>
      <c r="FM23" t="s">
        <v>349</v>
      </c>
      <c r="FN23" t="s">
        <v>350</v>
      </c>
      <c r="FO23" t="s">
        <v>350</v>
      </c>
      <c r="FP23" t="s">
        <v>350</v>
      </c>
      <c r="FQ23" t="s">
        <v>350</v>
      </c>
      <c r="FR23">
        <v>0</v>
      </c>
      <c r="FS23">
        <v>100</v>
      </c>
      <c r="FT23">
        <v>100</v>
      </c>
      <c r="FU23">
        <v>-1.998</v>
      </c>
      <c r="FV23">
        <v>9.74E-2</v>
      </c>
      <c r="FW23">
        <v>-0.55562790641117421</v>
      </c>
      <c r="FX23">
        <v>-4.0117494158234393E-3</v>
      </c>
      <c r="FY23">
        <v>1.087516141204025E-6</v>
      </c>
      <c r="FZ23">
        <v>-8.657206703991749E-11</v>
      </c>
      <c r="GA23">
        <v>9.7435000000000827E-2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19.3</v>
      </c>
      <c r="GJ23">
        <v>19.5</v>
      </c>
      <c r="GK23">
        <v>1.01929</v>
      </c>
      <c r="GL23">
        <v>2.3913600000000002</v>
      </c>
      <c r="GM23">
        <v>1.5942400000000001</v>
      </c>
      <c r="GN23">
        <v>2.32178</v>
      </c>
      <c r="GO23">
        <v>1.40015</v>
      </c>
      <c r="GP23">
        <v>2.33765</v>
      </c>
      <c r="GQ23">
        <v>26.623200000000001</v>
      </c>
      <c r="GR23">
        <v>14.4297</v>
      </c>
      <c r="GS23">
        <v>18</v>
      </c>
      <c r="GT23">
        <v>659.34199999999998</v>
      </c>
      <c r="GU23">
        <v>421.80399999999997</v>
      </c>
      <c r="GV23">
        <v>25.670500000000001</v>
      </c>
      <c r="GW23">
        <v>25.882200000000001</v>
      </c>
      <c r="GX23">
        <v>29.999199999999998</v>
      </c>
      <c r="GY23">
        <v>26.3034</v>
      </c>
      <c r="GZ23">
        <v>26.331900000000001</v>
      </c>
      <c r="HA23">
        <v>20.4711</v>
      </c>
      <c r="HB23">
        <v>-30</v>
      </c>
      <c r="HC23">
        <v>-30</v>
      </c>
      <c r="HD23">
        <v>25.671199999999999</v>
      </c>
      <c r="HE23">
        <v>409.04399999999998</v>
      </c>
      <c r="HF23">
        <v>0</v>
      </c>
      <c r="HG23">
        <v>104.16800000000001</v>
      </c>
      <c r="HH23">
        <v>103.967</v>
      </c>
    </row>
    <row r="24" spans="1:216" x14ac:dyDescent="0.2">
      <c r="A24">
        <v>6</v>
      </c>
      <c r="B24">
        <v>1689124563.5999999</v>
      </c>
      <c r="C24">
        <v>302.59999990463263</v>
      </c>
      <c r="D24" t="s">
        <v>359</v>
      </c>
      <c r="E24" t="s">
        <v>360</v>
      </c>
      <c r="F24" t="s">
        <v>344</v>
      </c>
      <c r="G24" t="s">
        <v>345</v>
      </c>
      <c r="H24">
        <v>20230711</v>
      </c>
      <c r="I24" t="s">
        <v>388</v>
      </c>
      <c r="J24" t="s">
        <v>391</v>
      </c>
      <c r="K24" t="s">
        <v>389</v>
      </c>
      <c r="L24">
        <v>1689124563.5999999</v>
      </c>
      <c r="M24">
        <f t="shared" si="0"/>
        <v>1.9082279672339509E-3</v>
      </c>
      <c r="N24">
        <f t="shared" si="1"/>
        <v>1.9082279672339508</v>
      </c>
      <c r="O24">
        <f t="shared" si="2"/>
        <v>9.8184199440474771</v>
      </c>
      <c r="P24">
        <f t="shared" si="3"/>
        <v>399.983</v>
      </c>
      <c r="Q24">
        <f t="shared" si="4"/>
        <v>250.78078471778184</v>
      </c>
      <c r="R24">
        <f t="shared" si="5"/>
        <v>25.394305517883765</v>
      </c>
      <c r="S24">
        <f t="shared" si="6"/>
        <v>40.502666563509997</v>
      </c>
      <c r="T24">
        <f t="shared" si="7"/>
        <v>0.11380387161550792</v>
      </c>
      <c r="U24">
        <f t="shared" si="8"/>
        <v>3.2615709085927698</v>
      </c>
      <c r="V24">
        <f t="shared" si="9"/>
        <v>0.11164301695204537</v>
      </c>
      <c r="W24">
        <f t="shared" si="10"/>
        <v>6.9967612420044067E-2</v>
      </c>
      <c r="X24">
        <f t="shared" si="11"/>
        <v>124.06256177969124</v>
      </c>
      <c r="Y24">
        <f t="shared" si="12"/>
        <v>26.102529105272342</v>
      </c>
      <c r="Z24">
        <f t="shared" si="13"/>
        <v>26.102529105272342</v>
      </c>
      <c r="AA24">
        <f t="shared" si="14"/>
        <v>3.3947843325054858</v>
      </c>
      <c r="AB24">
        <f t="shared" si="15"/>
        <v>50.93922491181484</v>
      </c>
      <c r="AC24">
        <f t="shared" si="16"/>
        <v>1.7076143675949997</v>
      </c>
      <c r="AD24">
        <f t="shared" si="17"/>
        <v>3.3522582460789185</v>
      </c>
      <c r="AE24">
        <f t="shared" si="18"/>
        <v>1.6871699649104861</v>
      </c>
      <c r="AF24">
        <f t="shared" si="19"/>
        <v>-84.152853355017228</v>
      </c>
      <c r="AG24">
        <f t="shared" si="20"/>
        <v>-37.458571512895219</v>
      </c>
      <c r="AH24">
        <f t="shared" si="21"/>
        <v>-2.4537586749570997</v>
      </c>
      <c r="AI24">
        <f t="shared" si="22"/>
        <v>-2.6217631783111983E-3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53642.916768467934</v>
      </c>
      <c r="AO24">
        <f t="shared" si="26"/>
        <v>750.12199999999996</v>
      </c>
      <c r="AP24">
        <f t="shared" si="27"/>
        <v>632.35278599984008</v>
      </c>
      <c r="AQ24">
        <f t="shared" si="28"/>
        <v>0.842999920012798</v>
      </c>
      <c r="AR24">
        <f t="shared" si="29"/>
        <v>0.16538984562470005</v>
      </c>
      <c r="AS24">
        <v>1689124563.5999999</v>
      </c>
      <c r="AT24">
        <v>399.983</v>
      </c>
      <c r="AU24">
        <v>408.17399999999998</v>
      </c>
      <c r="AV24">
        <v>16.863499999999998</v>
      </c>
      <c r="AW24">
        <v>15.411300000000001</v>
      </c>
      <c r="AX24">
        <v>401.98099999999999</v>
      </c>
      <c r="AY24">
        <v>16.765999999999998</v>
      </c>
      <c r="AZ24">
        <v>600.072</v>
      </c>
      <c r="BA24">
        <v>101.06100000000001</v>
      </c>
      <c r="BB24">
        <v>0.19997000000000001</v>
      </c>
      <c r="BC24">
        <v>25.889500000000002</v>
      </c>
      <c r="BD24">
        <v>24.9834</v>
      </c>
      <c r="BE24">
        <v>999.9</v>
      </c>
      <c r="BF24">
        <v>0</v>
      </c>
      <c r="BG24">
        <v>0</v>
      </c>
      <c r="BH24">
        <v>10001.200000000001</v>
      </c>
      <c r="BI24">
        <v>0</v>
      </c>
      <c r="BJ24">
        <v>2.71739</v>
      </c>
      <c r="BK24">
        <v>-8.1911000000000005</v>
      </c>
      <c r="BL24">
        <v>406.84399999999999</v>
      </c>
      <c r="BM24">
        <v>414.56299999999999</v>
      </c>
      <c r="BN24">
        <v>1.4521900000000001</v>
      </c>
      <c r="BO24">
        <v>408.17399999999998</v>
      </c>
      <c r="BP24">
        <v>15.411300000000001</v>
      </c>
      <c r="BQ24">
        <v>1.7042299999999999</v>
      </c>
      <c r="BR24">
        <v>1.5574699999999999</v>
      </c>
      <c r="BS24">
        <v>14.935</v>
      </c>
      <c r="BT24">
        <v>13.5443</v>
      </c>
      <c r="BU24">
        <v>750.12199999999996</v>
      </c>
      <c r="BV24">
        <v>0.90000500000000005</v>
      </c>
      <c r="BW24">
        <v>9.9995600000000004E-2</v>
      </c>
      <c r="BX24">
        <v>0</v>
      </c>
      <c r="BY24">
        <v>2.0752999999999999</v>
      </c>
      <c r="BZ24">
        <v>0</v>
      </c>
      <c r="CA24">
        <v>2627.35</v>
      </c>
      <c r="CB24">
        <v>6084.48</v>
      </c>
      <c r="CC24">
        <v>39</v>
      </c>
      <c r="CD24">
        <v>38.561999999999998</v>
      </c>
      <c r="CE24">
        <v>39.436999999999998</v>
      </c>
      <c r="CF24">
        <v>38</v>
      </c>
      <c r="CG24">
        <v>38.811999999999998</v>
      </c>
      <c r="CH24">
        <v>675.11</v>
      </c>
      <c r="CI24">
        <v>75.010000000000005</v>
      </c>
      <c r="CJ24">
        <v>0</v>
      </c>
      <c r="CK24">
        <v>1689124567.7</v>
      </c>
      <c r="CL24">
        <v>0</v>
      </c>
      <c r="CM24">
        <v>1689123343</v>
      </c>
      <c r="CN24" t="s">
        <v>346</v>
      </c>
      <c r="CO24">
        <v>1689123343</v>
      </c>
      <c r="CP24">
        <v>1689123334</v>
      </c>
      <c r="CQ24">
        <v>1</v>
      </c>
      <c r="CR24">
        <v>2.9000000000000001E-2</v>
      </c>
      <c r="CS24">
        <v>-5.7000000000000002E-2</v>
      </c>
      <c r="CT24">
        <v>-2.028</v>
      </c>
      <c r="CU24">
        <v>9.7000000000000003E-2</v>
      </c>
      <c r="CV24">
        <v>409</v>
      </c>
      <c r="CW24">
        <v>17</v>
      </c>
      <c r="CX24">
        <v>0.16</v>
      </c>
      <c r="CY24">
        <v>0.09</v>
      </c>
      <c r="CZ24">
        <v>11.35953570109861</v>
      </c>
      <c r="DA24">
        <v>0.1451399501151529</v>
      </c>
      <c r="DB24">
        <v>5.3349303867187059E-2</v>
      </c>
      <c r="DC24">
        <v>1</v>
      </c>
      <c r="DD24">
        <v>408.19822499999998</v>
      </c>
      <c r="DE24">
        <v>-0.18287054409061451</v>
      </c>
      <c r="DF24">
        <v>3.0331903583520961E-2</v>
      </c>
      <c r="DG24">
        <v>-1</v>
      </c>
      <c r="DH24">
        <v>750.01641463414637</v>
      </c>
      <c r="DI24">
        <v>0.1772103433621901</v>
      </c>
      <c r="DJ24">
        <v>0.12117312259531141</v>
      </c>
      <c r="DK24">
        <v>1</v>
      </c>
      <c r="DL24">
        <v>2</v>
      </c>
      <c r="DM24">
        <v>2</v>
      </c>
      <c r="DN24" t="s">
        <v>347</v>
      </c>
      <c r="DO24">
        <v>3.2046800000000002</v>
      </c>
      <c r="DP24">
        <v>2.80891</v>
      </c>
      <c r="DQ24">
        <v>9.4288399999999994E-2</v>
      </c>
      <c r="DR24">
        <v>9.4941800000000007E-2</v>
      </c>
      <c r="DS24">
        <v>8.9206599999999997E-2</v>
      </c>
      <c r="DT24">
        <v>8.3014400000000002E-2</v>
      </c>
      <c r="DU24">
        <v>27306.5</v>
      </c>
      <c r="DV24">
        <v>30828.400000000001</v>
      </c>
      <c r="DW24">
        <v>28381.599999999999</v>
      </c>
      <c r="DX24">
        <v>32671.3</v>
      </c>
      <c r="DY24">
        <v>35924.9</v>
      </c>
      <c r="DZ24">
        <v>40710.199999999997</v>
      </c>
      <c r="EA24">
        <v>41647</v>
      </c>
      <c r="EB24">
        <v>47266.7</v>
      </c>
      <c r="EC24">
        <v>2.18947</v>
      </c>
      <c r="ED24">
        <v>1.8047</v>
      </c>
      <c r="EE24">
        <v>0.11082</v>
      </c>
      <c r="EF24">
        <v>0</v>
      </c>
      <c r="EG24">
        <v>23.162400000000002</v>
      </c>
      <c r="EH24">
        <v>999.9</v>
      </c>
      <c r="EI24">
        <v>48.8</v>
      </c>
      <c r="EJ24">
        <v>25.7</v>
      </c>
      <c r="EK24">
        <v>16.0063</v>
      </c>
      <c r="EL24">
        <v>63.631</v>
      </c>
      <c r="EM24">
        <v>20.588899999999999</v>
      </c>
      <c r="EN24">
        <v>1</v>
      </c>
      <c r="EO24">
        <v>-0.106446</v>
      </c>
      <c r="EP24">
        <v>-1.7926500000000001</v>
      </c>
      <c r="EQ24">
        <v>20.232299999999999</v>
      </c>
      <c r="ER24">
        <v>5.2280699999999998</v>
      </c>
      <c r="ES24">
        <v>12.015499999999999</v>
      </c>
      <c r="ET24">
        <v>4.9896500000000001</v>
      </c>
      <c r="EU24">
        <v>3.3050000000000002</v>
      </c>
      <c r="EV24">
        <v>3130.7</v>
      </c>
      <c r="EW24">
        <v>1396.6</v>
      </c>
      <c r="EX24">
        <v>67.400000000000006</v>
      </c>
      <c r="EY24">
        <v>14.4</v>
      </c>
      <c r="EZ24">
        <v>1.8525400000000001</v>
      </c>
      <c r="FA24">
        <v>1.8614299999999999</v>
      </c>
      <c r="FB24">
        <v>1.8605</v>
      </c>
      <c r="FC24">
        <v>1.8565400000000001</v>
      </c>
      <c r="FD24">
        <v>1.86083</v>
      </c>
      <c r="FE24">
        <v>1.8571500000000001</v>
      </c>
      <c r="FF24">
        <v>1.85927</v>
      </c>
      <c r="FG24">
        <v>1.8621300000000001</v>
      </c>
      <c r="FH24">
        <v>0</v>
      </c>
      <c r="FI24">
        <v>0</v>
      </c>
      <c r="FJ24">
        <v>0</v>
      </c>
      <c r="FK24">
        <v>0</v>
      </c>
      <c r="FL24" t="s">
        <v>348</v>
      </c>
      <c r="FM24" t="s">
        <v>349</v>
      </c>
      <c r="FN24" t="s">
        <v>350</v>
      </c>
      <c r="FO24" t="s">
        <v>350</v>
      </c>
      <c r="FP24" t="s">
        <v>350</v>
      </c>
      <c r="FQ24" t="s">
        <v>350</v>
      </c>
      <c r="FR24">
        <v>0</v>
      </c>
      <c r="FS24">
        <v>100</v>
      </c>
      <c r="FT24">
        <v>100</v>
      </c>
      <c r="FU24">
        <v>-1.998</v>
      </c>
      <c r="FV24">
        <v>9.7500000000000003E-2</v>
      </c>
      <c r="FW24">
        <v>-0.55562790641117421</v>
      </c>
      <c r="FX24">
        <v>-4.0117494158234393E-3</v>
      </c>
      <c r="FY24">
        <v>1.087516141204025E-6</v>
      </c>
      <c r="FZ24">
        <v>-8.657206703991749E-11</v>
      </c>
      <c r="GA24">
        <v>9.7435000000000827E-2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20.3</v>
      </c>
      <c r="GJ24">
        <v>20.5</v>
      </c>
      <c r="GK24">
        <v>1.01807</v>
      </c>
      <c r="GL24">
        <v>2.3803700000000001</v>
      </c>
      <c r="GM24">
        <v>1.5942400000000001</v>
      </c>
      <c r="GN24">
        <v>2.32178</v>
      </c>
      <c r="GO24">
        <v>1.40015</v>
      </c>
      <c r="GP24">
        <v>2.3864700000000001</v>
      </c>
      <c r="GQ24">
        <v>26.457899999999999</v>
      </c>
      <c r="GR24">
        <v>14.420999999999999</v>
      </c>
      <c r="GS24">
        <v>18</v>
      </c>
      <c r="GT24">
        <v>659.01099999999997</v>
      </c>
      <c r="GU24">
        <v>422.58600000000001</v>
      </c>
      <c r="GV24">
        <v>25.898900000000001</v>
      </c>
      <c r="GW24">
        <v>25.767700000000001</v>
      </c>
      <c r="GX24">
        <v>29.999400000000001</v>
      </c>
      <c r="GY24">
        <v>26.178100000000001</v>
      </c>
      <c r="GZ24">
        <v>26.206800000000001</v>
      </c>
      <c r="HA24">
        <v>20.4405</v>
      </c>
      <c r="HB24">
        <v>-30</v>
      </c>
      <c r="HC24">
        <v>-30</v>
      </c>
      <c r="HD24">
        <v>25.910299999999999</v>
      </c>
      <c r="HE24">
        <v>408.27199999999999</v>
      </c>
      <c r="HF24">
        <v>0</v>
      </c>
      <c r="HG24">
        <v>104.18899999999999</v>
      </c>
      <c r="HH24">
        <v>103.982</v>
      </c>
    </row>
    <row r="25" spans="1:216" x14ac:dyDescent="0.2">
      <c r="A25">
        <v>7</v>
      </c>
      <c r="B25">
        <v>1689124624.0999999</v>
      </c>
      <c r="C25">
        <v>363.09999990463263</v>
      </c>
      <c r="D25" t="s">
        <v>361</v>
      </c>
      <c r="E25" t="s">
        <v>362</v>
      </c>
      <c r="F25" t="s">
        <v>344</v>
      </c>
      <c r="G25" t="s">
        <v>345</v>
      </c>
      <c r="H25">
        <v>20230711</v>
      </c>
      <c r="I25" t="s">
        <v>388</v>
      </c>
      <c r="J25" t="s">
        <v>391</v>
      </c>
      <c r="K25" t="s">
        <v>389</v>
      </c>
      <c r="L25">
        <v>1689124624.0999999</v>
      </c>
      <c r="M25">
        <f t="shared" si="0"/>
        <v>1.9735556143976197E-3</v>
      </c>
      <c r="N25">
        <f t="shared" si="1"/>
        <v>1.9735556143976198</v>
      </c>
      <c r="O25">
        <f t="shared" si="2"/>
        <v>8.8086854714232601</v>
      </c>
      <c r="P25">
        <f t="shared" si="3"/>
        <v>399.97399999999999</v>
      </c>
      <c r="Q25">
        <f t="shared" si="4"/>
        <v>270.40639745862751</v>
      </c>
      <c r="R25">
        <f t="shared" si="5"/>
        <v>27.382918270921103</v>
      </c>
      <c r="S25">
        <f t="shared" si="6"/>
        <v>40.503684289382001</v>
      </c>
      <c r="T25">
        <f t="shared" si="7"/>
        <v>0.11897068511400972</v>
      </c>
      <c r="U25">
        <f t="shared" si="8"/>
        <v>3.2632487340267371</v>
      </c>
      <c r="V25">
        <f t="shared" si="9"/>
        <v>0.11661254548800278</v>
      </c>
      <c r="W25">
        <f t="shared" si="10"/>
        <v>7.3090817336012734E-2</v>
      </c>
      <c r="X25">
        <f t="shared" si="11"/>
        <v>99.196382217490054</v>
      </c>
      <c r="Y25">
        <f t="shared" si="12"/>
        <v>25.888892419892059</v>
      </c>
      <c r="Z25">
        <f t="shared" si="13"/>
        <v>25.888892419892059</v>
      </c>
      <c r="AA25">
        <f t="shared" si="14"/>
        <v>3.3521376260270164</v>
      </c>
      <c r="AB25">
        <f t="shared" si="15"/>
        <v>50.337272193821562</v>
      </c>
      <c r="AC25">
        <f t="shared" si="16"/>
        <v>1.6809007714277002</v>
      </c>
      <c r="AD25">
        <f t="shared" si="17"/>
        <v>3.339276639694464</v>
      </c>
      <c r="AE25">
        <f t="shared" si="18"/>
        <v>1.6712368545993161</v>
      </c>
      <c r="AF25">
        <f t="shared" si="19"/>
        <v>-87.033802594935025</v>
      </c>
      <c r="AG25">
        <f t="shared" si="20"/>
        <v>-11.41641089185582</v>
      </c>
      <c r="AH25">
        <f t="shared" si="21"/>
        <v>-0.74641182214194635</v>
      </c>
      <c r="AI25">
        <f t="shared" si="22"/>
        <v>-2.430914427424824E-4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53696.432055969046</v>
      </c>
      <c r="AO25">
        <f t="shared" si="26"/>
        <v>599.76800000000003</v>
      </c>
      <c r="AP25">
        <f t="shared" si="27"/>
        <v>505.60481399869951</v>
      </c>
      <c r="AQ25">
        <f t="shared" si="28"/>
        <v>0.84300065024926218</v>
      </c>
      <c r="AR25">
        <f t="shared" si="29"/>
        <v>0.1653912549810761</v>
      </c>
      <c r="AS25">
        <v>1689124624.0999999</v>
      </c>
      <c r="AT25">
        <v>399.97399999999999</v>
      </c>
      <c r="AU25">
        <v>407.404</v>
      </c>
      <c r="AV25">
        <v>16.5989</v>
      </c>
      <c r="AW25">
        <v>15.096500000000001</v>
      </c>
      <c r="AX25">
        <v>401.97199999999998</v>
      </c>
      <c r="AY25">
        <v>16.5014</v>
      </c>
      <c r="AZ25">
        <v>600.04</v>
      </c>
      <c r="BA25">
        <v>101.066</v>
      </c>
      <c r="BB25">
        <v>0.199793</v>
      </c>
      <c r="BC25">
        <v>25.824000000000002</v>
      </c>
      <c r="BD25">
        <v>24.958500000000001</v>
      </c>
      <c r="BE25">
        <v>999.9</v>
      </c>
      <c r="BF25">
        <v>0</v>
      </c>
      <c r="BG25">
        <v>0</v>
      </c>
      <c r="BH25">
        <v>10008.799999999999</v>
      </c>
      <c r="BI25">
        <v>0</v>
      </c>
      <c r="BJ25">
        <v>2.6529400000000001</v>
      </c>
      <c r="BK25">
        <v>-7.4299600000000003</v>
      </c>
      <c r="BL25">
        <v>406.72500000000002</v>
      </c>
      <c r="BM25">
        <v>413.64800000000002</v>
      </c>
      <c r="BN25">
        <v>1.50234</v>
      </c>
      <c r="BO25">
        <v>407.404</v>
      </c>
      <c r="BP25">
        <v>15.096500000000001</v>
      </c>
      <c r="BQ25">
        <v>1.6775800000000001</v>
      </c>
      <c r="BR25">
        <v>1.5257499999999999</v>
      </c>
      <c r="BS25">
        <v>14.6905</v>
      </c>
      <c r="BT25">
        <v>13.2286</v>
      </c>
      <c r="BU25">
        <v>599.76800000000003</v>
      </c>
      <c r="BV25">
        <v>0.89998100000000003</v>
      </c>
      <c r="BW25">
        <v>0.100019</v>
      </c>
      <c r="BX25">
        <v>0</v>
      </c>
      <c r="BY25">
        <v>2.6032999999999999</v>
      </c>
      <c r="BZ25">
        <v>0</v>
      </c>
      <c r="CA25">
        <v>2369.7199999999998</v>
      </c>
      <c r="CB25">
        <v>4864.87</v>
      </c>
      <c r="CC25">
        <v>37.25</v>
      </c>
      <c r="CD25">
        <v>37.5</v>
      </c>
      <c r="CE25">
        <v>38.186999999999998</v>
      </c>
      <c r="CF25">
        <v>36.686999999999998</v>
      </c>
      <c r="CG25">
        <v>37.375</v>
      </c>
      <c r="CH25">
        <v>539.78</v>
      </c>
      <c r="CI25">
        <v>59.99</v>
      </c>
      <c r="CJ25">
        <v>0</v>
      </c>
      <c r="CK25">
        <v>1689124627.7</v>
      </c>
      <c r="CL25">
        <v>0</v>
      </c>
      <c r="CM25">
        <v>1689123343</v>
      </c>
      <c r="CN25" t="s">
        <v>346</v>
      </c>
      <c r="CO25">
        <v>1689123343</v>
      </c>
      <c r="CP25">
        <v>1689123334</v>
      </c>
      <c r="CQ25">
        <v>1</v>
      </c>
      <c r="CR25">
        <v>2.9000000000000001E-2</v>
      </c>
      <c r="CS25">
        <v>-5.7000000000000002E-2</v>
      </c>
      <c r="CT25">
        <v>-2.028</v>
      </c>
      <c r="CU25">
        <v>9.7000000000000003E-2</v>
      </c>
      <c r="CV25">
        <v>409</v>
      </c>
      <c r="CW25">
        <v>17</v>
      </c>
      <c r="CX25">
        <v>0.16</v>
      </c>
      <c r="CY25">
        <v>0.09</v>
      </c>
      <c r="CZ25">
        <v>10.208742134050871</v>
      </c>
      <c r="DA25">
        <v>-0.25706878989825122</v>
      </c>
      <c r="DB25">
        <v>5.5097852967878329E-2</v>
      </c>
      <c r="DC25">
        <v>1</v>
      </c>
      <c r="DD25">
        <v>407.45780487804882</v>
      </c>
      <c r="DE25">
        <v>-0.12666898954637279</v>
      </c>
      <c r="DF25">
        <v>2.7923431468666521E-2</v>
      </c>
      <c r="DG25">
        <v>-1</v>
      </c>
      <c r="DH25">
        <v>599.98668292682919</v>
      </c>
      <c r="DI25">
        <v>-0.27156200247576318</v>
      </c>
      <c r="DJ25">
        <v>0.13358608059233021</v>
      </c>
      <c r="DK25">
        <v>1</v>
      </c>
      <c r="DL25">
        <v>2</v>
      </c>
      <c r="DM25">
        <v>2</v>
      </c>
      <c r="DN25" t="s">
        <v>347</v>
      </c>
      <c r="DO25">
        <v>3.2047599999999998</v>
      </c>
      <c r="DP25">
        <v>2.8088000000000002</v>
      </c>
      <c r="DQ25">
        <v>9.4316200000000003E-2</v>
      </c>
      <c r="DR25">
        <v>9.4834799999999997E-2</v>
      </c>
      <c r="DS25">
        <v>8.8203900000000002E-2</v>
      </c>
      <c r="DT25">
        <v>8.1802200000000005E-2</v>
      </c>
      <c r="DU25">
        <v>27309.5</v>
      </c>
      <c r="DV25">
        <v>30836.1</v>
      </c>
      <c r="DW25">
        <v>28385.1</v>
      </c>
      <c r="DX25">
        <v>32675.200000000001</v>
      </c>
      <c r="DY25">
        <v>35969.699999999997</v>
      </c>
      <c r="DZ25">
        <v>40769</v>
      </c>
      <c r="EA25">
        <v>41652.300000000003</v>
      </c>
      <c r="EB25">
        <v>47272.2</v>
      </c>
      <c r="EC25">
        <v>2.1907199999999998</v>
      </c>
      <c r="ED25">
        <v>1.8063</v>
      </c>
      <c r="EE25">
        <v>0.108317</v>
      </c>
      <c r="EF25">
        <v>0</v>
      </c>
      <c r="EG25">
        <v>23.178599999999999</v>
      </c>
      <c r="EH25">
        <v>999.9</v>
      </c>
      <c r="EI25">
        <v>48.8</v>
      </c>
      <c r="EJ25">
        <v>25.5</v>
      </c>
      <c r="EK25">
        <v>15.8165</v>
      </c>
      <c r="EL25">
        <v>63.621000000000002</v>
      </c>
      <c r="EM25">
        <v>21.061699999999998</v>
      </c>
      <c r="EN25">
        <v>1</v>
      </c>
      <c r="EO25">
        <v>-0.115178</v>
      </c>
      <c r="EP25">
        <v>-2.07375</v>
      </c>
      <c r="EQ25">
        <v>20.232299999999999</v>
      </c>
      <c r="ER25">
        <v>5.2237299999999998</v>
      </c>
      <c r="ES25">
        <v>12.0158</v>
      </c>
      <c r="ET25">
        <v>4.9897999999999998</v>
      </c>
      <c r="EU25">
        <v>3.3050000000000002</v>
      </c>
      <c r="EV25">
        <v>3132.1</v>
      </c>
      <c r="EW25">
        <v>1396.6</v>
      </c>
      <c r="EX25">
        <v>67.400000000000006</v>
      </c>
      <c r="EY25">
        <v>14.4</v>
      </c>
      <c r="EZ25">
        <v>1.85249</v>
      </c>
      <c r="FA25">
        <v>1.8614200000000001</v>
      </c>
      <c r="FB25">
        <v>1.86046</v>
      </c>
      <c r="FC25">
        <v>1.8565</v>
      </c>
      <c r="FD25">
        <v>1.8608100000000001</v>
      </c>
      <c r="FE25">
        <v>1.8571500000000001</v>
      </c>
      <c r="FF25">
        <v>1.8592599999999999</v>
      </c>
      <c r="FG25">
        <v>1.86212</v>
      </c>
      <c r="FH25">
        <v>0</v>
      </c>
      <c r="FI25">
        <v>0</v>
      </c>
      <c r="FJ25">
        <v>0</v>
      </c>
      <c r="FK25">
        <v>0</v>
      </c>
      <c r="FL25" t="s">
        <v>348</v>
      </c>
      <c r="FM25" t="s">
        <v>349</v>
      </c>
      <c r="FN25" t="s">
        <v>350</v>
      </c>
      <c r="FO25" t="s">
        <v>350</v>
      </c>
      <c r="FP25" t="s">
        <v>350</v>
      </c>
      <c r="FQ25" t="s">
        <v>350</v>
      </c>
      <c r="FR25">
        <v>0</v>
      </c>
      <c r="FS25">
        <v>100</v>
      </c>
      <c r="FT25">
        <v>100</v>
      </c>
      <c r="FU25">
        <v>-1.998</v>
      </c>
      <c r="FV25">
        <v>9.7500000000000003E-2</v>
      </c>
      <c r="FW25">
        <v>-0.55562790641117421</v>
      </c>
      <c r="FX25">
        <v>-4.0117494158234393E-3</v>
      </c>
      <c r="FY25">
        <v>1.087516141204025E-6</v>
      </c>
      <c r="FZ25">
        <v>-8.657206703991749E-11</v>
      </c>
      <c r="GA25">
        <v>9.7435000000000827E-2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21.4</v>
      </c>
      <c r="GJ25">
        <v>21.5</v>
      </c>
      <c r="GK25">
        <v>1.01685</v>
      </c>
      <c r="GL25">
        <v>2.3901400000000002</v>
      </c>
      <c r="GM25">
        <v>1.5942400000000001</v>
      </c>
      <c r="GN25">
        <v>2.32178</v>
      </c>
      <c r="GO25">
        <v>1.40015</v>
      </c>
      <c r="GP25">
        <v>2.3315399999999999</v>
      </c>
      <c r="GQ25">
        <v>26.313400000000001</v>
      </c>
      <c r="GR25">
        <v>14.420999999999999</v>
      </c>
      <c r="GS25">
        <v>18</v>
      </c>
      <c r="GT25">
        <v>658.64800000000002</v>
      </c>
      <c r="GU25">
        <v>422.66500000000002</v>
      </c>
      <c r="GV25">
        <v>26.262699999999999</v>
      </c>
      <c r="GW25">
        <v>25.668299999999999</v>
      </c>
      <c r="GX25">
        <v>29.999300000000002</v>
      </c>
      <c r="GY25">
        <v>26.0655</v>
      </c>
      <c r="GZ25">
        <v>26.0931</v>
      </c>
      <c r="HA25">
        <v>20.404199999999999</v>
      </c>
      <c r="HB25">
        <v>-30</v>
      </c>
      <c r="HC25">
        <v>-30</v>
      </c>
      <c r="HD25">
        <v>26.292200000000001</v>
      </c>
      <c r="HE25">
        <v>407.51299999999998</v>
      </c>
      <c r="HF25">
        <v>0</v>
      </c>
      <c r="HG25">
        <v>104.202</v>
      </c>
      <c r="HH25">
        <v>103.995</v>
      </c>
    </row>
    <row r="26" spans="1:216" x14ac:dyDescent="0.2">
      <c r="A26">
        <v>8</v>
      </c>
      <c r="B26">
        <v>1689124684.5999999</v>
      </c>
      <c r="C26">
        <v>423.59999990463263</v>
      </c>
      <c r="D26" t="s">
        <v>363</v>
      </c>
      <c r="E26" t="s">
        <v>364</v>
      </c>
      <c r="F26" t="s">
        <v>344</v>
      </c>
      <c r="G26" t="s">
        <v>345</v>
      </c>
      <c r="H26">
        <v>20230711</v>
      </c>
      <c r="I26" t="s">
        <v>388</v>
      </c>
      <c r="J26" t="s">
        <v>391</v>
      </c>
      <c r="K26" t="s">
        <v>389</v>
      </c>
      <c r="L26">
        <v>1689124684.5999999</v>
      </c>
      <c r="M26">
        <f t="shared" si="0"/>
        <v>1.885905905908022E-3</v>
      </c>
      <c r="N26">
        <f t="shared" si="1"/>
        <v>1.8859059059080221</v>
      </c>
      <c r="O26">
        <f t="shared" si="2"/>
        <v>8.0762383094543768</v>
      </c>
      <c r="P26">
        <f t="shared" si="3"/>
        <v>399.98200000000003</v>
      </c>
      <c r="Q26">
        <f t="shared" si="4"/>
        <v>276.56482992188756</v>
      </c>
      <c r="R26">
        <f t="shared" si="5"/>
        <v>28.005246177221075</v>
      </c>
      <c r="S26">
        <f t="shared" si="6"/>
        <v>40.502598901028001</v>
      </c>
      <c r="T26">
        <f t="shared" si="7"/>
        <v>0.1148631270473066</v>
      </c>
      <c r="U26">
        <f t="shared" si="8"/>
        <v>3.2600260992719217</v>
      </c>
      <c r="V26">
        <f t="shared" si="9"/>
        <v>0.11266125775170734</v>
      </c>
      <c r="W26">
        <f t="shared" si="10"/>
        <v>7.0607599696424397E-2</v>
      </c>
      <c r="X26">
        <f t="shared" si="11"/>
        <v>82.729756554906942</v>
      </c>
      <c r="Y26">
        <f t="shared" si="12"/>
        <v>25.831957228831783</v>
      </c>
      <c r="Z26">
        <f t="shared" si="13"/>
        <v>25.831957228831783</v>
      </c>
      <c r="AA26">
        <f t="shared" si="14"/>
        <v>3.3408513556043409</v>
      </c>
      <c r="AB26">
        <f t="shared" si="15"/>
        <v>50.515136230490654</v>
      </c>
      <c r="AC26">
        <f t="shared" si="16"/>
        <v>1.6878698785990003</v>
      </c>
      <c r="AD26">
        <f t="shared" si="17"/>
        <v>3.3413151078076502</v>
      </c>
      <c r="AE26">
        <f t="shared" si="18"/>
        <v>1.6529814770053406</v>
      </c>
      <c r="AF26">
        <f t="shared" si="19"/>
        <v>-83.168450450543773</v>
      </c>
      <c r="AG26">
        <f t="shared" si="20"/>
        <v>0.41175263868885886</v>
      </c>
      <c r="AH26">
        <f t="shared" si="21"/>
        <v>2.6940940132049899E-2</v>
      </c>
      <c r="AI26">
        <f t="shared" si="22"/>
        <v>-3.1681592210786036E-7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53614.489536508096</v>
      </c>
      <c r="AO26">
        <f t="shared" si="26"/>
        <v>500.214</v>
      </c>
      <c r="AP26">
        <f t="shared" si="27"/>
        <v>421.68007199736115</v>
      </c>
      <c r="AQ26">
        <f t="shared" si="28"/>
        <v>0.84299934027708368</v>
      </c>
      <c r="AR26">
        <f t="shared" si="29"/>
        <v>0.1653887267347714</v>
      </c>
      <c r="AS26">
        <v>1689124684.5999999</v>
      </c>
      <c r="AT26">
        <v>399.98200000000003</v>
      </c>
      <c r="AU26">
        <v>406.81799999999998</v>
      </c>
      <c r="AV26">
        <v>16.668500000000002</v>
      </c>
      <c r="AW26">
        <v>15.232900000000001</v>
      </c>
      <c r="AX26">
        <v>401.98</v>
      </c>
      <c r="AY26">
        <v>16.571000000000002</v>
      </c>
      <c r="AZ26">
        <v>600.029</v>
      </c>
      <c r="BA26">
        <v>101.06100000000001</v>
      </c>
      <c r="BB26">
        <v>0.20005400000000001</v>
      </c>
      <c r="BC26">
        <v>25.834299999999999</v>
      </c>
      <c r="BD26">
        <v>24.988299999999999</v>
      </c>
      <c r="BE26">
        <v>999.9</v>
      </c>
      <c r="BF26">
        <v>0</v>
      </c>
      <c r="BG26">
        <v>0</v>
      </c>
      <c r="BH26">
        <v>9993.75</v>
      </c>
      <c r="BI26">
        <v>0</v>
      </c>
      <c r="BJ26">
        <v>2.66343</v>
      </c>
      <c r="BK26">
        <v>-6.8364599999999998</v>
      </c>
      <c r="BL26">
        <v>406.762</v>
      </c>
      <c r="BM26">
        <v>413.11099999999999</v>
      </c>
      <c r="BN26">
        <v>1.43553</v>
      </c>
      <c r="BO26">
        <v>406.81799999999998</v>
      </c>
      <c r="BP26">
        <v>15.232900000000001</v>
      </c>
      <c r="BQ26">
        <v>1.6845300000000001</v>
      </c>
      <c r="BR26">
        <v>1.5394600000000001</v>
      </c>
      <c r="BS26">
        <v>14.7546</v>
      </c>
      <c r="BT26">
        <v>13.3658</v>
      </c>
      <c r="BU26">
        <v>500.214</v>
      </c>
      <c r="BV26">
        <v>0.90001900000000001</v>
      </c>
      <c r="BW26">
        <v>9.9981100000000003E-2</v>
      </c>
      <c r="BX26">
        <v>0</v>
      </c>
      <c r="BY26">
        <v>2.2381000000000002</v>
      </c>
      <c r="BZ26">
        <v>0</v>
      </c>
      <c r="CA26">
        <v>2209.1799999999998</v>
      </c>
      <c r="CB26">
        <v>4057.41</v>
      </c>
      <c r="CC26">
        <v>37.436999999999998</v>
      </c>
      <c r="CD26">
        <v>38.436999999999998</v>
      </c>
      <c r="CE26">
        <v>38.436999999999998</v>
      </c>
      <c r="CF26">
        <v>37.936999999999998</v>
      </c>
      <c r="CG26">
        <v>37.686999999999998</v>
      </c>
      <c r="CH26">
        <v>450.2</v>
      </c>
      <c r="CI26">
        <v>50.01</v>
      </c>
      <c r="CJ26">
        <v>0</v>
      </c>
      <c r="CK26">
        <v>1689124688.3</v>
      </c>
      <c r="CL26">
        <v>0</v>
      </c>
      <c r="CM26">
        <v>1689123343</v>
      </c>
      <c r="CN26" t="s">
        <v>346</v>
      </c>
      <c r="CO26">
        <v>1689123343</v>
      </c>
      <c r="CP26">
        <v>1689123334</v>
      </c>
      <c r="CQ26">
        <v>1</v>
      </c>
      <c r="CR26">
        <v>2.9000000000000001E-2</v>
      </c>
      <c r="CS26">
        <v>-5.7000000000000002E-2</v>
      </c>
      <c r="CT26">
        <v>-2.028</v>
      </c>
      <c r="CU26">
        <v>9.7000000000000003E-2</v>
      </c>
      <c r="CV26">
        <v>409</v>
      </c>
      <c r="CW26">
        <v>17</v>
      </c>
      <c r="CX26">
        <v>0.16</v>
      </c>
      <c r="CY26">
        <v>0.09</v>
      </c>
      <c r="CZ26">
        <v>9.369437389472715</v>
      </c>
      <c r="DA26">
        <v>-0.46462359946612503</v>
      </c>
      <c r="DB26">
        <v>5.8990364119890878E-2</v>
      </c>
      <c r="DC26">
        <v>1</v>
      </c>
      <c r="DD26">
        <v>406.86231707317069</v>
      </c>
      <c r="DE26">
        <v>-0.23213937282232841</v>
      </c>
      <c r="DF26">
        <v>3.9735367930905117E-2</v>
      </c>
      <c r="DG26">
        <v>-1</v>
      </c>
      <c r="DH26">
        <v>500.00585000000001</v>
      </c>
      <c r="DI26">
        <v>-0.1813533450169236</v>
      </c>
      <c r="DJ26">
        <v>0.13329939047122141</v>
      </c>
      <c r="DK26">
        <v>1</v>
      </c>
      <c r="DL26">
        <v>2</v>
      </c>
      <c r="DM26">
        <v>2</v>
      </c>
      <c r="DN26" t="s">
        <v>347</v>
      </c>
      <c r="DO26">
        <v>3.2048800000000002</v>
      </c>
      <c r="DP26">
        <v>2.8089200000000001</v>
      </c>
      <c r="DQ26">
        <v>9.4339500000000007E-2</v>
      </c>
      <c r="DR26">
        <v>9.4754599999999994E-2</v>
      </c>
      <c r="DS26">
        <v>8.8494799999999998E-2</v>
      </c>
      <c r="DT26">
        <v>8.2358700000000007E-2</v>
      </c>
      <c r="DU26">
        <v>27312.2</v>
      </c>
      <c r="DV26">
        <v>30843.599999999999</v>
      </c>
      <c r="DW26">
        <v>28388.400000000001</v>
      </c>
      <c r="DX26">
        <v>32679.8</v>
      </c>
      <c r="DY26">
        <v>35962.400000000001</v>
      </c>
      <c r="DZ26">
        <v>40750.400000000001</v>
      </c>
      <c r="EA26">
        <v>41657.4</v>
      </c>
      <c r="EB26">
        <v>47279.199999999997</v>
      </c>
      <c r="EC26">
        <v>2.19198</v>
      </c>
      <c r="ED26">
        <v>1.8089</v>
      </c>
      <c r="EE26">
        <v>0.108622</v>
      </c>
      <c r="EF26">
        <v>0</v>
      </c>
      <c r="EG26">
        <v>23.203399999999998</v>
      </c>
      <c r="EH26">
        <v>999.9</v>
      </c>
      <c r="EI26">
        <v>48.9</v>
      </c>
      <c r="EJ26">
        <v>25.4</v>
      </c>
      <c r="EK26">
        <v>15.7561</v>
      </c>
      <c r="EL26">
        <v>63.771000000000001</v>
      </c>
      <c r="EM26">
        <v>20.9255</v>
      </c>
      <c r="EN26">
        <v>1</v>
      </c>
      <c r="EO26">
        <v>-0.12281300000000001</v>
      </c>
      <c r="EP26">
        <v>-1.74088</v>
      </c>
      <c r="EQ26">
        <v>20.236699999999999</v>
      </c>
      <c r="ER26">
        <v>5.2258300000000002</v>
      </c>
      <c r="ES26">
        <v>12.0158</v>
      </c>
      <c r="ET26">
        <v>4.99</v>
      </c>
      <c r="EU26">
        <v>3.3050000000000002</v>
      </c>
      <c r="EV26">
        <v>3133.3</v>
      </c>
      <c r="EW26">
        <v>1396.6</v>
      </c>
      <c r="EX26">
        <v>67.400000000000006</v>
      </c>
      <c r="EY26">
        <v>14.5</v>
      </c>
      <c r="EZ26">
        <v>1.8524700000000001</v>
      </c>
      <c r="FA26">
        <v>1.8614200000000001</v>
      </c>
      <c r="FB26">
        <v>1.8604499999999999</v>
      </c>
      <c r="FC26">
        <v>1.85653</v>
      </c>
      <c r="FD26">
        <v>1.8608100000000001</v>
      </c>
      <c r="FE26">
        <v>1.8571500000000001</v>
      </c>
      <c r="FF26">
        <v>1.8592500000000001</v>
      </c>
      <c r="FG26">
        <v>1.86205</v>
      </c>
      <c r="FH26">
        <v>0</v>
      </c>
      <c r="FI26">
        <v>0</v>
      </c>
      <c r="FJ26">
        <v>0</v>
      </c>
      <c r="FK26">
        <v>0</v>
      </c>
      <c r="FL26" t="s">
        <v>348</v>
      </c>
      <c r="FM26" t="s">
        <v>349</v>
      </c>
      <c r="FN26" t="s">
        <v>350</v>
      </c>
      <c r="FO26" t="s">
        <v>350</v>
      </c>
      <c r="FP26" t="s">
        <v>350</v>
      </c>
      <c r="FQ26" t="s">
        <v>350</v>
      </c>
      <c r="FR26">
        <v>0</v>
      </c>
      <c r="FS26">
        <v>100</v>
      </c>
      <c r="FT26">
        <v>100</v>
      </c>
      <c r="FU26">
        <v>-1.998</v>
      </c>
      <c r="FV26">
        <v>9.7500000000000003E-2</v>
      </c>
      <c r="FW26">
        <v>-0.55562790641117421</v>
      </c>
      <c r="FX26">
        <v>-4.0117494158234393E-3</v>
      </c>
      <c r="FY26">
        <v>1.087516141204025E-6</v>
      </c>
      <c r="FZ26">
        <v>-8.657206703991749E-11</v>
      </c>
      <c r="GA26">
        <v>9.7435000000000827E-2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22.4</v>
      </c>
      <c r="GJ26">
        <v>22.5</v>
      </c>
      <c r="GK26">
        <v>1.01562</v>
      </c>
      <c r="GL26">
        <v>2.3852500000000001</v>
      </c>
      <c r="GM26">
        <v>1.5942400000000001</v>
      </c>
      <c r="GN26">
        <v>2.32178</v>
      </c>
      <c r="GO26">
        <v>1.40015</v>
      </c>
      <c r="GP26">
        <v>2.3938000000000001</v>
      </c>
      <c r="GQ26">
        <v>26.148499999999999</v>
      </c>
      <c r="GR26">
        <v>14.420999999999999</v>
      </c>
      <c r="GS26">
        <v>18</v>
      </c>
      <c r="GT26">
        <v>658.35500000000002</v>
      </c>
      <c r="GU26">
        <v>423.39100000000002</v>
      </c>
      <c r="GV26">
        <v>25.994199999999999</v>
      </c>
      <c r="GW26">
        <v>25.5732</v>
      </c>
      <c r="GX26">
        <v>29.999700000000001</v>
      </c>
      <c r="GY26">
        <v>25.9589</v>
      </c>
      <c r="GZ26">
        <v>25.983000000000001</v>
      </c>
      <c r="HA26">
        <v>20.3809</v>
      </c>
      <c r="HB26">
        <v>-30</v>
      </c>
      <c r="HC26">
        <v>-30</v>
      </c>
      <c r="HD26">
        <v>26.010999999999999</v>
      </c>
      <c r="HE26">
        <v>407.05099999999999</v>
      </c>
      <c r="HF26">
        <v>0</v>
      </c>
      <c r="HG26">
        <v>104.215</v>
      </c>
      <c r="HH26">
        <v>104.01</v>
      </c>
    </row>
    <row r="27" spans="1:216" x14ac:dyDescent="0.2">
      <c r="A27">
        <v>9</v>
      </c>
      <c r="B27">
        <v>1689124745.0999999</v>
      </c>
      <c r="C27">
        <v>484.09999990463263</v>
      </c>
      <c r="D27" t="s">
        <v>365</v>
      </c>
      <c r="E27" t="s">
        <v>366</v>
      </c>
      <c r="F27" t="s">
        <v>344</v>
      </c>
      <c r="G27" t="s">
        <v>345</v>
      </c>
      <c r="H27">
        <v>20230711</v>
      </c>
      <c r="I27" t="s">
        <v>388</v>
      </c>
      <c r="J27" t="s">
        <v>391</v>
      </c>
      <c r="K27" t="s">
        <v>389</v>
      </c>
      <c r="L27">
        <v>1689124745.0999999</v>
      </c>
      <c r="M27">
        <f t="shared" si="0"/>
        <v>1.8833262269565916E-3</v>
      </c>
      <c r="N27">
        <f t="shared" si="1"/>
        <v>1.8833262269565916</v>
      </c>
      <c r="O27">
        <f t="shared" si="2"/>
        <v>6.6481847930892073</v>
      </c>
      <c r="P27">
        <f t="shared" si="3"/>
        <v>400.048</v>
      </c>
      <c r="Q27">
        <f t="shared" si="4"/>
        <v>298.32116296157591</v>
      </c>
      <c r="R27">
        <f t="shared" si="5"/>
        <v>30.207721136238316</v>
      </c>
      <c r="S27">
        <f t="shared" si="6"/>
        <v>40.508485234976</v>
      </c>
      <c r="T27">
        <f t="shared" si="7"/>
        <v>0.11686514612132157</v>
      </c>
      <c r="U27">
        <f t="shared" si="8"/>
        <v>3.2607627465834872</v>
      </c>
      <c r="V27">
        <f t="shared" si="9"/>
        <v>0.11458717689311787</v>
      </c>
      <c r="W27">
        <f t="shared" si="10"/>
        <v>7.1817953709514187E-2</v>
      </c>
      <c r="X27">
        <f t="shared" si="11"/>
        <v>62.047117046913307</v>
      </c>
      <c r="Y27">
        <f t="shared" si="12"/>
        <v>25.710735598595342</v>
      </c>
      <c r="Z27">
        <f t="shared" si="13"/>
        <v>25.710735598595342</v>
      </c>
      <c r="AA27">
        <f t="shared" si="14"/>
        <v>3.3169320855387876</v>
      </c>
      <c r="AB27">
        <f t="shared" si="15"/>
        <v>50.728104402573223</v>
      </c>
      <c r="AC27">
        <f t="shared" si="16"/>
        <v>1.6938413373235999</v>
      </c>
      <c r="AD27">
        <f t="shared" si="17"/>
        <v>3.3390590034302132</v>
      </c>
      <c r="AE27">
        <f t="shared" si="18"/>
        <v>1.6230907482151877</v>
      </c>
      <c r="AF27">
        <f t="shared" si="19"/>
        <v>-83.054686608785687</v>
      </c>
      <c r="AG27">
        <f t="shared" si="20"/>
        <v>19.717855833889789</v>
      </c>
      <c r="AH27">
        <f t="shared" si="21"/>
        <v>1.2889877606659648</v>
      </c>
      <c r="AI27">
        <f t="shared" si="22"/>
        <v>-7.2596731662244451E-4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53634.771896048784</v>
      </c>
      <c r="AO27">
        <f t="shared" si="26"/>
        <v>375.15499999999997</v>
      </c>
      <c r="AP27">
        <f t="shared" si="27"/>
        <v>316.25578499840066</v>
      </c>
      <c r="AQ27">
        <f t="shared" si="28"/>
        <v>0.84300031986352486</v>
      </c>
      <c r="AR27">
        <f t="shared" si="29"/>
        <v>0.16539061733660304</v>
      </c>
      <c r="AS27">
        <v>1689124745.0999999</v>
      </c>
      <c r="AT27">
        <v>400.048</v>
      </c>
      <c r="AU27">
        <v>405.77800000000002</v>
      </c>
      <c r="AV27">
        <v>16.727799999999998</v>
      </c>
      <c r="AW27">
        <v>15.2942</v>
      </c>
      <c r="AX27">
        <v>402.04700000000003</v>
      </c>
      <c r="AY27">
        <v>16.630400000000002</v>
      </c>
      <c r="AZ27">
        <v>600.00800000000004</v>
      </c>
      <c r="BA27">
        <v>101.059</v>
      </c>
      <c r="BB27">
        <v>0.20006199999999999</v>
      </c>
      <c r="BC27">
        <v>25.822900000000001</v>
      </c>
      <c r="BD27">
        <v>24.982299999999999</v>
      </c>
      <c r="BE27">
        <v>999.9</v>
      </c>
      <c r="BF27">
        <v>0</v>
      </c>
      <c r="BG27">
        <v>0</v>
      </c>
      <c r="BH27">
        <v>9997.5</v>
      </c>
      <c r="BI27">
        <v>0</v>
      </c>
      <c r="BJ27">
        <v>2.63795</v>
      </c>
      <c r="BK27">
        <v>-5.7301000000000002</v>
      </c>
      <c r="BL27">
        <v>406.85399999999998</v>
      </c>
      <c r="BM27">
        <v>412.08100000000002</v>
      </c>
      <c r="BN27">
        <v>1.4336500000000001</v>
      </c>
      <c r="BO27">
        <v>405.77800000000002</v>
      </c>
      <c r="BP27">
        <v>15.2942</v>
      </c>
      <c r="BQ27">
        <v>1.69051</v>
      </c>
      <c r="BR27">
        <v>1.54562</v>
      </c>
      <c r="BS27">
        <v>14.8095</v>
      </c>
      <c r="BT27">
        <v>13.427099999999999</v>
      </c>
      <c r="BU27">
        <v>375.15499999999997</v>
      </c>
      <c r="BV27">
        <v>0.89999700000000005</v>
      </c>
      <c r="BW27">
        <v>0.10000299999999999</v>
      </c>
      <c r="BX27">
        <v>0</v>
      </c>
      <c r="BY27">
        <v>1.9816</v>
      </c>
      <c r="BZ27">
        <v>0</v>
      </c>
      <c r="CA27">
        <v>1939.63</v>
      </c>
      <c r="CB27">
        <v>3043</v>
      </c>
      <c r="CC27">
        <v>37.5</v>
      </c>
      <c r="CD27">
        <v>38.875</v>
      </c>
      <c r="CE27">
        <v>38.625</v>
      </c>
      <c r="CF27">
        <v>38.936999999999998</v>
      </c>
      <c r="CG27">
        <v>37.875</v>
      </c>
      <c r="CH27">
        <v>337.64</v>
      </c>
      <c r="CI27">
        <v>37.520000000000003</v>
      </c>
      <c r="CJ27">
        <v>0</v>
      </c>
      <c r="CK27">
        <v>1689124748.9000001</v>
      </c>
      <c r="CL27">
        <v>0</v>
      </c>
      <c r="CM27">
        <v>1689123343</v>
      </c>
      <c r="CN27" t="s">
        <v>346</v>
      </c>
      <c r="CO27">
        <v>1689123343</v>
      </c>
      <c r="CP27">
        <v>1689123334</v>
      </c>
      <c r="CQ27">
        <v>1</v>
      </c>
      <c r="CR27">
        <v>2.9000000000000001E-2</v>
      </c>
      <c r="CS27">
        <v>-5.7000000000000002E-2</v>
      </c>
      <c r="CT27">
        <v>-2.028</v>
      </c>
      <c r="CU27">
        <v>9.7000000000000003E-2</v>
      </c>
      <c r="CV27">
        <v>409</v>
      </c>
      <c r="CW27">
        <v>17</v>
      </c>
      <c r="CX27">
        <v>0.16</v>
      </c>
      <c r="CY27">
        <v>0.09</v>
      </c>
      <c r="CZ27">
        <v>7.6393785226626436</v>
      </c>
      <c r="DA27">
        <v>0.90412442585994846</v>
      </c>
      <c r="DB27">
        <v>0.1097105614621309</v>
      </c>
      <c r="DC27">
        <v>1</v>
      </c>
      <c r="DD27">
        <v>405.732325</v>
      </c>
      <c r="DE27">
        <v>0.2082664165104979</v>
      </c>
      <c r="DF27">
        <v>3.700026182339753E-2</v>
      </c>
      <c r="DG27">
        <v>-1</v>
      </c>
      <c r="DH27">
        <v>374.97202499999997</v>
      </c>
      <c r="DI27">
        <v>6.2326892310503583E-2</v>
      </c>
      <c r="DJ27">
        <v>0.16079497621194869</v>
      </c>
      <c r="DK27">
        <v>1</v>
      </c>
      <c r="DL27">
        <v>2</v>
      </c>
      <c r="DM27">
        <v>2</v>
      </c>
      <c r="DN27" t="s">
        <v>347</v>
      </c>
      <c r="DO27">
        <v>3.2049500000000002</v>
      </c>
      <c r="DP27">
        <v>2.80897</v>
      </c>
      <c r="DQ27">
        <v>9.4373799999999994E-2</v>
      </c>
      <c r="DR27">
        <v>9.4593399999999994E-2</v>
      </c>
      <c r="DS27">
        <v>8.8746099999999994E-2</v>
      </c>
      <c r="DT27">
        <v>8.26186E-2</v>
      </c>
      <c r="DU27">
        <v>27314.3</v>
      </c>
      <c r="DV27">
        <v>30851.8</v>
      </c>
      <c r="DW27">
        <v>28391.3</v>
      </c>
      <c r="DX27">
        <v>32682.400000000001</v>
      </c>
      <c r="DY27">
        <v>35956.199999999997</v>
      </c>
      <c r="DZ27">
        <v>40742.800000000003</v>
      </c>
      <c r="EA27">
        <v>41661.9</v>
      </c>
      <c r="EB27">
        <v>47283.7</v>
      </c>
      <c r="EC27">
        <v>2.1932700000000001</v>
      </c>
      <c r="ED27">
        <v>1.81105</v>
      </c>
      <c r="EE27">
        <v>0.10727299999999999</v>
      </c>
      <c r="EF27">
        <v>0</v>
      </c>
      <c r="EG27">
        <v>23.2196</v>
      </c>
      <c r="EH27">
        <v>999.9</v>
      </c>
      <c r="EI27">
        <v>49</v>
      </c>
      <c r="EJ27">
        <v>25.2</v>
      </c>
      <c r="EK27">
        <v>15.602</v>
      </c>
      <c r="EL27">
        <v>63.701000000000001</v>
      </c>
      <c r="EM27">
        <v>20.9696</v>
      </c>
      <c r="EN27">
        <v>1</v>
      </c>
      <c r="EO27">
        <v>-0.12946099999999999</v>
      </c>
      <c r="EP27">
        <v>-1.92998</v>
      </c>
      <c r="EQ27">
        <v>20.236000000000001</v>
      </c>
      <c r="ER27">
        <v>5.2261300000000004</v>
      </c>
      <c r="ES27">
        <v>12.0159</v>
      </c>
      <c r="ET27">
        <v>4.9896000000000003</v>
      </c>
      <c r="EU27">
        <v>3.3050000000000002</v>
      </c>
      <c r="EV27">
        <v>3134.7</v>
      </c>
      <c r="EW27">
        <v>1396.6</v>
      </c>
      <c r="EX27">
        <v>67.400000000000006</v>
      </c>
      <c r="EY27">
        <v>14.5</v>
      </c>
      <c r="EZ27">
        <v>1.85249</v>
      </c>
      <c r="FA27">
        <v>1.86144</v>
      </c>
      <c r="FB27">
        <v>1.8604799999999999</v>
      </c>
      <c r="FC27">
        <v>1.8565100000000001</v>
      </c>
      <c r="FD27">
        <v>1.86086</v>
      </c>
      <c r="FE27">
        <v>1.8571500000000001</v>
      </c>
      <c r="FF27">
        <v>1.85927</v>
      </c>
      <c r="FG27">
        <v>1.8620699999999999</v>
      </c>
      <c r="FH27">
        <v>0</v>
      </c>
      <c r="FI27">
        <v>0</v>
      </c>
      <c r="FJ27">
        <v>0</v>
      </c>
      <c r="FK27">
        <v>0</v>
      </c>
      <c r="FL27" t="s">
        <v>348</v>
      </c>
      <c r="FM27" t="s">
        <v>349</v>
      </c>
      <c r="FN27" t="s">
        <v>350</v>
      </c>
      <c r="FO27" t="s">
        <v>350</v>
      </c>
      <c r="FP27" t="s">
        <v>350</v>
      </c>
      <c r="FQ27" t="s">
        <v>350</v>
      </c>
      <c r="FR27">
        <v>0</v>
      </c>
      <c r="FS27">
        <v>100</v>
      </c>
      <c r="FT27">
        <v>100</v>
      </c>
      <c r="FU27">
        <v>-1.9990000000000001</v>
      </c>
      <c r="FV27">
        <v>9.74E-2</v>
      </c>
      <c r="FW27">
        <v>-0.55562790641117421</v>
      </c>
      <c r="FX27">
        <v>-4.0117494158234393E-3</v>
      </c>
      <c r="FY27">
        <v>1.087516141204025E-6</v>
      </c>
      <c r="FZ27">
        <v>-8.657206703991749E-11</v>
      </c>
      <c r="GA27">
        <v>9.7435000000000827E-2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23.4</v>
      </c>
      <c r="GJ27">
        <v>23.5</v>
      </c>
      <c r="GK27">
        <v>1.01318</v>
      </c>
      <c r="GL27">
        <v>2.3864700000000001</v>
      </c>
      <c r="GM27">
        <v>1.5942400000000001</v>
      </c>
      <c r="GN27">
        <v>2.32178</v>
      </c>
      <c r="GO27">
        <v>1.40015</v>
      </c>
      <c r="GP27">
        <v>2.3706100000000001</v>
      </c>
      <c r="GQ27">
        <v>26.0044</v>
      </c>
      <c r="GR27">
        <v>14.420999999999999</v>
      </c>
      <c r="GS27">
        <v>18</v>
      </c>
      <c r="GT27">
        <v>658.22500000000002</v>
      </c>
      <c r="GU27">
        <v>423.92399999999998</v>
      </c>
      <c r="GV27">
        <v>26.248999999999999</v>
      </c>
      <c r="GW27">
        <v>25.492999999999999</v>
      </c>
      <c r="GX27">
        <v>29.999600000000001</v>
      </c>
      <c r="GY27">
        <v>25.8626</v>
      </c>
      <c r="GZ27">
        <v>25.883900000000001</v>
      </c>
      <c r="HA27">
        <v>20.331399999999999</v>
      </c>
      <c r="HB27">
        <v>-30</v>
      </c>
      <c r="HC27">
        <v>-30</v>
      </c>
      <c r="HD27">
        <v>26.2546</v>
      </c>
      <c r="HE27">
        <v>405.68799999999999</v>
      </c>
      <c r="HF27">
        <v>0</v>
      </c>
      <c r="HG27">
        <v>104.226</v>
      </c>
      <c r="HH27">
        <v>104.01900000000001</v>
      </c>
    </row>
    <row r="28" spans="1:216" x14ac:dyDescent="0.2">
      <c r="A28">
        <v>10</v>
      </c>
      <c r="B28">
        <v>1689124805.5999999</v>
      </c>
      <c r="C28">
        <v>544.59999990463257</v>
      </c>
      <c r="D28" t="s">
        <v>367</v>
      </c>
      <c r="E28" t="s">
        <v>368</v>
      </c>
      <c r="F28" t="s">
        <v>344</v>
      </c>
      <c r="G28" t="s">
        <v>345</v>
      </c>
      <c r="H28">
        <v>20230711</v>
      </c>
      <c r="I28" t="s">
        <v>388</v>
      </c>
      <c r="J28" t="s">
        <v>391</v>
      </c>
      <c r="K28" t="s">
        <v>389</v>
      </c>
      <c r="L28">
        <v>1689124805.5999999</v>
      </c>
      <c r="M28">
        <f t="shared" si="0"/>
        <v>1.9005902227288833E-3</v>
      </c>
      <c r="N28">
        <f t="shared" si="1"/>
        <v>1.9005902227288833</v>
      </c>
      <c r="O28">
        <f t="shared" si="2"/>
        <v>4.4521844376494863</v>
      </c>
      <c r="P28">
        <f t="shared" si="3"/>
        <v>400.05500000000001</v>
      </c>
      <c r="Q28">
        <f t="shared" si="4"/>
        <v>330.07284407243907</v>
      </c>
      <c r="R28">
        <f t="shared" si="5"/>
        <v>33.422520005961168</v>
      </c>
      <c r="S28">
        <f t="shared" si="6"/>
        <v>40.508773990660004</v>
      </c>
      <c r="T28">
        <f t="shared" si="7"/>
        <v>0.11970312645960952</v>
      </c>
      <c r="U28">
        <f t="shared" si="8"/>
        <v>3.2638511726348716</v>
      </c>
      <c r="V28">
        <f t="shared" si="9"/>
        <v>0.11731660677457993</v>
      </c>
      <c r="W28">
        <f t="shared" si="10"/>
        <v>7.353333561014129E-2</v>
      </c>
      <c r="X28">
        <f t="shared" si="11"/>
        <v>41.336055134827141</v>
      </c>
      <c r="Y28">
        <f t="shared" si="12"/>
        <v>25.56898698142545</v>
      </c>
      <c r="Z28">
        <f t="shared" si="13"/>
        <v>25.56898698142545</v>
      </c>
      <c r="AA28">
        <f t="shared" si="14"/>
        <v>3.289152314424121</v>
      </c>
      <c r="AB28">
        <f t="shared" si="15"/>
        <v>50.666341695476966</v>
      </c>
      <c r="AC28">
        <f t="shared" si="16"/>
        <v>1.6890443949671998</v>
      </c>
      <c r="AD28">
        <f t="shared" si="17"/>
        <v>3.3336616350139652</v>
      </c>
      <c r="AE28">
        <f t="shared" si="18"/>
        <v>1.6001079194569212</v>
      </c>
      <c r="AF28">
        <f t="shared" si="19"/>
        <v>-83.816028822343753</v>
      </c>
      <c r="AG28">
        <f t="shared" si="20"/>
        <v>39.874995443435218</v>
      </c>
      <c r="AH28">
        <f t="shared" si="21"/>
        <v>2.602016234778707</v>
      </c>
      <c r="AI28">
        <f t="shared" si="22"/>
        <v>-2.9620093026849759E-3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53716.318949253124</v>
      </c>
      <c r="AO28">
        <f t="shared" si="26"/>
        <v>249.928</v>
      </c>
      <c r="AP28">
        <f t="shared" si="27"/>
        <v>210.68954400768243</v>
      </c>
      <c r="AQ28">
        <f t="shared" si="28"/>
        <v>0.84300096030729821</v>
      </c>
      <c r="AR28">
        <f t="shared" si="29"/>
        <v>0.16539185339308576</v>
      </c>
      <c r="AS28">
        <v>1689124805.5999999</v>
      </c>
      <c r="AT28">
        <v>400.05500000000001</v>
      </c>
      <c r="AU28">
        <v>404.09</v>
      </c>
      <c r="AV28">
        <v>16.680599999999998</v>
      </c>
      <c r="AW28">
        <v>15.2339</v>
      </c>
      <c r="AX28">
        <v>402.05399999999997</v>
      </c>
      <c r="AY28">
        <v>16.583200000000001</v>
      </c>
      <c r="AZ28">
        <v>600.05399999999997</v>
      </c>
      <c r="BA28">
        <v>101.05800000000001</v>
      </c>
      <c r="BB28">
        <v>0.200012</v>
      </c>
      <c r="BC28">
        <v>25.7956</v>
      </c>
      <c r="BD28">
        <v>24.9513</v>
      </c>
      <c r="BE28">
        <v>999.9</v>
      </c>
      <c r="BF28">
        <v>0</v>
      </c>
      <c r="BG28">
        <v>0</v>
      </c>
      <c r="BH28">
        <v>10012.5</v>
      </c>
      <c r="BI28">
        <v>0</v>
      </c>
      <c r="BJ28">
        <v>2.6184699999999999</v>
      </c>
      <c r="BK28">
        <v>-4.0351600000000003</v>
      </c>
      <c r="BL28">
        <v>406.84199999999998</v>
      </c>
      <c r="BM28">
        <v>410.34199999999998</v>
      </c>
      <c r="BN28">
        <v>1.4466600000000001</v>
      </c>
      <c r="BO28">
        <v>404.09</v>
      </c>
      <c r="BP28">
        <v>15.2339</v>
      </c>
      <c r="BQ28">
        <v>1.68571</v>
      </c>
      <c r="BR28">
        <v>1.5395099999999999</v>
      </c>
      <c r="BS28">
        <v>14.765499999999999</v>
      </c>
      <c r="BT28">
        <v>13.366300000000001</v>
      </c>
      <c r="BU28">
        <v>249.928</v>
      </c>
      <c r="BV28">
        <v>0.89995599999999998</v>
      </c>
      <c r="BW28">
        <v>0.10004399999999999</v>
      </c>
      <c r="BX28">
        <v>0</v>
      </c>
      <c r="BY28">
        <v>2.3237000000000001</v>
      </c>
      <c r="BZ28">
        <v>0</v>
      </c>
      <c r="CA28">
        <v>1630.79</v>
      </c>
      <c r="CB28">
        <v>2027.22</v>
      </c>
      <c r="CC28">
        <v>37.436999999999998</v>
      </c>
      <c r="CD28">
        <v>39.186999999999998</v>
      </c>
      <c r="CE28">
        <v>38.686999999999998</v>
      </c>
      <c r="CF28">
        <v>39.686999999999998</v>
      </c>
      <c r="CG28">
        <v>37.936999999999998</v>
      </c>
      <c r="CH28">
        <v>224.92</v>
      </c>
      <c r="CI28">
        <v>25</v>
      </c>
      <c r="CJ28">
        <v>0</v>
      </c>
      <c r="CK28">
        <v>1689124809.5</v>
      </c>
      <c r="CL28">
        <v>0</v>
      </c>
      <c r="CM28">
        <v>1689123343</v>
      </c>
      <c r="CN28" t="s">
        <v>346</v>
      </c>
      <c r="CO28">
        <v>1689123343</v>
      </c>
      <c r="CP28">
        <v>1689123334</v>
      </c>
      <c r="CQ28">
        <v>1</v>
      </c>
      <c r="CR28">
        <v>2.9000000000000001E-2</v>
      </c>
      <c r="CS28">
        <v>-5.7000000000000002E-2</v>
      </c>
      <c r="CT28">
        <v>-2.028</v>
      </c>
      <c r="CU28">
        <v>9.7000000000000003E-2</v>
      </c>
      <c r="CV28">
        <v>409</v>
      </c>
      <c r="CW28">
        <v>17</v>
      </c>
      <c r="CX28">
        <v>0.16</v>
      </c>
      <c r="CY28">
        <v>0.09</v>
      </c>
      <c r="CZ28">
        <v>5.1618466505126843</v>
      </c>
      <c r="DA28">
        <v>0.36080734931238539</v>
      </c>
      <c r="DB28">
        <v>6.751949584563717E-2</v>
      </c>
      <c r="DC28">
        <v>1</v>
      </c>
      <c r="DD28">
        <v>404.14319999999998</v>
      </c>
      <c r="DE28">
        <v>-9.1114446530466367E-2</v>
      </c>
      <c r="DF28">
        <v>3.7440085469981371E-2</v>
      </c>
      <c r="DG28">
        <v>-1</v>
      </c>
      <c r="DH28">
        <v>249.97215</v>
      </c>
      <c r="DI28">
        <v>-8.7542185011895507E-2</v>
      </c>
      <c r="DJ28">
        <v>0.1220414990894511</v>
      </c>
      <c r="DK28">
        <v>1</v>
      </c>
      <c r="DL28">
        <v>2</v>
      </c>
      <c r="DM28">
        <v>2</v>
      </c>
      <c r="DN28" t="s">
        <v>347</v>
      </c>
      <c r="DO28">
        <v>3.2051500000000002</v>
      </c>
      <c r="DP28">
        <v>2.80905</v>
      </c>
      <c r="DQ28">
        <v>9.43938E-2</v>
      </c>
      <c r="DR28">
        <v>9.4313300000000003E-2</v>
      </c>
      <c r="DS28">
        <v>8.8579000000000005E-2</v>
      </c>
      <c r="DT28">
        <v>8.2398100000000002E-2</v>
      </c>
      <c r="DU28">
        <v>27315.200000000001</v>
      </c>
      <c r="DV28">
        <v>30863.8</v>
      </c>
      <c r="DW28">
        <v>28392.6</v>
      </c>
      <c r="DX28">
        <v>32684.7</v>
      </c>
      <c r="DY28">
        <v>35964.699999999997</v>
      </c>
      <c r="DZ28">
        <v>40755.800000000003</v>
      </c>
      <c r="EA28">
        <v>41664.1</v>
      </c>
      <c r="EB28">
        <v>47287.199999999997</v>
      </c>
      <c r="EC28">
        <v>2.1939500000000001</v>
      </c>
      <c r="ED28">
        <v>1.8127500000000001</v>
      </c>
      <c r="EE28">
        <v>0.104547</v>
      </c>
      <c r="EF28">
        <v>0</v>
      </c>
      <c r="EG28">
        <v>23.2334</v>
      </c>
      <c r="EH28">
        <v>999.9</v>
      </c>
      <c r="EI28">
        <v>49.2</v>
      </c>
      <c r="EJ28">
        <v>25.1</v>
      </c>
      <c r="EK28">
        <v>15.5726</v>
      </c>
      <c r="EL28">
        <v>63.4011</v>
      </c>
      <c r="EM28">
        <v>20.681100000000001</v>
      </c>
      <c r="EN28">
        <v>1</v>
      </c>
      <c r="EO28">
        <v>-0.134906</v>
      </c>
      <c r="EP28">
        <v>-2.00258</v>
      </c>
      <c r="EQ28">
        <v>20.236599999999999</v>
      </c>
      <c r="ER28">
        <v>5.2267200000000003</v>
      </c>
      <c r="ES28">
        <v>12.0152</v>
      </c>
      <c r="ET28">
        <v>4.9898499999999997</v>
      </c>
      <c r="EU28">
        <v>3.3050000000000002</v>
      </c>
      <c r="EV28">
        <v>3136.1</v>
      </c>
      <c r="EW28">
        <v>1396.6</v>
      </c>
      <c r="EX28">
        <v>67.400000000000006</v>
      </c>
      <c r="EY28">
        <v>14.5</v>
      </c>
      <c r="EZ28">
        <v>1.8524499999999999</v>
      </c>
      <c r="FA28">
        <v>1.86144</v>
      </c>
      <c r="FB28">
        <v>1.8604700000000001</v>
      </c>
      <c r="FC28">
        <v>1.8565100000000001</v>
      </c>
      <c r="FD28">
        <v>1.86083</v>
      </c>
      <c r="FE28">
        <v>1.8571500000000001</v>
      </c>
      <c r="FF28">
        <v>1.8592599999999999</v>
      </c>
      <c r="FG28">
        <v>1.86205</v>
      </c>
      <c r="FH28">
        <v>0</v>
      </c>
      <c r="FI28">
        <v>0</v>
      </c>
      <c r="FJ28">
        <v>0</v>
      </c>
      <c r="FK28">
        <v>0</v>
      </c>
      <c r="FL28" t="s">
        <v>348</v>
      </c>
      <c r="FM28" t="s">
        <v>349</v>
      </c>
      <c r="FN28" t="s">
        <v>350</v>
      </c>
      <c r="FO28" t="s">
        <v>350</v>
      </c>
      <c r="FP28" t="s">
        <v>350</v>
      </c>
      <c r="FQ28" t="s">
        <v>350</v>
      </c>
      <c r="FR28">
        <v>0</v>
      </c>
      <c r="FS28">
        <v>100</v>
      </c>
      <c r="FT28">
        <v>100</v>
      </c>
      <c r="FU28">
        <v>-1.9990000000000001</v>
      </c>
      <c r="FV28">
        <v>9.74E-2</v>
      </c>
      <c r="FW28">
        <v>-0.55562790641117421</v>
      </c>
      <c r="FX28">
        <v>-4.0117494158234393E-3</v>
      </c>
      <c r="FY28">
        <v>1.087516141204025E-6</v>
      </c>
      <c r="FZ28">
        <v>-8.657206703991749E-11</v>
      </c>
      <c r="GA28">
        <v>9.7435000000000827E-2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24.4</v>
      </c>
      <c r="GJ28">
        <v>24.5</v>
      </c>
      <c r="GK28">
        <v>1.00952</v>
      </c>
      <c r="GL28">
        <v>2.3803700000000001</v>
      </c>
      <c r="GM28">
        <v>1.5942400000000001</v>
      </c>
      <c r="GN28">
        <v>2.32178</v>
      </c>
      <c r="GO28">
        <v>1.40015</v>
      </c>
      <c r="GP28">
        <v>2.36938</v>
      </c>
      <c r="GQ28">
        <v>25.860499999999998</v>
      </c>
      <c r="GR28">
        <v>14.3947</v>
      </c>
      <c r="GS28">
        <v>18</v>
      </c>
      <c r="GT28">
        <v>657.72900000000004</v>
      </c>
      <c r="GU28">
        <v>424.26</v>
      </c>
      <c r="GV28">
        <v>26.232099999999999</v>
      </c>
      <c r="GW28">
        <v>25.425000000000001</v>
      </c>
      <c r="GX28">
        <v>29.999700000000001</v>
      </c>
      <c r="GY28">
        <v>25.7775</v>
      </c>
      <c r="GZ28">
        <v>25.795200000000001</v>
      </c>
      <c r="HA28">
        <v>20.265899999999998</v>
      </c>
      <c r="HB28">
        <v>-30</v>
      </c>
      <c r="HC28">
        <v>-30</v>
      </c>
      <c r="HD28">
        <v>26.261399999999998</v>
      </c>
      <c r="HE28">
        <v>404.21</v>
      </c>
      <c r="HF28">
        <v>0</v>
      </c>
      <c r="HG28">
        <v>104.23099999999999</v>
      </c>
      <c r="HH28">
        <v>104.027</v>
      </c>
    </row>
    <row r="29" spans="1:216" x14ac:dyDescent="0.2">
      <c r="A29">
        <v>11</v>
      </c>
      <c r="B29">
        <v>1689124866.0999999</v>
      </c>
      <c r="C29">
        <v>605.09999990463257</v>
      </c>
      <c r="D29" t="s">
        <v>369</v>
      </c>
      <c r="E29" t="s">
        <v>370</v>
      </c>
      <c r="F29" t="s">
        <v>344</v>
      </c>
      <c r="G29" t="s">
        <v>345</v>
      </c>
      <c r="H29">
        <v>20230711</v>
      </c>
      <c r="I29" t="s">
        <v>388</v>
      </c>
      <c r="J29" t="s">
        <v>391</v>
      </c>
      <c r="K29" t="s">
        <v>389</v>
      </c>
      <c r="L29">
        <v>1689124866.0999999</v>
      </c>
      <c r="M29">
        <f t="shared" si="0"/>
        <v>1.8776030696362393E-3</v>
      </c>
      <c r="N29">
        <f t="shared" si="1"/>
        <v>1.8776030696362394</v>
      </c>
      <c r="O29">
        <f t="shared" si="2"/>
        <v>3.084257242995486</v>
      </c>
      <c r="P29">
        <f t="shared" si="3"/>
        <v>400.077</v>
      </c>
      <c r="Q29">
        <f t="shared" si="4"/>
        <v>347.37691516530521</v>
      </c>
      <c r="R29">
        <f t="shared" si="5"/>
        <v>35.173653713585963</v>
      </c>
      <c r="S29">
        <f t="shared" si="6"/>
        <v>40.509801435924004</v>
      </c>
      <c r="T29">
        <f t="shared" si="7"/>
        <v>0.11690069741296093</v>
      </c>
      <c r="U29">
        <f t="shared" si="8"/>
        <v>3.2619867661732851</v>
      </c>
      <c r="V29">
        <f t="shared" si="9"/>
        <v>0.11462219391592113</v>
      </c>
      <c r="W29">
        <f t="shared" si="10"/>
        <v>7.1839886740865694E-2</v>
      </c>
      <c r="X29">
        <f t="shared" si="11"/>
        <v>29.811944230278488</v>
      </c>
      <c r="Y29">
        <f t="shared" si="12"/>
        <v>25.588780071808369</v>
      </c>
      <c r="Z29">
        <f t="shared" si="13"/>
        <v>25.588780071808369</v>
      </c>
      <c r="AA29">
        <f t="shared" si="14"/>
        <v>3.2930190962817503</v>
      </c>
      <c r="AB29">
        <f t="shared" si="15"/>
        <v>50.021461224576171</v>
      </c>
      <c r="AC29">
        <f t="shared" si="16"/>
        <v>1.6750717890172</v>
      </c>
      <c r="AD29">
        <f t="shared" si="17"/>
        <v>3.3487062313050071</v>
      </c>
      <c r="AE29">
        <f t="shared" si="18"/>
        <v>1.6179473072645503</v>
      </c>
      <c r="AF29">
        <f t="shared" si="19"/>
        <v>-82.802295370958149</v>
      </c>
      <c r="AG29">
        <f t="shared" si="20"/>
        <v>49.736777772502371</v>
      </c>
      <c r="AH29">
        <f t="shared" si="21"/>
        <v>3.2489580332626624</v>
      </c>
      <c r="AI29">
        <f t="shared" si="22"/>
        <v>-4.6153349146251799E-3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53656.319163158332</v>
      </c>
      <c r="AO29">
        <f t="shared" si="26"/>
        <v>180.25800000000001</v>
      </c>
      <c r="AP29">
        <f t="shared" si="27"/>
        <v>151.95701400532565</v>
      </c>
      <c r="AQ29">
        <f t="shared" si="28"/>
        <v>0.84299733717962944</v>
      </c>
      <c r="AR29">
        <f t="shared" si="29"/>
        <v>0.16538486075668479</v>
      </c>
      <c r="AS29">
        <v>1689124866.0999999</v>
      </c>
      <c r="AT29">
        <v>400.077</v>
      </c>
      <c r="AU29">
        <v>403.04599999999999</v>
      </c>
      <c r="AV29">
        <v>16.543099999999999</v>
      </c>
      <c r="AW29">
        <v>15.1137</v>
      </c>
      <c r="AX29">
        <v>402.07600000000002</v>
      </c>
      <c r="AY29">
        <v>16.445699999999999</v>
      </c>
      <c r="AZ29">
        <v>600.05499999999995</v>
      </c>
      <c r="BA29">
        <v>101.05500000000001</v>
      </c>
      <c r="BB29">
        <v>0.200012</v>
      </c>
      <c r="BC29">
        <v>25.871600000000001</v>
      </c>
      <c r="BD29">
        <v>25.011299999999999</v>
      </c>
      <c r="BE29">
        <v>999.9</v>
      </c>
      <c r="BF29">
        <v>0</v>
      </c>
      <c r="BG29">
        <v>0</v>
      </c>
      <c r="BH29">
        <v>10003.799999999999</v>
      </c>
      <c r="BI29">
        <v>0</v>
      </c>
      <c r="BJ29">
        <v>2.63795</v>
      </c>
      <c r="BK29">
        <v>-2.96854</v>
      </c>
      <c r="BL29">
        <v>406.80700000000002</v>
      </c>
      <c r="BM29">
        <v>409.23099999999999</v>
      </c>
      <c r="BN29">
        <v>1.42936</v>
      </c>
      <c r="BO29">
        <v>403.04599999999999</v>
      </c>
      <c r="BP29">
        <v>15.1137</v>
      </c>
      <c r="BQ29">
        <v>1.67177</v>
      </c>
      <c r="BR29">
        <v>1.52732</v>
      </c>
      <c r="BS29">
        <v>14.636699999999999</v>
      </c>
      <c r="BT29">
        <v>13.2445</v>
      </c>
      <c r="BU29">
        <v>180.25800000000001</v>
      </c>
      <c r="BV29">
        <v>0.90010900000000005</v>
      </c>
      <c r="BW29">
        <v>9.9890699999999999E-2</v>
      </c>
      <c r="BX29">
        <v>0</v>
      </c>
      <c r="BY29">
        <v>2.4174000000000002</v>
      </c>
      <c r="BZ29">
        <v>0</v>
      </c>
      <c r="CA29">
        <v>1489.79</v>
      </c>
      <c r="CB29">
        <v>1462.18</v>
      </c>
      <c r="CC29">
        <v>37.311999999999998</v>
      </c>
      <c r="CD29">
        <v>39.375</v>
      </c>
      <c r="CE29">
        <v>38.686999999999998</v>
      </c>
      <c r="CF29">
        <v>40.125</v>
      </c>
      <c r="CG29">
        <v>37.936999999999998</v>
      </c>
      <c r="CH29">
        <v>162.25</v>
      </c>
      <c r="CI29">
        <v>18.010000000000002</v>
      </c>
      <c r="CJ29">
        <v>0</v>
      </c>
      <c r="CK29">
        <v>1689124870.0999999</v>
      </c>
      <c r="CL29">
        <v>0</v>
      </c>
      <c r="CM29">
        <v>1689123343</v>
      </c>
      <c r="CN29" t="s">
        <v>346</v>
      </c>
      <c r="CO29">
        <v>1689123343</v>
      </c>
      <c r="CP29">
        <v>1689123334</v>
      </c>
      <c r="CQ29">
        <v>1</v>
      </c>
      <c r="CR29">
        <v>2.9000000000000001E-2</v>
      </c>
      <c r="CS29">
        <v>-5.7000000000000002E-2</v>
      </c>
      <c r="CT29">
        <v>-2.028</v>
      </c>
      <c r="CU29">
        <v>9.7000000000000003E-2</v>
      </c>
      <c r="CV29">
        <v>409</v>
      </c>
      <c r="CW29">
        <v>17</v>
      </c>
      <c r="CX29">
        <v>0.16</v>
      </c>
      <c r="CY29">
        <v>0.09</v>
      </c>
      <c r="CZ29">
        <v>3.5462961875503209</v>
      </c>
      <c r="DA29">
        <v>0.83797128390670172</v>
      </c>
      <c r="DB29">
        <v>9.2437337989173474E-2</v>
      </c>
      <c r="DC29">
        <v>1</v>
      </c>
      <c r="DD29">
        <v>403.01241463414641</v>
      </c>
      <c r="DE29">
        <v>0.106432055748424</v>
      </c>
      <c r="DF29">
        <v>4.5511711497179787E-2</v>
      </c>
      <c r="DG29">
        <v>-1</v>
      </c>
      <c r="DH29">
        <v>179.99643902439021</v>
      </c>
      <c r="DI29">
        <v>-6.4288961713076229E-2</v>
      </c>
      <c r="DJ29">
        <v>9.7055691525973528E-2</v>
      </c>
      <c r="DK29">
        <v>1</v>
      </c>
      <c r="DL29">
        <v>2</v>
      </c>
      <c r="DM29">
        <v>2</v>
      </c>
      <c r="DN29" t="s">
        <v>347</v>
      </c>
      <c r="DO29">
        <v>3.20526</v>
      </c>
      <c r="DP29">
        <v>2.80898</v>
      </c>
      <c r="DQ29">
        <v>9.4413399999999995E-2</v>
      </c>
      <c r="DR29">
        <v>9.4144099999999994E-2</v>
      </c>
      <c r="DS29">
        <v>8.8055900000000006E-2</v>
      </c>
      <c r="DT29">
        <v>8.1937999999999997E-2</v>
      </c>
      <c r="DU29">
        <v>27317.9</v>
      </c>
      <c r="DV29">
        <v>30872.3</v>
      </c>
      <c r="DW29">
        <v>28395.8</v>
      </c>
      <c r="DX29">
        <v>32687.4</v>
      </c>
      <c r="DY29">
        <v>35989.1</v>
      </c>
      <c r="DZ29">
        <v>40779.9</v>
      </c>
      <c r="EA29">
        <v>41668.199999999997</v>
      </c>
      <c r="EB29">
        <v>47291.4</v>
      </c>
      <c r="EC29">
        <v>2.1950799999999999</v>
      </c>
      <c r="ED29">
        <v>1.8145500000000001</v>
      </c>
      <c r="EE29">
        <v>0.108972</v>
      </c>
      <c r="EF29">
        <v>0</v>
      </c>
      <c r="EG29">
        <v>23.220700000000001</v>
      </c>
      <c r="EH29">
        <v>999.9</v>
      </c>
      <c r="EI29">
        <v>49.2</v>
      </c>
      <c r="EJ29">
        <v>24.9</v>
      </c>
      <c r="EK29">
        <v>15.3902</v>
      </c>
      <c r="EL29">
        <v>63.241100000000003</v>
      </c>
      <c r="EM29">
        <v>20.853400000000001</v>
      </c>
      <c r="EN29">
        <v>1</v>
      </c>
      <c r="EO29">
        <v>-0.14027400000000001</v>
      </c>
      <c r="EP29">
        <v>-1.3970899999999999</v>
      </c>
      <c r="EQ29">
        <v>20.242799999999999</v>
      </c>
      <c r="ER29">
        <v>5.2268699999999999</v>
      </c>
      <c r="ES29">
        <v>12.0158</v>
      </c>
      <c r="ET29">
        <v>4.9901</v>
      </c>
      <c r="EU29">
        <v>3.3050000000000002</v>
      </c>
      <c r="EV29">
        <v>3137.5</v>
      </c>
      <c r="EW29">
        <v>1396.6</v>
      </c>
      <c r="EX29">
        <v>67.400000000000006</v>
      </c>
      <c r="EY29">
        <v>14.5</v>
      </c>
      <c r="EZ29">
        <v>1.85242</v>
      </c>
      <c r="FA29">
        <v>1.8614200000000001</v>
      </c>
      <c r="FB29">
        <v>1.86042</v>
      </c>
      <c r="FC29">
        <v>1.85642</v>
      </c>
      <c r="FD29">
        <v>1.8608100000000001</v>
      </c>
      <c r="FE29">
        <v>1.85714</v>
      </c>
      <c r="FF29">
        <v>1.85927</v>
      </c>
      <c r="FG29">
        <v>1.86205</v>
      </c>
      <c r="FH29">
        <v>0</v>
      </c>
      <c r="FI29">
        <v>0</v>
      </c>
      <c r="FJ29">
        <v>0</v>
      </c>
      <c r="FK29">
        <v>0</v>
      </c>
      <c r="FL29" t="s">
        <v>348</v>
      </c>
      <c r="FM29" t="s">
        <v>349</v>
      </c>
      <c r="FN29" t="s">
        <v>350</v>
      </c>
      <c r="FO29" t="s">
        <v>350</v>
      </c>
      <c r="FP29" t="s">
        <v>350</v>
      </c>
      <c r="FQ29" t="s">
        <v>350</v>
      </c>
      <c r="FR29">
        <v>0</v>
      </c>
      <c r="FS29">
        <v>100</v>
      </c>
      <c r="FT29">
        <v>100</v>
      </c>
      <c r="FU29">
        <v>-1.9990000000000001</v>
      </c>
      <c r="FV29">
        <v>9.74E-2</v>
      </c>
      <c r="FW29">
        <v>-0.55562790641117421</v>
      </c>
      <c r="FX29">
        <v>-4.0117494158234393E-3</v>
      </c>
      <c r="FY29">
        <v>1.087516141204025E-6</v>
      </c>
      <c r="FZ29">
        <v>-8.657206703991749E-11</v>
      </c>
      <c r="GA29">
        <v>9.7435000000000827E-2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25.4</v>
      </c>
      <c r="GJ29">
        <v>25.5</v>
      </c>
      <c r="GK29">
        <v>1.00708</v>
      </c>
      <c r="GL29">
        <v>2.3828100000000001</v>
      </c>
      <c r="GM29">
        <v>1.5942400000000001</v>
      </c>
      <c r="GN29">
        <v>2.323</v>
      </c>
      <c r="GO29">
        <v>1.40015</v>
      </c>
      <c r="GP29">
        <v>2.3803700000000001</v>
      </c>
      <c r="GQ29">
        <v>25.716699999999999</v>
      </c>
      <c r="GR29">
        <v>14.4122</v>
      </c>
      <c r="GS29">
        <v>18</v>
      </c>
      <c r="GT29">
        <v>657.65599999999995</v>
      </c>
      <c r="GU29">
        <v>424.69900000000001</v>
      </c>
      <c r="GV29">
        <v>26.572399999999998</v>
      </c>
      <c r="GW29">
        <v>25.360399999999998</v>
      </c>
      <c r="GX29">
        <v>29.999500000000001</v>
      </c>
      <c r="GY29">
        <v>25.697600000000001</v>
      </c>
      <c r="GZ29">
        <v>25.711600000000001</v>
      </c>
      <c r="HA29">
        <v>20.214500000000001</v>
      </c>
      <c r="HB29">
        <v>-30</v>
      </c>
      <c r="HC29">
        <v>-30</v>
      </c>
      <c r="HD29">
        <v>26.401800000000001</v>
      </c>
      <c r="HE29">
        <v>402.88499999999999</v>
      </c>
      <c r="HF29">
        <v>0</v>
      </c>
      <c r="HG29">
        <v>104.242</v>
      </c>
      <c r="HH29">
        <v>104.036</v>
      </c>
    </row>
    <row r="30" spans="1:216" x14ac:dyDescent="0.2">
      <c r="A30">
        <v>12</v>
      </c>
      <c r="B30">
        <v>1689124926.5999999</v>
      </c>
      <c r="C30">
        <v>665.59999990463257</v>
      </c>
      <c r="D30" t="s">
        <v>371</v>
      </c>
      <c r="E30" t="s">
        <v>372</v>
      </c>
      <c r="F30" t="s">
        <v>344</v>
      </c>
      <c r="G30" t="s">
        <v>345</v>
      </c>
      <c r="H30">
        <v>20230711</v>
      </c>
      <c r="I30" t="s">
        <v>388</v>
      </c>
      <c r="J30" t="s">
        <v>391</v>
      </c>
      <c r="K30" t="s">
        <v>389</v>
      </c>
      <c r="L30">
        <v>1689124926.5999999</v>
      </c>
      <c r="M30">
        <f t="shared" si="0"/>
        <v>1.9176726306991227E-3</v>
      </c>
      <c r="N30">
        <f t="shared" si="1"/>
        <v>1.9176726306991227</v>
      </c>
      <c r="O30">
        <f t="shared" si="2"/>
        <v>1.60605738263414</v>
      </c>
      <c r="P30">
        <f t="shared" si="3"/>
        <v>400.05399999999997</v>
      </c>
      <c r="Q30">
        <f t="shared" si="4"/>
        <v>368.34395617777608</v>
      </c>
      <c r="R30">
        <f t="shared" si="5"/>
        <v>37.296336141564112</v>
      </c>
      <c r="S30">
        <f t="shared" si="6"/>
        <v>40.507108121454003</v>
      </c>
      <c r="T30">
        <f t="shared" si="7"/>
        <v>0.12028795880919547</v>
      </c>
      <c r="U30">
        <f t="shared" si="8"/>
        <v>3.254434167811179</v>
      </c>
      <c r="V30">
        <f t="shared" si="9"/>
        <v>0.11787149394675073</v>
      </c>
      <c r="W30">
        <f t="shared" si="10"/>
        <v>7.3882750234984154E-2</v>
      </c>
      <c r="X30">
        <f t="shared" si="11"/>
        <v>20.691471384909274</v>
      </c>
      <c r="Y30">
        <f t="shared" si="12"/>
        <v>25.504823317538818</v>
      </c>
      <c r="Z30">
        <f t="shared" si="13"/>
        <v>25.504823317538818</v>
      </c>
      <c r="AA30">
        <f t="shared" si="14"/>
        <v>3.2766445466999023</v>
      </c>
      <c r="AB30">
        <f t="shared" si="15"/>
        <v>49.931008669813465</v>
      </c>
      <c r="AC30">
        <f t="shared" si="16"/>
        <v>1.6695586205688002</v>
      </c>
      <c r="AD30">
        <f t="shared" si="17"/>
        <v>3.3437310101411124</v>
      </c>
      <c r="AE30">
        <f t="shared" si="18"/>
        <v>1.6070859261311021</v>
      </c>
      <c r="AF30">
        <f t="shared" si="19"/>
        <v>-84.569363013831307</v>
      </c>
      <c r="AG30">
        <f t="shared" si="20"/>
        <v>59.948217710548327</v>
      </c>
      <c r="AH30">
        <f t="shared" si="21"/>
        <v>3.9229397513287609</v>
      </c>
      <c r="AI30">
        <f t="shared" si="22"/>
        <v>-6.7341670449465596E-3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53473.459123338318</v>
      </c>
      <c r="AO30">
        <f t="shared" si="26"/>
        <v>125.111</v>
      </c>
      <c r="AP30">
        <f t="shared" si="27"/>
        <v>105.46824299736231</v>
      </c>
      <c r="AQ30">
        <f t="shared" si="28"/>
        <v>0.8429973623211573</v>
      </c>
      <c r="AR30">
        <f t="shared" si="29"/>
        <v>0.16538490927983371</v>
      </c>
      <c r="AS30">
        <v>1689124926.5999999</v>
      </c>
      <c r="AT30">
        <v>400.05399999999997</v>
      </c>
      <c r="AU30">
        <v>401.89100000000002</v>
      </c>
      <c r="AV30">
        <v>16.488800000000001</v>
      </c>
      <c r="AW30">
        <v>15.0289</v>
      </c>
      <c r="AX30">
        <v>402.053</v>
      </c>
      <c r="AY30">
        <v>16.391400000000001</v>
      </c>
      <c r="AZ30">
        <v>600.09</v>
      </c>
      <c r="BA30">
        <v>101.054</v>
      </c>
      <c r="BB30">
        <v>0.200101</v>
      </c>
      <c r="BC30">
        <v>25.846499999999999</v>
      </c>
      <c r="BD30">
        <v>24.991499999999998</v>
      </c>
      <c r="BE30">
        <v>999.9</v>
      </c>
      <c r="BF30">
        <v>0</v>
      </c>
      <c r="BG30">
        <v>0</v>
      </c>
      <c r="BH30">
        <v>9967.5</v>
      </c>
      <c r="BI30">
        <v>0</v>
      </c>
      <c r="BJ30">
        <v>2.6829200000000002</v>
      </c>
      <c r="BK30">
        <v>-1.83691</v>
      </c>
      <c r="BL30">
        <v>406.76100000000002</v>
      </c>
      <c r="BM30">
        <v>408.02300000000002</v>
      </c>
      <c r="BN30">
        <v>1.45991</v>
      </c>
      <c r="BO30">
        <v>401.89100000000002</v>
      </c>
      <c r="BP30">
        <v>15.0289</v>
      </c>
      <c r="BQ30">
        <v>1.6662699999999999</v>
      </c>
      <c r="BR30">
        <v>1.51874</v>
      </c>
      <c r="BS30">
        <v>14.585699999999999</v>
      </c>
      <c r="BT30">
        <v>13.158099999999999</v>
      </c>
      <c r="BU30">
        <v>125.111</v>
      </c>
      <c r="BV30">
        <v>0.90007999999999999</v>
      </c>
      <c r="BW30">
        <v>9.9920200000000001E-2</v>
      </c>
      <c r="BX30">
        <v>0</v>
      </c>
      <c r="BY30">
        <v>2.6425000000000001</v>
      </c>
      <c r="BZ30">
        <v>0</v>
      </c>
      <c r="CA30">
        <v>1378.19</v>
      </c>
      <c r="CB30">
        <v>1014.84</v>
      </c>
      <c r="CC30">
        <v>37.186999999999998</v>
      </c>
      <c r="CD30">
        <v>39.5</v>
      </c>
      <c r="CE30">
        <v>38.625</v>
      </c>
      <c r="CF30">
        <v>40.5</v>
      </c>
      <c r="CG30">
        <v>37.936999999999998</v>
      </c>
      <c r="CH30">
        <v>112.61</v>
      </c>
      <c r="CI30">
        <v>12.5</v>
      </c>
      <c r="CJ30">
        <v>0</v>
      </c>
      <c r="CK30">
        <v>1689124930.7</v>
      </c>
      <c r="CL30">
        <v>0</v>
      </c>
      <c r="CM30">
        <v>1689123343</v>
      </c>
      <c r="CN30" t="s">
        <v>346</v>
      </c>
      <c r="CO30">
        <v>1689123343</v>
      </c>
      <c r="CP30">
        <v>1689123334</v>
      </c>
      <c r="CQ30">
        <v>1</v>
      </c>
      <c r="CR30">
        <v>2.9000000000000001E-2</v>
      </c>
      <c r="CS30">
        <v>-5.7000000000000002E-2</v>
      </c>
      <c r="CT30">
        <v>-2.028</v>
      </c>
      <c r="CU30">
        <v>9.7000000000000003E-2</v>
      </c>
      <c r="CV30">
        <v>409</v>
      </c>
      <c r="CW30">
        <v>17</v>
      </c>
      <c r="CX30">
        <v>0.16</v>
      </c>
      <c r="CY30">
        <v>0.09</v>
      </c>
      <c r="CZ30">
        <v>1.932128433173492</v>
      </c>
      <c r="DA30">
        <v>0.5387532647212423</v>
      </c>
      <c r="DB30">
        <v>6.6239584649436689E-2</v>
      </c>
      <c r="DC30">
        <v>1</v>
      </c>
      <c r="DD30">
        <v>401.96751219512191</v>
      </c>
      <c r="DE30">
        <v>0.12633449477439271</v>
      </c>
      <c r="DF30">
        <v>4.3930167395273979E-2</v>
      </c>
      <c r="DG30">
        <v>-1</v>
      </c>
      <c r="DH30">
        <v>124.9985853658536</v>
      </c>
      <c r="DI30">
        <v>6.9216613199054838E-2</v>
      </c>
      <c r="DJ30">
        <v>0.14814889932499431</v>
      </c>
      <c r="DK30">
        <v>1</v>
      </c>
      <c r="DL30">
        <v>2</v>
      </c>
      <c r="DM30">
        <v>2</v>
      </c>
      <c r="DN30" t="s">
        <v>347</v>
      </c>
      <c r="DO30">
        <v>3.2054200000000002</v>
      </c>
      <c r="DP30">
        <v>2.8087499999999999</v>
      </c>
      <c r="DQ30">
        <v>9.4425200000000001E-2</v>
      </c>
      <c r="DR30">
        <v>9.3954999999999997E-2</v>
      </c>
      <c r="DS30">
        <v>8.7857699999999997E-2</v>
      </c>
      <c r="DT30">
        <v>8.1616499999999995E-2</v>
      </c>
      <c r="DU30">
        <v>27319</v>
      </c>
      <c r="DV30">
        <v>30881.4</v>
      </c>
      <c r="DW30">
        <v>28397.1</v>
      </c>
      <c r="DX30">
        <v>32689.9</v>
      </c>
      <c r="DY30">
        <v>35999.1</v>
      </c>
      <c r="DZ30">
        <v>40797.199999999997</v>
      </c>
      <c r="EA30">
        <v>41670.400000000001</v>
      </c>
      <c r="EB30">
        <v>47294.8</v>
      </c>
      <c r="EC30">
        <v>2.1957200000000001</v>
      </c>
      <c r="ED30">
        <v>1.8164199999999999</v>
      </c>
      <c r="EE30">
        <v>0.105966</v>
      </c>
      <c r="EF30">
        <v>0</v>
      </c>
      <c r="EG30">
        <v>23.250299999999999</v>
      </c>
      <c r="EH30">
        <v>999.9</v>
      </c>
      <c r="EI30">
        <v>49.4</v>
      </c>
      <c r="EJ30">
        <v>24.7</v>
      </c>
      <c r="EK30">
        <v>15.266999999999999</v>
      </c>
      <c r="EL30">
        <v>63.631100000000004</v>
      </c>
      <c r="EM30">
        <v>20.9375</v>
      </c>
      <c r="EN30">
        <v>1</v>
      </c>
      <c r="EO30">
        <v>-0.14474799999999999</v>
      </c>
      <c r="EP30">
        <v>-1.7593099999999999</v>
      </c>
      <c r="EQ30">
        <v>20.2409</v>
      </c>
      <c r="ER30">
        <v>5.2267200000000003</v>
      </c>
      <c r="ES30">
        <v>12.015599999999999</v>
      </c>
      <c r="ET30">
        <v>4.9901999999999997</v>
      </c>
      <c r="EU30">
        <v>3.3050000000000002</v>
      </c>
      <c r="EV30">
        <v>3138.7</v>
      </c>
      <c r="EW30">
        <v>1396.6</v>
      </c>
      <c r="EX30">
        <v>67.400000000000006</v>
      </c>
      <c r="EY30">
        <v>14.5</v>
      </c>
      <c r="EZ30">
        <v>1.85243</v>
      </c>
      <c r="FA30">
        <v>1.8614200000000001</v>
      </c>
      <c r="FB30">
        <v>1.8604400000000001</v>
      </c>
      <c r="FC30">
        <v>1.85642</v>
      </c>
      <c r="FD30">
        <v>1.8608100000000001</v>
      </c>
      <c r="FE30">
        <v>1.8571500000000001</v>
      </c>
      <c r="FF30">
        <v>1.8592500000000001</v>
      </c>
      <c r="FG30">
        <v>1.8620300000000001</v>
      </c>
      <c r="FH30">
        <v>0</v>
      </c>
      <c r="FI30">
        <v>0</v>
      </c>
      <c r="FJ30">
        <v>0</v>
      </c>
      <c r="FK30">
        <v>0</v>
      </c>
      <c r="FL30" t="s">
        <v>348</v>
      </c>
      <c r="FM30" t="s">
        <v>349</v>
      </c>
      <c r="FN30" t="s">
        <v>350</v>
      </c>
      <c r="FO30" t="s">
        <v>350</v>
      </c>
      <c r="FP30" t="s">
        <v>350</v>
      </c>
      <c r="FQ30" t="s">
        <v>350</v>
      </c>
      <c r="FR30">
        <v>0</v>
      </c>
      <c r="FS30">
        <v>100</v>
      </c>
      <c r="FT30">
        <v>100</v>
      </c>
      <c r="FU30">
        <v>-1.9990000000000001</v>
      </c>
      <c r="FV30">
        <v>9.74E-2</v>
      </c>
      <c r="FW30">
        <v>-0.55562790641117421</v>
      </c>
      <c r="FX30">
        <v>-4.0117494158234393E-3</v>
      </c>
      <c r="FY30">
        <v>1.087516141204025E-6</v>
      </c>
      <c r="FZ30">
        <v>-8.657206703991749E-11</v>
      </c>
      <c r="GA30">
        <v>9.7435000000000827E-2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26.4</v>
      </c>
      <c r="GJ30">
        <v>26.5</v>
      </c>
      <c r="GK30">
        <v>1.00464</v>
      </c>
      <c r="GL30">
        <v>2.3901400000000002</v>
      </c>
      <c r="GM30">
        <v>1.5942400000000001</v>
      </c>
      <c r="GN30">
        <v>2.32178</v>
      </c>
      <c r="GO30">
        <v>1.40015</v>
      </c>
      <c r="GP30">
        <v>2.2875999999999999</v>
      </c>
      <c r="GQ30">
        <v>25.614100000000001</v>
      </c>
      <c r="GR30">
        <v>14.385999999999999</v>
      </c>
      <c r="GS30">
        <v>18</v>
      </c>
      <c r="GT30">
        <v>657.28899999999999</v>
      </c>
      <c r="GU30">
        <v>425.24200000000002</v>
      </c>
      <c r="GV30">
        <v>26.201699999999999</v>
      </c>
      <c r="GW30">
        <v>25.3034</v>
      </c>
      <c r="GX30">
        <v>29.999700000000001</v>
      </c>
      <c r="GY30">
        <v>25.6249</v>
      </c>
      <c r="GZ30">
        <v>25.635400000000001</v>
      </c>
      <c r="HA30">
        <v>20.1693</v>
      </c>
      <c r="HB30">
        <v>-30</v>
      </c>
      <c r="HC30">
        <v>-30</v>
      </c>
      <c r="HD30">
        <v>26.206399999999999</v>
      </c>
      <c r="HE30">
        <v>401.96800000000002</v>
      </c>
      <c r="HF30">
        <v>0</v>
      </c>
      <c r="HG30">
        <v>104.247</v>
      </c>
      <c r="HH30">
        <v>104.04300000000001</v>
      </c>
    </row>
    <row r="31" spans="1:216" x14ac:dyDescent="0.2">
      <c r="A31">
        <v>13</v>
      </c>
      <c r="B31">
        <v>1689124987.0999999</v>
      </c>
      <c r="C31">
        <v>726.09999990463257</v>
      </c>
      <c r="D31" t="s">
        <v>373</v>
      </c>
      <c r="E31" t="s">
        <v>374</v>
      </c>
      <c r="F31" t="s">
        <v>344</v>
      </c>
      <c r="G31" t="s">
        <v>345</v>
      </c>
      <c r="H31">
        <v>20230711</v>
      </c>
      <c r="I31" t="s">
        <v>388</v>
      </c>
      <c r="J31" t="s">
        <v>391</v>
      </c>
      <c r="K31" t="s">
        <v>389</v>
      </c>
      <c r="L31">
        <v>1689124987.0999999</v>
      </c>
      <c r="M31">
        <f t="shared" si="0"/>
        <v>1.8906909297254737E-3</v>
      </c>
      <c r="N31">
        <f t="shared" si="1"/>
        <v>1.8906909297254737</v>
      </c>
      <c r="O31">
        <f t="shared" si="2"/>
        <v>1.0842769841190409</v>
      </c>
      <c r="P31">
        <f t="shared" si="3"/>
        <v>400.036</v>
      </c>
      <c r="Q31">
        <f t="shared" si="4"/>
        <v>375.00001211829823</v>
      </c>
      <c r="R31">
        <f t="shared" si="5"/>
        <v>37.970222352025239</v>
      </c>
      <c r="S31">
        <f t="shared" si="6"/>
        <v>40.505214341227997</v>
      </c>
      <c r="T31">
        <f t="shared" si="7"/>
        <v>0.11811657537264444</v>
      </c>
      <c r="U31">
        <f t="shared" si="8"/>
        <v>3.2598825286567479</v>
      </c>
      <c r="V31">
        <f t="shared" si="9"/>
        <v>0.11578946700278668</v>
      </c>
      <c r="W31">
        <f t="shared" si="10"/>
        <v>7.2573679611354136E-2</v>
      </c>
      <c r="X31">
        <f t="shared" si="11"/>
        <v>16.539851616368367</v>
      </c>
      <c r="Y31">
        <f t="shared" si="12"/>
        <v>25.474538857686074</v>
      </c>
      <c r="Z31">
        <f t="shared" si="13"/>
        <v>25.474538857686074</v>
      </c>
      <c r="AA31">
        <f t="shared" si="14"/>
        <v>3.2707554830758161</v>
      </c>
      <c r="AB31">
        <f t="shared" si="15"/>
        <v>49.618883148655854</v>
      </c>
      <c r="AC31">
        <f t="shared" si="16"/>
        <v>1.6576482242176003</v>
      </c>
      <c r="AD31">
        <f t="shared" si="17"/>
        <v>3.3407608535874611</v>
      </c>
      <c r="AE31">
        <f t="shared" si="18"/>
        <v>1.6131072588582158</v>
      </c>
      <c r="AF31">
        <f t="shared" si="19"/>
        <v>-83.379470000893392</v>
      </c>
      <c r="AG31">
        <f t="shared" si="20"/>
        <v>62.734773804450924</v>
      </c>
      <c r="AH31">
        <f t="shared" si="21"/>
        <v>4.0974954377005597</v>
      </c>
      <c r="AI31">
        <f t="shared" si="22"/>
        <v>-7.3491423735418948E-3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53611.278247465845</v>
      </c>
      <c r="AO31">
        <f t="shared" si="26"/>
        <v>100.009</v>
      </c>
      <c r="AP31">
        <f t="shared" si="27"/>
        <v>84.307257003299668</v>
      </c>
      <c r="AQ31">
        <f t="shared" si="28"/>
        <v>0.84299670032996699</v>
      </c>
      <c r="AR31">
        <f t="shared" si="29"/>
        <v>0.16538363163683634</v>
      </c>
      <c r="AS31">
        <v>1689124987.0999999</v>
      </c>
      <c r="AT31">
        <v>400.036</v>
      </c>
      <c r="AU31">
        <v>401.46100000000001</v>
      </c>
      <c r="AV31">
        <v>16.371200000000002</v>
      </c>
      <c r="AW31">
        <v>14.9314</v>
      </c>
      <c r="AX31">
        <v>402.03399999999999</v>
      </c>
      <c r="AY31">
        <v>16.273700000000002</v>
      </c>
      <c r="AZ31">
        <v>599.97799999999995</v>
      </c>
      <c r="BA31">
        <v>101.054</v>
      </c>
      <c r="BB31">
        <v>0.19992299999999999</v>
      </c>
      <c r="BC31">
        <v>25.831499999999998</v>
      </c>
      <c r="BD31">
        <v>25.002199999999998</v>
      </c>
      <c r="BE31">
        <v>999.9</v>
      </c>
      <c r="BF31">
        <v>0</v>
      </c>
      <c r="BG31">
        <v>0</v>
      </c>
      <c r="BH31">
        <v>9993.75</v>
      </c>
      <c r="BI31">
        <v>0</v>
      </c>
      <c r="BJ31">
        <v>2.6979000000000002</v>
      </c>
      <c r="BK31">
        <v>-1.4252</v>
      </c>
      <c r="BL31">
        <v>406.69400000000002</v>
      </c>
      <c r="BM31">
        <v>407.54599999999999</v>
      </c>
      <c r="BN31">
        <v>1.43977</v>
      </c>
      <c r="BO31">
        <v>401.46100000000001</v>
      </c>
      <c r="BP31">
        <v>14.9314</v>
      </c>
      <c r="BQ31">
        <v>1.6543699999999999</v>
      </c>
      <c r="BR31">
        <v>1.50888</v>
      </c>
      <c r="BS31">
        <v>14.4748</v>
      </c>
      <c r="BT31">
        <v>13.058400000000001</v>
      </c>
      <c r="BU31">
        <v>100.009</v>
      </c>
      <c r="BV31">
        <v>0.900088</v>
      </c>
      <c r="BW31">
        <v>9.9911700000000006E-2</v>
      </c>
      <c r="BX31">
        <v>0</v>
      </c>
      <c r="BY31">
        <v>2.714</v>
      </c>
      <c r="BZ31">
        <v>0</v>
      </c>
      <c r="CA31">
        <v>1303.56</v>
      </c>
      <c r="CB31">
        <v>811.226</v>
      </c>
      <c r="CC31">
        <v>37.061999999999998</v>
      </c>
      <c r="CD31">
        <v>39.561999999999998</v>
      </c>
      <c r="CE31">
        <v>38.686999999999998</v>
      </c>
      <c r="CF31">
        <v>40.75</v>
      </c>
      <c r="CG31">
        <v>37.875</v>
      </c>
      <c r="CH31">
        <v>90.02</v>
      </c>
      <c r="CI31">
        <v>9.99</v>
      </c>
      <c r="CJ31">
        <v>0</v>
      </c>
      <c r="CK31">
        <v>1689124990.7</v>
      </c>
      <c r="CL31">
        <v>0</v>
      </c>
      <c r="CM31">
        <v>1689123343</v>
      </c>
      <c r="CN31" t="s">
        <v>346</v>
      </c>
      <c r="CO31">
        <v>1689123343</v>
      </c>
      <c r="CP31">
        <v>1689123334</v>
      </c>
      <c r="CQ31">
        <v>1</v>
      </c>
      <c r="CR31">
        <v>2.9000000000000001E-2</v>
      </c>
      <c r="CS31">
        <v>-5.7000000000000002E-2</v>
      </c>
      <c r="CT31">
        <v>-2.028</v>
      </c>
      <c r="CU31">
        <v>9.7000000000000003E-2</v>
      </c>
      <c r="CV31">
        <v>409</v>
      </c>
      <c r="CW31">
        <v>17</v>
      </c>
      <c r="CX31">
        <v>0.16</v>
      </c>
      <c r="CY31">
        <v>0.09</v>
      </c>
      <c r="CZ31">
        <v>1.2629328326904781</v>
      </c>
      <c r="DA31">
        <v>-0.15561873241536869</v>
      </c>
      <c r="DB31">
        <v>4.778555852617191E-2</v>
      </c>
      <c r="DC31">
        <v>1</v>
      </c>
      <c r="DD31">
        <v>401.46951219512198</v>
      </c>
      <c r="DE31">
        <v>-0.13467595818745831</v>
      </c>
      <c r="DF31">
        <v>3.2172645517146457E-2</v>
      </c>
      <c r="DG31">
        <v>-1</v>
      </c>
      <c r="DH31">
        <v>100.00668</v>
      </c>
      <c r="DI31">
        <v>-9.5632359848123419E-2</v>
      </c>
      <c r="DJ31">
        <v>4.7619991600166618E-2</v>
      </c>
      <c r="DK31">
        <v>1</v>
      </c>
      <c r="DL31">
        <v>2</v>
      </c>
      <c r="DM31">
        <v>2</v>
      </c>
      <c r="DN31" t="s">
        <v>347</v>
      </c>
      <c r="DO31">
        <v>3.20526</v>
      </c>
      <c r="DP31">
        <v>2.8087900000000001</v>
      </c>
      <c r="DQ31">
        <v>9.4436900000000004E-2</v>
      </c>
      <c r="DR31">
        <v>9.3894099999999994E-2</v>
      </c>
      <c r="DS31">
        <v>8.7409600000000004E-2</v>
      </c>
      <c r="DT31">
        <v>8.1243399999999993E-2</v>
      </c>
      <c r="DU31">
        <v>27321.599999999999</v>
      </c>
      <c r="DV31">
        <v>30885.1</v>
      </c>
      <c r="DW31">
        <v>28399.9</v>
      </c>
      <c r="DX31">
        <v>32691.4</v>
      </c>
      <c r="DY31">
        <v>36020.9</v>
      </c>
      <c r="DZ31">
        <v>40816</v>
      </c>
      <c r="EA31">
        <v>41675</v>
      </c>
      <c r="EB31">
        <v>47297.3</v>
      </c>
      <c r="EC31">
        <v>2.1964800000000002</v>
      </c>
      <c r="ED31">
        <v>1.81802</v>
      </c>
      <c r="EE31">
        <v>0.107057</v>
      </c>
      <c r="EF31">
        <v>0</v>
      </c>
      <c r="EG31">
        <v>23.243099999999998</v>
      </c>
      <c r="EH31">
        <v>999.9</v>
      </c>
      <c r="EI31">
        <v>49.5</v>
      </c>
      <c r="EJ31">
        <v>24.6</v>
      </c>
      <c r="EK31">
        <v>15.2067</v>
      </c>
      <c r="EL31">
        <v>63.531100000000002</v>
      </c>
      <c r="EM31">
        <v>20.9175</v>
      </c>
      <c r="EN31">
        <v>1</v>
      </c>
      <c r="EO31">
        <v>-0.14955299999999999</v>
      </c>
      <c r="EP31">
        <v>-2.0246</v>
      </c>
      <c r="EQ31">
        <v>20.2378</v>
      </c>
      <c r="ER31">
        <v>5.2267200000000003</v>
      </c>
      <c r="ES31">
        <v>12.0158</v>
      </c>
      <c r="ET31">
        <v>4.9904000000000002</v>
      </c>
      <c r="EU31">
        <v>3.3050000000000002</v>
      </c>
      <c r="EV31">
        <v>3140.2</v>
      </c>
      <c r="EW31">
        <v>1396.6</v>
      </c>
      <c r="EX31">
        <v>67.400000000000006</v>
      </c>
      <c r="EY31">
        <v>14.5</v>
      </c>
      <c r="EZ31">
        <v>1.85242</v>
      </c>
      <c r="FA31">
        <v>1.8614200000000001</v>
      </c>
      <c r="FB31">
        <v>1.8604099999999999</v>
      </c>
      <c r="FC31">
        <v>1.8564799999999999</v>
      </c>
      <c r="FD31">
        <v>1.8608100000000001</v>
      </c>
      <c r="FE31">
        <v>1.8571500000000001</v>
      </c>
      <c r="FF31">
        <v>1.8592500000000001</v>
      </c>
      <c r="FG31">
        <v>1.8620300000000001</v>
      </c>
      <c r="FH31">
        <v>0</v>
      </c>
      <c r="FI31">
        <v>0</v>
      </c>
      <c r="FJ31">
        <v>0</v>
      </c>
      <c r="FK31">
        <v>0</v>
      </c>
      <c r="FL31" t="s">
        <v>348</v>
      </c>
      <c r="FM31" t="s">
        <v>349</v>
      </c>
      <c r="FN31" t="s">
        <v>350</v>
      </c>
      <c r="FO31" t="s">
        <v>350</v>
      </c>
      <c r="FP31" t="s">
        <v>350</v>
      </c>
      <c r="FQ31" t="s">
        <v>350</v>
      </c>
      <c r="FR31">
        <v>0</v>
      </c>
      <c r="FS31">
        <v>100</v>
      </c>
      <c r="FT31">
        <v>100</v>
      </c>
      <c r="FU31">
        <v>-1.998</v>
      </c>
      <c r="FV31">
        <v>9.7500000000000003E-2</v>
      </c>
      <c r="FW31">
        <v>-0.55562790641117421</v>
      </c>
      <c r="FX31">
        <v>-4.0117494158234393E-3</v>
      </c>
      <c r="FY31">
        <v>1.087516141204025E-6</v>
      </c>
      <c r="FZ31">
        <v>-8.657206703991749E-11</v>
      </c>
      <c r="GA31">
        <v>9.7435000000000827E-2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27.4</v>
      </c>
      <c r="GJ31">
        <v>27.6</v>
      </c>
      <c r="GK31">
        <v>1.00342</v>
      </c>
      <c r="GL31">
        <v>2.3828100000000001</v>
      </c>
      <c r="GM31">
        <v>1.5942400000000001</v>
      </c>
      <c r="GN31">
        <v>2.32178</v>
      </c>
      <c r="GO31">
        <v>1.40015</v>
      </c>
      <c r="GP31">
        <v>2.3718300000000001</v>
      </c>
      <c r="GQ31">
        <v>25.491099999999999</v>
      </c>
      <c r="GR31">
        <v>14.385999999999999</v>
      </c>
      <c r="GS31">
        <v>18</v>
      </c>
      <c r="GT31">
        <v>657.053</v>
      </c>
      <c r="GU31">
        <v>425.654</v>
      </c>
      <c r="GV31">
        <v>26.412600000000001</v>
      </c>
      <c r="GW31">
        <v>25.247499999999999</v>
      </c>
      <c r="GX31">
        <v>29.9998</v>
      </c>
      <c r="GY31">
        <v>25.5565</v>
      </c>
      <c r="GZ31">
        <v>25.564299999999999</v>
      </c>
      <c r="HA31">
        <v>20.1447</v>
      </c>
      <c r="HB31">
        <v>-30</v>
      </c>
      <c r="HC31">
        <v>-30</v>
      </c>
      <c r="HD31">
        <v>26.413799999999998</v>
      </c>
      <c r="HE31">
        <v>401.387</v>
      </c>
      <c r="HF31">
        <v>0</v>
      </c>
      <c r="HG31">
        <v>104.258</v>
      </c>
      <c r="HH31">
        <v>104.048</v>
      </c>
    </row>
    <row r="32" spans="1:216" x14ac:dyDescent="0.2">
      <c r="A32">
        <v>14</v>
      </c>
      <c r="B32">
        <v>1689125047.5999999</v>
      </c>
      <c r="C32">
        <v>786.59999990463257</v>
      </c>
      <c r="D32" t="s">
        <v>375</v>
      </c>
      <c r="E32" t="s">
        <v>376</v>
      </c>
      <c r="F32" t="s">
        <v>344</v>
      </c>
      <c r="G32" t="s">
        <v>345</v>
      </c>
      <c r="H32">
        <v>20230711</v>
      </c>
      <c r="I32" t="s">
        <v>388</v>
      </c>
      <c r="J32" t="s">
        <v>391</v>
      </c>
      <c r="K32" t="s">
        <v>389</v>
      </c>
      <c r="L32">
        <v>1689125047.5999999</v>
      </c>
      <c r="M32">
        <f t="shared" si="0"/>
        <v>1.852467488465888E-3</v>
      </c>
      <c r="N32">
        <f t="shared" si="1"/>
        <v>1.852467488465888</v>
      </c>
      <c r="O32">
        <f t="shared" si="2"/>
        <v>0.37123966792013252</v>
      </c>
      <c r="P32">
        <f t="shared" si="3"/>
        <v>400.02100000000002</v>
      </c>
      <c r="Q32">
        <f t="shared" si="4"/>
        <v>384.5705326744212</v>
      </c>
      <c r="R32">
        <f t="shared" si="5"/>
        <v>38.940420739101661</v>
      </c>
      <c r="S32">
        <f t="shared" si="6"/>
        <v>40.504887194942</v>
      </c>
      <c r="T32">
        <f t="shared" si="7"/>
        <v>0.11561722045861056</v>
      </c>
      <c r="U32">
        <f t="shared" si="8"/>
        <v>3.2583882238365116</v>
      </c>
      <c r="V32">
        <f t="shared" si="9"/>
        <v>0.11338554971577057</v>
      </c>
      <c r="W32">
        <f t="shared" si="10"/>
        <v>7.1062887470394825E-2</v>
      </c>
      <c r="X32">
        <f t="shared" si="11"/>
        <v>12.433755460606543</v>
      </c>
      <c r="Y32">
        <f t="shared" si="12"/>
        <v>25.483558169656792</v>
      </c>
      <c r="Z32">
        <f t="shared" si="13"/>
        <v>25.483558169656792</v>
      </c>
      <c r="AA32">
        <f t="shared" si="14"/>
        <v>3.2725083952120153</v>
      </c>
      <c r="AB32">
        <f t="shared" si="15"/>
        <v>49.578726698025996</v>
      </c>
      <c r="AC32">
        <f t="shared" si="16"/>
        <v>1.6584766721678001</v>
      </c>
      <c r="AD32">
        <f t="shared" si="17"/>
        <v>3.3451376883259756</v>
      </c>
      <c r="AE32">
        <f t="shared" si="18"/>
        <v>1.6140317230442152</v>
      </c>
      <c r="AF32">
        <f t="shared" si="19"/>
        <v>-81.693816241345658</v>
      </c>
      <c r="AG32">
        <f t="shared" si="20"/>
        <v>65.003851770205827</v>
      </c>
      <c r="AH32">
        <f t="shared" si="21"/>
        <v>4.2483104490932462</v>
      </c>
      <c r="AI32">
        <f t="shared" si="22"/>
        <v>-7.8985614400437498E-3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53570.307457158728</v>
      </c>
      <c r="AO32">
        <f t="shared" si="26"/>
        <v>75.181200000000004</v>
      </c>
      <c r="AP32">
        <f t="shared" si="27"/>
        <v>63.377511596169199</v>
      </c>
      <c r="AQ32">
        <f t="shared" si="28"/>
        <v>0.84299680766161211</v>
      </c>
      <c r="AR32">
        <f t="shared" si="29"/>
        <v>0.16538383878691137</v>
      </c>
      <c r="AS32">
        <v>1689125047.5999999</v>
      </c>
      <c r="AT32">
        <v>400.02100000000002</v>
      </c>
      <c r="AU32">
        <v>400.88200000000001</v>
      </c>
      <c r="AV32">
        <v>16.378900000000002</v>
      </c>
      <c r="AW32">
        <v>14.968400000000001</v>
      </c>
      <c r="AX32">
        <v>402.01900000000001</v>
      </c>
      <c r="AY32">
        <v>16.281500000000001</v>
      </c>
      <c r="AZ32">
        <v>600.05499999999995</v>
      </c>
      <c r="BA32">
        <v>101.057</v>
      </c>
      <c r="BB32">
        <v>0.199902</v>
      </c>
      <c r="BC32">
        <v>25.8536</v>
      </c>
      <c r="BD32">
        <v>25.002099999999999</v>
      </c>
      <c r="BE32">
        <v>999.9</v>
      </c>
      <c r="BF32">
        <v>0</v>
      </c>
      <c r="BG32">
        <v>0</v>
      </c>
      <c r="BH32">
        <v>9986.25</v>
      </c>
      <c r="BI32">
        <v>0</v>
      </c>
      <c r="BJ32">
        <v>2.9976699999999998</v>
      </c>
      <c r="BK32">
        <v>-0.86145000000000005</v>
      </c>
      <c r="BL32">
        <v>406.68200000000002</v>
      </c>
      <c r="BM32">
        <v>406.97399999999999</v>
      </c>
      <c r="BN32">
        <v>1.41055</v>
      </c>
      <c r="BO32">
        <v>400.88200000000001</v>
      </c>
      <c r="BP32">
        <v>14.968400000000001</v>
      </c>
      <c r="BQ32">
        <v>1.6552</v>
      </c>
      <c r="BR32">
        <v>1.5126500000000001</v>
      </c>
      <c r="BS32">
        <v>14.4825</v>
      </c>
      <c r="BT32">
        <v>13.0966</v>
      </c>
      <c r="BU32">
        <v>75.181200000000004</v>
      </c>
      <c r="BV32">
        <v>0.90010299999999999</v>
      </c>
      <c r="BW32">
        <v>9.9897E-2</v>
      </c>
      <c r="BX32">
        <v>0</v>
      </c>
      <c r="BY32">
        <v>2.2292999999999998</v>
      </c>
      <c r="BZ32">
        <v>0</v>
      </c>
      <c r="CA32">
        <v>1334.66</v>
      </c>
      <c r="CB32">
        <v>609.83600000000001</v>
      </c>
      <c r="CC32">
        <v>36.936999999999998</v>
      </c>
      <c r="CD32">
        <v>39.561999999999998</v>
      </c>
      <c r="CE32">
        <v>38.625</v>
      </c>
      <c r="CF32">
        <v>40.875</v>
      </c>
      <c r="CG32">
        <v>37.811999999999998</v>
      </c>
      <c r="CH32">
        <v>67.67</v>
      </c>
      <c r="CI32">
        <v>7.51</v>
      </c>
      <c r="CJ32">
        <v>0</v>
      </c>
      <c r="CK32">
        <v>1689125051.3</v>
      </c>
      <c r="CL32">
        <v>0</v>
      </c>
      <c r="CM32">
        <v>1689123343</v>
      </c>
      <c r="CN32" t="s">
        <v>346</v>
      </c>
      <c r="CO32">
        <v>1689123343</v>
      </c>
      <c r="CP32">
        <v>1689123334</v>
      </c>
      <c r="CQ32">
        <v>1</v>
      </c>
      <c r="CR32">
        <v>2.9000000000000001E-2</v>
      </c>
      <c r="CS32">
        <v>-5.7000000000000002E-2</v>
      </c>
      <c r="CT32">
        <v>-2.028</v>
      </c>
      <c r="CU32">
        <v>9.7000000000000003E-2</v>
      </c>
      <c r="CV32">
        <v>409</v>
      </c>
      <c r="CW32">
        <v>17</v>
      </c>
      <c r="CX32">
        <v>0.16</v>
      </c>
      <c r="CY32">
        <v>0.09</v>
      </c>
      <c r="CZ32">
        <v>0.46281044676886107</v>
      </c>
      <c r="DA32">
        <v>-0.60052494363520814</v>
      </c>
      <c r="DB32">
        <v>6.9857183538903911E-2</v>
      </c>
      <c r="DC32">
        <v>1</v>
      </c>
      <c r="DD32">
        <v>400.92182500000001</v>
      </c>
      <c r="DE32">
        <v>-0.2940225140723195</v>
      </c>
      <c r="DF32">
        <v>4.0973093305245463E-2</v>
      </c>
      <c r="DG32">
        <v>-1</v>
      </c>
      <c r="DH32">
        <v>74.987948780487812</v>
      </c>
      <c r="DI32">
        <v>0.13602205606205561</v>
      </c>
      <c r="DJ32">
        <v>0.1644460874245556</v>
      </c>
      <c r="DK32">
        <v>1</v>
      </c>
      <c r="DL32">
        <v>2</v>
      </c>
      <c r="DM32">
        <v>2</v>
      </c>
      <c r="DN32" t="s">
        <v>347</v>
      </c>
      <c r="DO32">
        <v>3.2055099999999999</v>
      </c>
      <c r="DP32">
        <v>2.80871</v>
      </c>
      <c r="DQ32">
        <v>9.4452700000000001E-2</v>
      </c>
      <c r="DR32">
        <v>9.3810299999999999E-2</v>
      </c>
      <c r="DS32">
        <v>8.7456500000000006E-2</v>
      </c>
      <c r="DT32">
        <v>8.1406000000000006E-2</v>
      </c>
      <c r="DU32">
        <v>27322.799999999999</v>
      </c>
      <c r="DV32">
        <v>30889.7</v>
      </c>
      <c r="DW32">
        <v>28401.5</v>
      </c>
      <c r="DX32">
        <v>32693</v>
      </c>
      <c r="DY32">
        <v>36021.300000000003</v>
      </c>
      <c r="DZ32">
        <v>40810.9</v>
      </c>
      <c r="EA32">
        <v>41677.599999999999</v>
      </c>
      <c r="EB32">
        <v>47299.7</v>
      </c>
      <c r="EC32">
        <v>2.1973199999999999</v>
      </c>
      <c r="ED32">
        <v>1.8196000000000001</v>
      </c>
      <c r="EE32">
        <v>0.107892</v>
      </c>
      <c r="EF32">
        <v>0</v>
      </c>
      <c r="EG32">
        <v>23.229299999999999</v>
      </c>
      <c r="EH32">
        <v>999.9</v>
      </c>
      <c r="EI32">
        <v>49.7</v>
      </c>
      <c r="EJ32">
        <v>24.5</v>
      </c>
      <c r="EK32">
        <v>15.1775</v>
      </c>
      <c r="EL32">
        <v>63.321100000000001</v>
      </c>
      <c r="EM32">
        <v>21.009599999999999</v>
      </c>
      <c r="EN32">
        <v>1</v>
      </c>
      <c r="EO32">
        <v>-0.15406500000000001</v>
      </c>
      <c r="EP32">
        <v>-2.0779200000000002</v>
      </c>
      <c r="EQ32">
        <v>20.2376</v>
      </c>
      <c r="ER32">
        <v>5.2270200000000004</v>
      </c>
      <c r="ES32">
        <v>12.0159</v>
      </c>
      <c r="ET32">
        <v>4.9903500000000003</v>
      </c>
      <c r="EU32">
        <v>3.3050000000000002</v>
      </c>
      <c r="EV32">
        <v>3141.6</v>
      </c>
      <c r="EW32">
        <v>1396.6</v>
      </c>
      <c r="EX32">
        <v>67.400000000000006</v>
      </c>
      <c r="EY32">
        <v>14.6</v>
      </c>
      <c r="EZ32">
        <v>1.85243</v>
      </c>
      <c r="FA32">
        <v>1.8614200000000001</v>
      </c>
      <c r="FB32">
        <v>1.8604099999999999</v>
      </c>
      <c r="FC32">
        <v>1.85643</v>
      </c>
      <c r="FD32">
        <v>1.8608100000000001</v>
      </c>
      <c r="FE32">
        <v>1.85711</v>
      </c>
      <c r="FF32">
        <v>1.85924</v>
      </c>
      <c r="FG32">
        <v>1.8620300000000001</v>
      </c>
      <c r="FH32">
        <v>0</v>
      </c>
      <c r="FI32">
        <v>0</v>
      </c>
      <c r="FJ32">
        <v>0</v>
      </c>
      <c r="FK32">
        <v>0</v>
      </c>
      <c r="FL32" t="s">
        <v>348</v>
      </c>
      <c r="FM32" t="s">
        <v>349</v>
      </c>
      <c r="FN32" t="s">
        <v>350</v>
      </c>
      <c r="FO32" t="s">
        <v>350</v>
      </c>
      <c r="FP32" t="s">
        <v>350</v>
      </c>
      <c r="FQ32" t="s">
        <v>350</v>
      </c>
      <c r="FR32">
        <v>0</v>
      </c>
      <c r="FS32">
        <v>100</v>
      </c>
      <c r="FT32">
        <v>100</v>
      </c>
      <c r="FU32">
        <v>-1.998</v>
      </c>
      <c r="FV32">
        <v>9.74E-2</v>
      </c>
      <c r="FW32">
        <v>-0.55562790641117421</v>
      </c>
      <c r="FX32">
        <v>-4.0117494158234393E-3</v>
      </c>
      <c r="FY32">
        <v>1.087516141204025E-6</v>
      </c>
      <c r="FZ32">
        <v>-8.657206703991749E-11</v>
      </c>
      <c r="GA32">
        <v>9.7435000000000827E-2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28.4</v>
      </c>
      <c r="GJ32">
        <v>28.6</v>
      </c>
      <c r="GK32">
        <v>1.0022</v>
      </c>
      <c r="GL32">
        <v>2.3901400000000002</v>
      </c>
      <c r="GM32">
        <v>1.5942400000000001</v>
      </c>
      <c r="GN32">
        <v>2.32056</v>
      </c>
      <c r="GO32">
        <v>1.40015</v>
      </c>
      <c r="GP32">
        <v>2.31812</v>
      </c>
      <c r="GQ32">
        <v>25.3886</v>
      </c>
      <c r="GR32">
        <v>14.368399999999999</v>
      </c>
      <c r="GS32">
        <v>18</v>
      </c>
      <c r="GT32">
        <v>656.92399999999998</v>
      </c>
      <c r="GU32">
        <v>426.06700000000001</v>
      </c>
      <c r="GV32">
        <v>26.535900000000002</v>
      </c>
      <c r="GW32">
        <v>25.190799999999999</v>
      </c>
      <c r="GX32">
        <v>29.999700000000001</v>
      </c>
      <c r="GY32">
        <v>25.490500000000001</v>
      </c>
      <c r="GZ32">
        <v>25.495200000000001</v>
      </c>
      <c r="HA32">
        <v>20.1188</v>
      </c>
      <c r="HB32">
        <v>-30</v>
      </c>
      <c r="HC32">
        <v>-30</v>
      </c>
      <c r="HD32">
        <v>26.535399999999999</v>
      </c>
      <c r="HE32">
        <v>400.78300000000002</v>
      </c>
      <c r="HF32">
        <v>0</v>
      </c>
      <c r="HG32">
        <v>104.264</v>
      </c>
      <c r="HH32">
        <v>104.054</v>
      </c>
    </row>
    <row r="33" spans="1:216" x14ac:dyDescent="0.2">
      <c r="A33">
        <v>15</v>
      </c>
      <c r="B33">
        <v>1689125108.0999999</v>
      </c>
      <c r="C33">
        <v>847.09999990463257</v>
      </c>
      <c r="D33" t="s">
        <v>377</v>
      </c>
      <c r="E33" t="s">
        <v>378</v>
      </c>
      <c r="F33" t="s">
        <v>344</v>
      </c>
      <c r="G33" t="s">
        <v>345</v>
      </c>
      <c r="H33">
        <v>20230711</v>
      </c>
      <c r="I33" t="s">
        <v>388</v>
      </c>
      <c r="J33" t="s">
        <v>391</v>
      </c>
      <c r="K33" t="s">
        <v>389</v>
      </c>
      <c r="L33">
        <v>1689125108.0999999</v>
      </c>
      <c r="M33">
        <f t="shared" si="0"/>
        <v>1.8507217687913646E-3</v>
      </c>
      <c r="N33">
        <f t="shared" si="1"/>
        <v>1.8507217687913646</v>
      </c>
      <c r="O33">
        <f t="shared" si="2"/>
        <v>-0.3256480700240153</v>
      </c>
      <c r="P33">
        <f t="shared" si="3"/>
        <v>400.01799999999997</v>
      </c>
      <c r="Q33">
        <f t="shared" si="4"/>
        <v>394.27386847005994</v>
      </c>
      <c r="R33">
        <f t="shared" si="5"/>
        <v>39.922599557090813</v>
      </c>
      <c r="S33">
        <f t="shared" si="6"/>
        <v>40.504227408215996</v>
      </c>
      <c r="T33">
        <f t="shared" si="7"/>
        <v>0.11595015275422803</v>
      </c>
      <c r="U33">
        <f t="shared" si="8"/>
        <v>3.2622560068839515</v>
      </c>
      <c r="V33">
        <f t="shared" si="9"/>
        <v>0.11370835084012623</v>
      </c>
      <c r="W33">
        <f t="shared" si="10"/>
        <v>7.1265526166670201E-2</v>
      </c>
      <c r="X33">
        <f t="shared" si="11"/>
        <v>8.2413178560337208</v>
      </c>
      <c r="Y33">
        <f t="shared" si="12"/>
        <v>25.446002590012309</v>
      </c>
      <c r="Z33">
        <f t="shared" si="13"/>
        <v>25.446002590012309</v>
      </c>
      <c r="AA33">
        <f t="shared" si="14"/>
        <v>3.2652148337015428</v>
      </c>
      <c r="AB33">
        <f t="shared" si="15"/>
        <v>49.588342971967833</v>
      </c>
      <c r="AC33">
        <f t="shared" si="16"/>
        <v>1.6572267716004001</v>
      </c>
      <c r="AD33">
        <f t="shared" si="17"/>
        <v>3.3419684391092206</v>
      </c>
      <c r="AE33">
        <f t="shared" si="18"/>
        <v>1.6079880621011426</v>
      </c>
      <c r="AF33">
        <f t="shared" si="19"/>
        <v>-81.616830003699178</v>
      </c>
      <c r="AG33">
        <f t="shared" si="20"/>
        <v>68.872094954411864</v>
      </c>
      <c r="AH33">
        <f t="shared" si="21"/>
        <v>4.4945729929532261</v>
      </c>
      <c r="AI33">
        <f t="shared" si="22"/>
        <v>-8.8442003003592617E-3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53669.128197721184</v>
      </c>
      <c r="AO33">
        <f t="shared" si="26"/>
        <v>49.823300000000003</v>
      </c>
      <c r="AP33">
        <f t="shared" si="27"/>
        <v>42.001581935768769</v>
      </c>
      <c r="AQ33">
        <f t="shared" si="28"/>
        <v>0.84301083902047369</v>
      </c>
      <c r="AR33">
        <f t="shared" si="29"/>
        <v>0.16541091930951424</v>
      </c>
      <c r="AS33">
        <v>1689125108.0999999</v>
      </c>
      <c r="AT33">
        <v>400.01799999999997</v>
      </c>
      <c r="AU33">
        <v>400.339</v>
      </c>
      <c r="AV33">
        <v>16.366700000000002</v>
      </c>
      <c r="AW33">
        <v>14.9575</v>
      </c>
      <c r="AX33">
        <v>402.01600000000002</v>
      </c>
      <c r="AY33">
        <v>16.269300000000001</v>
      </c>
      <c r="AZ33">
        <v>600.04999999999995</v>
      </c>
      <c r="BA33">
        <v>101.056</v>
      </c>
      <c r="BB33">
        <v>0.200012</v>
      </c>
      <c r="BC33">
        <v>25.837599999999998</v>
      </c>
      <c r="BD33">
        <v>24.985199999999999</v>
      </c>
      <c r="BE33">
        <v>999.9</v>
      </c>
      <c r="BF33">
        <v>0</v>
      </c>
      <c r="BG33">
        <v>0</v>
      </c>
      <c r="BH33">
        <v>10005</v>
      </c>
      <c r="BI33">
        <v>0</v>
      </c>
      <c r="BJ33">
        <v>2.63795</v>
      </c>
      <c r="BK33">
        <v>-0.32116699999999998</v>
      </c>
      <c r="BL33">
        <v>406.67399999999998</v>
      </c>
      <c r="BM33">
        <v>406.41800000000001</v>
      </c>
      <c r="BN33">
        <v>1.40924</v>
      </c>
      <c r="BO33">
        <v>400.339</v>
      </c>
      <c r="BP33">
        <v>14.9575</v>
      </c>
      <c r="BQ33">
        <v>1.65395</v>
      </c>
      <c r="BR33">
        <v>1.5115400000000001</v>
      </c>
      <c r="BS33">
        <v>14.4709</v>
      </c>
      <c r="BT33">
        <v>13.0854</v>
      </c>
      <c r="BU33">
        <v>49.823300000000003</v>
      </c>
      <c r="BV33">
        <v>0.89956599999999998</v>
      </c>
      <c r="BW33">
        <v>0.100434</v>
      </c>
      <c r="BX33">
        <v>0</v>
      </c>
      <c r="BY33">
        <v>2.2458999999999998</v>
      </c>
      <c r="BZ33">
        <v>0</v>
      </c>
      <c r="CA33">
        <v>1162.43</v>
      </c>
      <c r="CB33">
        <v>404.08</v>
      </c>
      <c r="CC33">
        <v>36.811999999999998</v>
      </c>
      <c r="CD33">
        <v>39.625</v>
      </c>
      <c r="CE33">
        <v>38.561999999999998</v>
      </c>
      <c r="CF33">
        <v>41</v>
      </c>
      <c r="CG33">
        <v>37.75</v>
      </c>
      <c r="CH33">
        <v>44.82</v>
      </c>
      <c r="CI33">
        <v>5</v>
      </c>
      <c r="CJ33">
        <v>0</v>
      </c>
      <c r="CK33">
        <v>1689125111.9000001</v>
      </c>
      <c r="CL33">
        <v>0</v>
      </c>
      <c r="CM33">
        <v>1689123343</v>
      </c>
      <c r="CN33" t="s">
        <v>346</v>
      </c>
      <c r="CO33">
        <v>1689123343</v>
      </c>
      <c r="CP33">
        <v>1689123334</v>
      </c>
      <c r="CQ33">
        <v>1</v>
      </c>
      <c r="CR33">
        <v>2.9000000000000001E-2</v>
      </c>
      <c r="CS33">
        <v>-5.7000000000000002E-2</v>
      </c>
      <c r="CT33">
        <v>-2.028</v>
      </c>
      <c r="CU33">
        <v>9.7000000000000003E-2</v>
      </c>
      <c r="CV33">
        <v>409</v>
      </c>
      <c r="CW33">
        <v>17</v>
      </c>
      <c r="CX33">
        <v>0.16</v>
      </c>
      <c r="CY33">
        <v>0.09</v>
      </c>
      <c r="CZ33">
        <v>-0.55007560332416139</v>
      </c>
      <c r="DA33">
        <v>0.54108359213641466</v>
      </c>
      <c r="DB33">
        <v>6.0952083926660412E-2</v>
      </c>
      <c r="DC33">
        <v>1</v>
      </c>
      <c r="DD33">
        <v>400.25902500000001</v>
      </c>
      <c r="DE33">
        <v>3.3399624765409017E-2</v>
      </c>
      <c r="DF33">
        <v>2.7402087055550341E-2</v>
      </c>
      <c r="DG33">
        <v>-1</v>
      </c>
      <c r="DH33">
        <v>50.002585000000003</v>
      </c>
      <c r="DI33">
        <v>-9.7263049989156386E-2</v>
      </c>
      <c r="DJ33">
        <v>0.14904680732910719</v>
      </c>
      <c r="DK33">
        <v>1</v>
      </c>
      <c r="DL33">
        <v>2</v>
      </c>
      <c r="DM33">
        <v>2</v>
      </c>
      <c r="DN33" t="s">
        <v>347</v>
      </c>
      <c r="DO33">
        <v>3.2055799999999999</v>
      </c>
      <c r="DP33">
        <v>2.8089900000000001</v>
      </c>
      <c r="DQ33">
        <v>9.4466099999999997E-2</v>
      </c>
      <c r="DR33">
        <v>9.3727699999999997E-2</v>
      </c>
      <c r="DS33">
        <v>8.7420899999999996E-2</v>
      </c>
      <c r="DT33">
        <v>8.1374799999999997E-2</v>
      </c>
      <c r="DU33">
        <v>27324.3</v>
      </c>
      <c r="DV33">
        <v>30893.4</v>
      </c>
      <c r="DW33">
        <v>28403.3</v>
      </c>
      <c r="DX33">
        <v>32693.8</v>
      </c>
      <c r="DY33">
        <v>36024.9</v>
      </c>
      <c r="DZ33">
        <v>40813.4</v>
      </c>
      <c r="EA33">
        <v>41680.199999999997</v>
      </c>
      <c r="EB33">
        <v>47300.800000000003</v>
      </c>
      <c r="EC33">
        <v>2.1978499999999999</v>
      </c>
      <c r="ED33">
        <v>1.8214300000000001</v>
      </c>
      <c r="EE33">
        <v>0.10685600000000001</v>
      </c>
      <c r="EF33">
        <v>0</v>
      </c>
      <c r="EG33">
        <v>23.229399999999998</v>
      </c>
      <c r="EH33">
        <v>999.9</v>
      </c>
      <c r="EI33">
        <v>49.9</v>
      </c>
      <c r="EJ33">
        <v>24.3</v>
      </c>
      <c r="EK33">
        <v>15.057600000000001</v>
      </c>
      <c r="EL33">
        <v>63.431100000000001</v>
      </c>
      <c r="EM33">
        <v>20.649000000000001</v>
      </c>
      <c r="EN33">
        <v>1</v>
      </c>
      <c r="EO33">
        <v>-0.15801799999999999</v>
      </c>
      <c r="EP33">
        <v>-1.99088</v>
      </c>
      <c r="EQ33">
        <v>20.238600000000002</v>
      </c>
      <c r="ER33">
        <v>5.2265699999999997</v>
      </c>
      <c r="ES33">
        <v>12.015499999999999</v>
      </c>
      <c r="ET33">
        <v>4.9905999999999997</v>
      </c>
      <c r="EU33">
        <v>3.3050000000000002</v>
      </c>
      <c r="EV33">
        <v>3143</v>
      </c>
      <c r="EW33">
        <v>1396.6</v>
      </c>
      <c r="EX33">
        <v>67.400000000000006</v>
      </c>
      <c r="EY33">
        <v>14.6</v>
      </c>
      <c r="EZ33">
        <v>1.85242</v>
      </c>
      <c r="FA33">
        <v>1.8614299999999999</v>
      </c>
      <c r="FB33">
        <v>1.86042</v>
      </c>
      <c r="FC33">
        <v>1.8564000000000001</v>
      </c>
      <c r="FD33">
        <v>1.8608100000000001</v>
      </c>
      <c r="FE33">
        <v>1.8571200000000001</v>
      </c>
      <c r="FF33">
        <v>1.8592200000000001</v>
      </c>
      <c r="FG33">
        <v>1.8620399999999999</v>
      </c>
      <c r="FH33">
        <v>0</v>
      </c>
      <c r="FI33">
        <v>0</v>
      </c>
      <c r="FJ33">
        <v>0</v>
      </c>
      <c r="FK33">
        <v>0</v>
      </c>
      <c r="FL33" t="s">
        <v>348</v>
      </c>
      <c r="FM33" t="s">
        <v>349</v>
      </c>
      <c r="FN33" t="s">
        <v>350</v>
      </c>
      <c r="FO33" t="s">
        <v>350</v>
      </c>
      <c r="FP33" t="s">
        <v>350</v>
      </c>
      <c r="FQ33" t="s">
        <v>350</v>
      </c>
      <c r="FR33">
        <v>0</v>
      </c>
      <c r="FS33">
        <v>100</v>
      </c>
      <c r="FT33">
        <v>100</v>
      </c>
      <c r="FU33">
        <v>-1.998</v>
      </c>
      <c r="FV33">
        <v>9.74E-2</v>
      </c>
      <c r="FW33">
        <v>-0.55562790641117421</v>
      </c>
      <c r="FX33">
        <v>-4.0117494158234393E-3</v>
      </c>
      <c r="FY33">
        <v>1.087516141204025E-6</v>
      </c>
      <c r="FZ33">
        <v>-8.657206703991749E-11</v>
      </c>
      <c r="GA33">
        <v>9.7435000000000827E-2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29.4</v>
      </c>
      <c r="GJ33">
        <v>29.6</v>
      </c>
      <c r="GK33">
        <v>1.00098</v>
      </c>
      <c r="GL33">
        <v>2.3791500000000001</v>
      </c>
      <c r="GM33">
        <v>1.5942400000000001</v>
      </c>
      <c r="GN33">
        <v>2.32056</v>
      </c>
      <c r="GO33">
        <v>1.40015</v>
      </c>
      <c r="GP33">
        <v>2.3925800000000002</v>
      </c>
      <c r="GQ33">
        <v>25.286200000000001</v>
      </c>
      <c r="GR33">
        <v>14.368399999999999</v>
      </c>
      <c r="GS33">
        <v>18</v>
      </c>
      <c r="GT33">
        <v>656.60299999999995</v>
      </c>
      <c r="GU33">
        <v>426.685</v>
      </c>
      <c r="GV33">
        <v>26.443999999999999</v>
      </c>
      <c r="GW33">
        <v>25.140999999999998</v>
      </c>
      <c r="GX33">
        <v>29.9998</v>
      </c>
      <c r="GY33">
        <v>25.43</v>
      </c>
      <c r="GZ33">
        <v>25.432200000000002</v>
      </c>
      <c r="HA33">
        <v>20.089500000000001</v>
      </c>
      <c r="HB33">
        <v>-30</v>
      </c>
      <c r="HC33">
        <v>-30</v>
      </c>
      <c r="HD33">
        <v>26.451799999999999</v>
      </c>
      <c r="HE33">
        <v>400.19</v>
      </c>
      <c r="HF33">
        <v>0</v>
      </c>
      <c r="HG33">
        <v>104.271</v>
      </c>
      <c r="HH33">
        <v>104.056</v>
      </c>
    </row>
    <row r="34" spans="1:216" x14ac:dyDescent="0.2">
      <c r="A34">
        <v>16</v>
      </c>
      <c r="B34">
        <v>1689125168.5999999</v>
      </c>
      <c r="C34">
        <v>907.59999990463257</v>
      </c>
      <c r="D34" t="s">
        <v>379</v>
      </c>
      <c r="E34" t="s">
        <v>380</v>
      </c>
      <c r="F34" t="s">
        <v>344</v>
      </c>
      <c r="G34" t="s">
        <v>345</v>
      </c>
      <c r="H34">
        <v>20230711</v>
      </c>
      <c r="I34" t="s">
        <v>388</v>
      </c>
      <c r="J34" t="s">
        <v>391</v>
      </c>
      <c r="K34" t="s">
        <v>389</v>
      </c>
      <c r="L34">
        <v>1689125168.5999999</v>
      </c>
      <c r="M34">
        <f t="shared" si="0"/>
        <v>1.8656355597239623E-3</v>
      </c>
      <c r="N34">
        <f t="shared" si="1"/>
        <v>1.8656355597239622</v>
      </c>
      <c r="O34">
        <f t="shared" si="2"/>
        <v>-1.0730822927808599</v>
      </c>
      <c r="P34">
        <f t="shared" si="3"/>
        <v>400</v>
      </c>
      <c r="Q34">
        <f t="shared" si="4"/>
        <v>404.49718153430433</v>
      </c>
      <c r="R34">
        <f t="shared" si="5"/>
        <v>40.956958428068816</v>
      </c>
      <c r="S34">
        <f t="shared" si="6"/>
        <v>40.501600799999999</v>
      </c>
      <c r="T34">
        <f t="shared" si="7"/>
        <v>0.11673765708271105</v>
      </c>
      <c r="U34">
        <f t="shared" si="8"/>
        <v>3.2614272939172775</v>
      </c>
      <c r="V34">
        <f t="shared" si="9"/>
        <v>0.11446505659585983</v>
      </c>
      <c r="W34">
        <f t="shared" si="10"/>
        <v>7.1741159554217226E-2</v>
      </c>
      <c r="X34">
        <f t="shared" si="11"/>
        <v>4.9957950000000002</v>
      </c>
      <c r="Y34">
        <f t="shared" si="12"/>
        <v>25.373560054964614</v>
      </c>
      <c r="Z34">
        <f t="shared" si="13"/>
        <v>25.373560054964614</v>
      </c>
      <c r="AA34">
        <f t="shared" si="14"/>
        <v>3.2511860855628223</v>
      </c>
      <c r="AB34">
        <f t="shared" si="15"/>
        <v>49.245074091140204</v>
      </c>
      <c r="AC34">
        <f t="shared" si="16"/>
        <v>1.6407400992084</v>
      </c>
      <c r="AD34">
        <f t="shared" si="17"/>
        <v>3.3317852180947161</v>
      </c>
      <c r="AE34">
        <f t="shared" si="18"/>
        <v>1.6104459863544223</v>
      </c>
      <c r="AF34">
        <f t="shared" si="19"/>
        <v>-82.274528183826732</v>
      </c>
      <c r="AG34">
        <f t="shared" si="20"/>
        <v>72.536926699537375</v>
      </c>
      <c r="AH34">
        <f t="shared" si="21"/>
        <v>4.7319948602918123</v>
      </c>
      <c r="AI34">
        <f t="shared" si="22"/>
        <v>-9.8116239975496455E-3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53657.763942390673</v>
      </c>
      <c r="AO34">
        <f t="shared" si="26"/>
        <v>30.21</v>
      </c>
      <c r="AP34">
        <f t="shared" si="27"/>
        <v>25.466699999999996</v>
      </c>
      <c r="AQ34">
        <f t="shared" si="28"/>
        <v>0.84298907646474663</v>
      </c>
      <c r="AR34">
        <f t="shared" si="29"/>
        <v>0.16536891757696126</v>
      </c>
      <c r="AS34">
        <v>1689125168.5999999</v>
      </c>
      <c r="AT34">
        <v>400</v>
      </c>
      <c r="AU34">
        <v>399.74700000000001</v>
      </c>
      <c r="AV34">
        <v>16.2042</v>
      </c>
      <c r="AW34">
        <v>14.7834</v>
      </c>
      <c r="AX34">
        <v>401.99799999999999</v>
      </c>
      <c r="AY34">
        <v>16.1068</v>
      </c>
      <c r="AZ34">
        <v>600.04600000000005</v>
      </c>
      <c r="BA34">
        <v>101.054</v>
      </c>
      <c r="BB34">
        <v>0.20000200000000001</v>
      </c>
      <c r="BC34">
        <v>25.786100000000001</v>
      </c>
      <c r="BD34">
        <v>24.939699999999998</v>
      </c>
      <c r="BE34">
        <v>999.9</v>
      </c>
      <c r="BF34">
        <v>0</v>
      </c>
      <c r="BG34">
        <v>0</v>
      </c>
      <c r="BH34">
        <v>10001.200000000001</v>
      </c>
      <c r="BI34">
        <v>0</v>
      </c>
      <c r="BJ34">
        <v>2.6184699999999999</v>
      </c>
      <c r="BK34">
        <v>0.25351000000000001</v>
      </c>
      <c r="BL34">
        <v>406.589</v>
      </c>
      <c r="BM34">
        <v>405.745</v>
      </c>
      <c r="BN34">
        <v>1.4208000000000001</v>
      </c>
      <c r="BO34">
        <v>399.74700000000001</v>
      </c>
      <c r="BP34">
        <v>14.7834</v>
      </c>
      <c r="BQ34">
        <v>1.6375</v>
      </c>
      <c r="BR34">
        <v>1.4939199999999999</v>
      </c>
      <c r="BS34">
        <v>14.3163</v>
      </c>
      <c r="BT34">
        <v>12.9061</v>
      </c>
      <c r="BU34">
        <v>30.21</v>
      </c>
      <c r="BV34">
        <v>0.90037100000000003</v>
      </c>
      <c r="BW34">
        <v>9.9629099999999998E-2</v>
      </c>
      <c r="BX34">
        <v>0</v>
      </c>
      <c r="BY34">
        <v>2.3915000000000002</v>
      </c>
      <c r="BZ34">
        <v>0</v>
      </c>
      <c r="CA34">
        <v>1133.6400000000001</v>
      </c>
      <c r="CB34">
        <v>245.06899999999999</v>
      </c>
      <c r="CC34">
        <v>36.625</v>
      </c>
      <c r="CD34">
        <v>39.625</v>
      </c>
      <c r="CE34">
        <v>38.375</v>
      </c>
      <c r="CF34">
        <v>41.061999999999998</v>
      </c>
      <c r="CG34">
        <v>37.625</v>
      </c>
      <c r="CH34">
        <v>27.2</v>
      </c>
      <c r="CI34">
        <v>3.01</v>
      </c>
      <c r="CJ34">
        <v>0</v>
      </c>
      <c r="CK34">
        <v>1689125172.5</v>
      </c>
      <c r="CL34">
        <v>0</v>
      </c>
      <c r="CM34">
        <v>1689123343</v>
      </c>
      <c r="CN34" t="s">
        <v>346</v>
      </c>
      <c r="CO34">
        <v>1689123343</v>
      </c>
      <c r="CP34">
        <v>1689123334</v>
      </c>
      <c r="CQ34">
        <v>1</v>
      </c>
      <c r="CR34">
        <v>2.9000000000000001E-2</v>
      </c>
      <c r="CS34">
        <v>-5.7000000000000002E-2</v>
      </c>
      <c r="CT34">
        <v>-2.028</v>
      </c>
      <c r="CU34">
        <v>9.7000000000000003E-2</v>
      </c>
      <c r="CV34">
        <v>409</v>
      </c>
      <c r="CW34">
        <v>17</v>
      </c>
      <c r="CX34">
        <v>0.16</v>
      </c>
      <c r="CY34">
        <v>0.09</v>
      </c>
      <c r="CZ34">
        <v>-1.330325489174482</v>
      </c>
      <c r="DA34">
        <v>0.11065947098794771</v>
      </c>
      <c r="DB34">
        <v>6.6525222738931494E-2</v>
      </c>
      <c r="DC34">
        <v>1</v>
      </c>
      <c r="DD34">
        <v>399.75234999999992</v>
      </c>
      <c r="DE34">
        <v>-0.21415384615436661</v>
      </c>
      <c r="DF34">
        <v>4.7125125994524092E-2</v>
      </c>
      <c r="DG34">
        <v>-1</v>
      </c>
      <c r="DH34">
        <v>29.974121951219519</v>
      </c>
      <c r="DI34">
        <v>3.5930722741262619E-2</v>
      </c>
      <c r="DJ34">
        <v>0.1349828977644047</v>
      </c>
      <c r="DK34">
        <v>1</v>
      </c>
      <c r="DL34">
        <v>2</v>
      </c>
      <c r="DM34">
        <v>2</v>
      </c>
      <c r="DN34" t="s">
        <v>347</v>
      </c>
      <c r="DO34">
        <v>3.2056399999999998</v>
      </c>
      <c r="DP34">
        <v>2.8089400000000002</v>
      </c>
      <c r="DQ34">
        <v>9.4473500000000002E-2</v>
      </c>
      <c r="DR34">
        <v>9.36332E-2</v>
      </c>
      <c r="DS34">
        <v>8.6790500000000007E-2</v>
      </c>
      <c r="DT34">
        <v>8.0692399999999997E-2</v>
      </c>
      <c r="DU34">
        <v>27324.5</v>
      </c>
      <c r="DV34">
        <v>30899.3</v>
      </c>
      <c r="DW34">
        <v>28403.599999999999</v>
      </c>
      <c r="DX34">
        <v>32696.400000000001</v>
      </c>
      <c r="DY34">
        <v>36050.400000000001</v>
      </c>
      <c r="DZ34">
        <v>40847.199999999997</v>
      </c>
      <c r="EA34">
        <v>41680.400000000001</v>
      </c>
      <c r="EB34">
        <v>47304.800000000003</v>
      </c>
      <c r="EC34">
        <v>2.1985800000000002</v>
      </c>
      <c r="ED34">
        <v>1.8227</v>
      </c>
      <c r="EE34">
        <v>0.10539999999999999</v>
      </c>
      <c r="EF34">
        <v>0</v>
      </c>
      <c r="EG34">
        <v>23.207699999999999</v>
      </c>
      <c r="EH34">
        <v>999.9</v>
      </c>
      <c r="EI34">
        <v>50</v>
      </c>
      <c r="EJ34">
        <v>24.2</v>
      </c>
      <c r="EK34">
        <v>14.9979</v>
      </c>
      <c r="EL34">
        <v>63.491100000000003</v>
      </c>
      <c r="EM34">
        <v>21.081700000000001</v>
      </c>
      <c r="EN34">
        <v>1</v>
      </c>
      <c r="EO34">
        <v>-0.161636</v>
      </c>
      <c r="EP34">
        <v>-2.24031</v>
      </c>
      <c r="EQ34">
        <v>20.235800000000001</v>
      </c>
      <c r="ER34">
        <v>5.2238800000000003</v>
      </c>
      <c r="ES34">
        <v>12.015599999999999</v>
      </c>
      <c r="ET34">
        <v>4.9901999999999997</v>
      </c>
      <c r="EU34">
        <v>3.3050000000000002</v>
      </c>
      <c r="EV34">
        <v>3144.2</v>
      </c>
      <c r="EW34">
        <v>1396.6</v>
      </c>
      <c r="EX34">
        <v>67.400000000000006</v>
      </c>
      <c r="EY34">
        <v>14.6</v>
      </c>
      <c r="EZ34">
        <v>1.85242</v>
      </c>
      <c r="FA34">
        <v>1.8614200000000001</v>
      </c>
      <c r="FB34">
        <v>1.86042</v>
      </c>
      <c r="FC34">
        <v>1.85639</v>
      </c>
      <c r="FD34">
        <v>1.8608100000000001</v>
      </c>
      <c r="FE34">
        <v>1.8571200000000001</v>
      </c>
      <c r="FF34">
        <v>1.8591899999999999</v>
      </c>
      <c r="FG34">
        <v>1.8620300000000001</v>
      </c>
      <c r="FH34">
        <v>0</v>
      </c>
      <c r="FI34">
        <v>0</v>
      </c>
      <c r="FJ34">
        <v>0</v>
      </c>
      <c r="FK34">
        <v>0</v>
      </c>
      <c r="FL34" t="s">
        <v>348</v>
      </c>
      <c r="FM34" t="s">
        <v>349</v>
      </c>
      <c r="FN34" t="s">
        <v>350</v>
      </c>
      <c r="FO34" t="s">
        <v>350</v>
      </c>
      <c r="FP34" t="s">
        <v>350</v>
      </c>
      <c r="FQ34" t="s">
        <v>350</v>
      </c>
      <c r="FR34">
        <v>0</v>
      </c>
      <c r="FS34">
        <v>100</v>
      </c>
      <c r="FT34">
        <v>100</v>
      </c>
      <c r="FU34">
        <v>-1.998</v>
      </c>
      <c r="FV34">
        <v>9.74E-2</v>
      </c>
      <c r="FW34">
        <v>-0.55562790641117421</v>
      </c>
      <c r="FX34">
        <v>-4.0117494158234393E-3</v>
      </c>
      <c r="FY34">
        <v>1.087516141204025E-6</v>
      </c>
      <c r="FZ34">
        <v>-8.657206703991749E-11</v>
      </c>
      <c r="GA34">
        <v>9.7435000000000827E-2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30.4</v>
      </c>
      <c r="GJ34">
        <v>30.6</v>
      </c>
      <c r="GK34">
        <v>0.99975599999999998</v>
      </c>
      <c r="GL34">
        <v>2.3925800000000002</v>
      </c>
      <c r="GM34">
        <v>1.5942400000000001</v>
      </c>
      <c r="GN34">
        <v>2.32056</v>
      </c>
      <c r="GO34">
        <v>1.40015</v>
      </c>
      <c r="GP34">
        <v>2.3339799999999999</v>
      </c>
      <c r="GQ34">
        <v>25.163499999999999</v>
      </c>
      <c r="GR34">
        <v>14.350899999999999</v>
      </c>
      <c r="GS34">
        <v>18</v>
      </c>
      <c r="GT34">
        <v>656.48199999999997</v>
      </c>
      <c r="GU34">
        <v>426.97800000000001</v>
      </c>
      <c r="GV34">
        <v>26.588200000000001</v>
      </c>
      <c r="GW34">
        <v>25.093499999999999</v>
      </c>
      <c r="GX34">
        <v>29.9998</v>
      </c>
      <c r="GY34">
        <v>25.372800000000002</v>
      </c>
      <c r="GZ34">
        <v>25.371400000000001</v>
      </c>
      <c r="HA34">
        <v>20.063199999999998</v>
      </c>
      <c r="HB34">
        <v>-30</v>
      </c>
      <c r="HC34">
        <v>-30</v>
      </c>
      <c r="HD34">
        <v>26.630800000000001</v>
      </c>
      <c r="HE34">
        <v>399.714</v>
      </c>
      <c r="HF34">
        <v>0</v>
      </c>
      <c r="HG34">
        <v>104.271</v>
      </c>
      <c r="HH34">
        <v>104.065</v>
      </c>
    </row>
    <row r="35" spans="1:216" x14ac:dyDescent="0.2">
      <c r="A35">
        <v>17</v>
      </c>
      <c r="B35">
        <v>1689125229.0999999</v>
      </c>
      <c r="C35">
        <v>968.09999990463257</v>
      </c>
      <c r="D35" t="s">
        <v>381</v>
      </c>
      <c r="E35" t="s">
        <v>382</v>
      </c>
      <c r="F35" t="s">
        <v>344</v>
      </c>
      <c r="G35" t="s">
        <v>345</v>
      </c>
      <c r="H35">
        <v>20230711</v>
      </c>
      <c r="I35" t="s">
        <v>388</v>
      </c>
      <c r="J35" t="s">
        <v>391</v>
      </c>
      <c r="K35" t="s">
        <v>389</v>
      </c>
      <c r="L35">
        <v>1689125229.0999999</v>
      </c>
      <c r="M35">
        <f t="shared" si="0"/>
        <v>1.889821999978283E-3</v>
      </c>
      <c r="N35">
        <f t="shared" si="1"/>
        <v>1.889821999978283</v>
      </c>
      <c r="O35">
        <f t="shared" si="2"/>
        <v>-1.5801259361283151</v>
      </c>
      <c r="P35">
        <f t="shared" si="3"/>
        <v>400.024</v>
      </c>
      <c r="Q35">
        <f t="shared" si="4"/>
        <v>411.40267208602376</v>
      </c>
      <c r="R35">
        <f t="shared" si="5"/>
        <v>41.656957698139337</v>
      </c>
      <c r="S35">
        <f t="shared" si="6"/>
        <v>40.50479974217599</v>
      </c>
      <c r="T35">
        <f t="shared" si="7"/>
        <v>0.11631216193945451</v>
      </c>
      <c r="U35">
        <f t="shared" si="8"/>
        <v>3.2630435103206534</v>
      </c>
      <c r="V35">
        <f t="shared" si="9"/>
        <v>0.11405701962559636</v>
      </c>
      <c r="W35">
        <f t="shared" si="10"/>
        <v>7.1484611019658098E-2</v>
      </c>
      <c r="X35">
        <f t="shared" si="11"/>
        <v>3.2827350750831235</v>
      </c>
      <c r="Y35">
        <f t="shared" si="12"/>
        <v>25.461546874484579</v>
      </c>
      <c r="Z35">
        <f t="shared" si="13"/>
        <v>25.461546874484579</v>
      </c>
      <c r="AA35">
        <f t="shared" si="14"/>
        <v>3.2682319202482386</v>
      </c>
      <c r="AB35">
        <f t="shared" si="15"/>
        <v>48.659096743956958</v>
      </c>
      <c r="AC35">
        <f t="shared" si="16"/>
        <v>1.6311013029387997</v>
      </c>
      <c r="AD35">
        <f t="shared" si="17"/>
        <v>3.3520994265915314</v>
      </c>
      <c r="AE35">
        <f t="shared" si="18"/>
        <v>1.6371306173094389</v>
      </c>
      <c r="AF35">
        <f t="shared" si="19"/>
        <v>-83.341150199042275</v>
      </c>
      <c r="AG35">
        <f t="shared" si="20"/>
        <v>75.143582550215868</v>
      </c>
      <c r="AH35">
        <f t="shared" si="21"/>
        <v>4.9043066492003851</v>
      </c>
      <c r="AI35">
        <f t="shared" si="22"/>
        <v>-1.0525924542903908E-2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53679.496611353628</v>
      </c>
      <c r="AO35">
        <f t="shared" si="26"/>
        <v>19.850200000000001</v>
      </c>
      <c r="AP35">
        <f t="shared" si="27"/>
        <v>16.733568598488663</v>
      </c>
      <c r="AQ35">
        <f t="shared" si="28"/>
        <v>0.84299244332493695</v>
      </c>
      <c r="AR35">
        <f t="shared" si="29"/>
        <v>0.16537541561712846</v>
      </c>
      <c r="AS35">
        <v>1689125229.0999999</v>
      </c>
      <c r="AT35">
        <v>400.024</v>
      </c>
      <c r="AU35">
        <v>399.38600000000002</v>
      </c>
      <c r="AV35">
        <v>16.108699999999999</v>
      </c>
      <c r="AW35">
        <v>14.6693</v>
      </c>
      <c r="AX35">
        <v>402.02300000000002</v>
      </c>
      <c r="AY35">
        <v>16.011299999999999</v>
      </c>
      <c r="AZ35">
        <v>600.029</v>
      </c>
      <c r="BA35">
        <v>101.056</v>
      </c>
      <c r="BB35">
        <v>0.19992399999999999</v>
      </c>
      <c r="BC35">
        <v>25.8887</v>
      </c>
      <c r="BD35">
        <v>25.003599999999999</v>
      </c>
      <c r="BE35">
        <v>999.9</v>
      </c>
      <c r="BF35">
        <v>0</v>
      </c>
      <c r="BG35">
        <v>0</v>
      </c>
      <c r="BH35">
        <v>10008.799999999999</v>
      </c>
      <c r="BI35">
        <v>0</v>
      </c>
      <c r="BJ35">
        <v>3.0576300000000001</v>
      </c>
      <c r="BK35">
        <v>0.638428</v>
      </c>
      <c r="BL35">
        <v>406.57400000000001</v>
      </c>
      <c r="BM35">
        <v>405.33199999999999</v>
      </c>
      <c r="BN35">
        <v>1.4394199999999999</v>
      </c>
      <c r="BO35">
        <v>399.38600000000002</v>
      </c>
      <c r="BP35">
        <v>14.6693</v>
      </c>
      <c r="BQ35">
        <v>1.62788</v>
      </c>
      <c r="BR35">
        <v>1.4824200000000001</v>
      </c>
      <c r="BS35">
        <v>14.225300000000001</v>
      </c>
      <c r="BT35">
        <v>12.7881</v>
      </c>
      <c r="BU35">
        <v>19.850200000000001</v>
      </c>
      <c r="BV35">
        <v>0.90000800000000003</v>
      </c>
      <c r="BW35">
        <v>9.99916E-2</v>
      </c>
      <c r="BX35">
        <v>0</v>
      </c>
      <c r="BY35">
        <v>1.9195</v>
      </c>
      <c r="BZ35">
        <v>0</v>
      </c>
      <c r="CA35">
        <v>1153.53</v>
      </c>
      <c r="CB35">
        <v>161.011</v>
      </c>
      <c r="CC35">
        <v>36.436999999999998</v>
      </c>
      <c r="CD35">
        <v>39.5</v>
      </c>
      <c r="CE35">
        <v>38.25</v>
      </c>
      <c r="CF35">
        <v>41.125</v>
      </c>
      <c r="CG35">
        <v>37.5</v>
      </c>
      <c r="CH35">
        <v>17.87</v>
      </c>
      <c r="CI35">
        <v>1.98</v>
      </c>
      <c r="CJ35">
        <v>0</v>
      </c>
      <c r="CK35">
        <v>1689125233.0999999</v>
      </c>
      <c r="CL35">
        <v>0</v>
      </c>
      <c r="CM35">
        <v>1689123343</v>
      </c>
      <c r="CN35" t="s">
        <v>346</v>
      </c>
      <c r="CO35">
        <v>1689123343</v>
      </c>
      <c r="CP35">
        <v>1689123334</v>
      </c>
      <c r="CQ35">
        <v>1</v>
      </c>
      <c r="CR35">
        <v>2.9000000000000001E-2</v>
      </c>
      <c r="CS35">
        <v>-5.7000000000000002E-2</v>
      </c>
      <c r="CT35">
        <v>-2.028</v>
      </c>
      <c r="CU35">
        <v>9.7000000000000003E-2</v>
      </c>
      <c r="CV35">
        <v>409</v>
      </c>
      <c r="CW35">
        <v>17</v>
      </c>
      <c r="CX35">
        <v>0.16</v>
      </c>
      <c r="CY35">
        <v>0.09</v>
      </c>
      <c r="CZ35">
        <v>-1.8007140566473989</v>
      </c>
      <c r="DA35">
        <v>0.1776335950702938</v>
      </c>
      <c r="DB35">
        <v>7.4282801569410348E-2</v>
      </c>
      <c r="DC35">
        <v>1</v>
      </c>
      <c r="DD35">
        <v>399.42845</v>
      </c>
      <c r="DE35">
        <v>-1.1729831144545309E-2</v>
      </c>
      <c r="DF35">
        <v>4.5182380415374972E-2</v>
      </c>
      <c r="DG35">
        <v>-1</v>
      </c>
      <c r="DH35">
        <v>20.011219512195119</v>
      </c>
      <c r="DI35">
        <v>-0.2135421463857923</v>
      </c>
      <c r="DJ35">
        <v>0.17623952965891679</v>
      </c>
      <c r="DK35">
        <v>1</v>
      </c>
      <c r="DL35">
        <v>2</v>
      </c>
      <c r="DM35">
        <v>2</v>
      </c>
      <c r="DN35" t="s">
        <v>347</v>
      </c>
      <c r="DO35">
        <v>3.2056800000000001</v>
      </c>
      <c r="DP35">
        <v>2.8089300000000001</v>
      </c>
      <c r="DQ35">
        <v>9.4492900000000005E-2</v>
      </c>
      <c r="DR35">
        <v>9.3584299999999995E-2</v>
      </c>
      <c r="DS35">
        <v>8.6426600000000006E-2</v>
      </c>
      <c r="DT35">
        <v>8.0249899999999999E-2</v>
      </c>
      <c r="DU35">
        <v>27326.400000000001</v>
      </c>
      <c r="DV35">
        <v>30902.9</v>
      </c>
      <c r="DW35">
        <v>28406</v>
      </c>
      <c r="DX35">
        <v>32698.3</v>
      </c>
      <c r="DY35">
        <v>36067.699999999997</v>
      </c>
      <c r="DZ35">
        <v>40869.5</v>
      </c>
      <c r="EA35">
        <v>41683.5</v>
      </c>
      <c r="EB35">
        <v>47307.7</v>
      </c>
      <c r="EC35">
        <v>2.1991999999999998</v>
      </c>
      <c r="ED35">
        <v>1.82395</v>
      </c>
      <c r="EE35">
        <v>0.113547</v>
      </c>
      <c r="EF35">
        <v>0</v>
      </c>
      <c r="EG35">
        <v>23.137699999999999</v>
      </c>
      <c r="EH35">
        <v>999.9</v>
      </c>
      <c r="EI35">
        <v>50.1</v>
      </c>
      <c r="EJ35">
        <v>24</v>
      </c>
      <c r="EK35">
        <v>14.848699999999999</v>
      </c>
      <c r="EL35">
        <v>63.481099999999998</v>
      </c>
      <c r="EM35">
        <v>21.081700000000001</v>
      </c>
      <c r="EN35">
        <v>1</v>
      </c>
      <c r="EO35">
        <v>-0.164746</v>
      </c>
      <c r="EP35">
        <v>-2.51701</v>
      </c>
      <c r="EQ35">
        <v>20.232399999999998</v>
      </c>
      <c r="ER35">
        <v>5.2273199999999997</v>
      </c>
      <c r="ES35">
        <v>12.0159</v>
      </c>
      <c r="ET35">
        <v>4.9896500000000001</v>
      </c>
      <c r="EU35">
        <v>3.3050000000000002</v>
      </c>
      <c r="EV35">
        <v>3145.6</v>
      </c>
      <c r="EW35">
        <v>1396.6</v>
      </c>
      <c r="EX35">
        <v>67.400000000000006</v>
      </c>
      <c r="EY35">
        <v>14.6</v>
      </c>
      <c r="EZ35">
        <v>1.85242</v>
      </c>
      <c r="FA35">
        <v>1.8614200000000001</v>
      </c>
      <c r="FB35">
        <v>1.8603799999999999</v>
      </c>
      <c r="FC35">
        <v>1.8564000000000001</v>
      </c>
      <c r="FD35">
        <v>1.8608100000000001</v>
      </c>
      <c r="FE35">
        <v>1.85714</v>
      </c>
      <c r="FF35">
        <v>1.85921</v>
      </c>
      <c r="FG35">
        <v>1.8620300000000001</v>
      </c>
      <c r="FH35">
        <v>0</v>
      </c>
      <c r="FI35">
        <v>0</v>
      </c>
      <c r="FJ35">
        <v>0</v>
      </c>
      <c r="FK35">
        <v>0</v>
      </c>
      <c r="FL35" t="s">
        <v>348</v>
      </c>
      <c r="FM35" t="s">
        <v>349</v>
      </c>
      <c r="FN35" t="s">
        <v>350</v>
      </c>
      <c r="FO35" t="s">
        <v>350</v>
      </c>
      <c r="FP35" t="s">
        <v>350</v>
      </c>
      <c r="FQ35" t="s">
        <v>350</v>
      </c>
      <c r="FR35">
        <v>0</v>
      </c>
      <c r="FS35">
        <v>100</v>
      </c>
      <c r="FT35">
        <v>100</v>
      </c>
      <c r="FU35">
        <v>-1.9990000000000001</v>
      </c>
      <c r="FV35">
        <v>9.74E-2</v>
      </c>
      <c r="FW35">
        <v>-0.55562790641117421</v>
      </c>
      <c r="FX35">
        <v>-4.0117494158234393E-3</v>
      </c>
      <c r="FY35">
        <v>1.087516141204025E-6</v>
      </c>
      <c r="FZ35">
        <v>-8.657206703991749E-11</v>
      </c>
      <c r="GA35">
        <v>9.7435000000000827E-2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31.4</v>
      </c>
      <c r="GJ35">
        <v>31.6</v>
      </c>
      <c r="GK35">
        <v>0.99853499999999995</v>
      </c>
      <c r="GL35">
        <v>2.3889200000000002</v>
      </c>
      <c r="GM35">
        <v>1.5942400000000001</v>
      </c>
      <c r="GN35">
        <v>2.32178</v>
      </c>
      <c r="GO35">
        <v>1.40015</v>
      </c>
      <c r="GP35">
        <v>2.3132299999999999</v>
      </c>
      <c r="GQ35">
        <v>25.040900000000001</v>
      </c>
      <c r="GR35">
        <v>14.3422</v>
      </c>
      <c r="GS35">
        <v>18</v>
      </c>
      <c r="GT35">
        <v>656.27</v>
      </c>
      <c r="GU35">
        <v>427.25200000000001</v>
      </c>
      <c r="GV35">
        <v>27.190200000000001</v>
      </c>
      <c r="GW35">
        <v>25.040299999999998</v>
      </c>
      <c r="GX35">
        <v>29.9998</v>
      </c>
      <c r="GY35">
        <v>25.314900000000002</v>
      </c>
      <c r="GZ35">
        <v>25.310300000000002</v>
      </c>
      <c r="HA35">
        <v>20.0428</v>
      </c>
      <c r="HB35">
        <v>-30</v>
      </c>
      <c r="HC35">
        <v>-30</v>
      </c>
      <c r="HD35">
        <v>27.182400000000001</v>
      </c>
      <c r="HE35">
        <v>399.30599999999998</v>
      </c>
      <c r="HF35">
        <v>0</v>
      </c>
      <c r="HG35">
        <v>104.28</v>
      </c>
      <c r="HH35">
        <v>104.071</v>
      </c>
    </row>
    <row r="36" spans="1:216" x14ac:dyDescent="0.2">
      <c r="A36">
        <v>18</v>
      </c>
      <c r="B36">
        <v>1689125289.5999999</v>
      </c>
      <c r="C36">
        <v>1028.599999904633</v>
      </c>
      <c r="D36" t="s">
        <v>383</v>
      </c>
      <c r="E36" t="s">
        <v>384</v>
      </c>
      <c r="F36" t="s">
        <v>344</v>
      </c>
      <c r="G36" t="s">
        <v>345</v>
      </c>
      <c r="H36">
        <v>20230711</v>
      </c>
      <c r="I36" t="s">
        <v>388</v>
      </c>
      <c r="J36" t="s">
        <v>391</v>
      </c>
      <c r="K36" t="s">
        <v>389</v>
      </c>
      <c r="L36">
        <v>1689125289.5999999</v>
      </c>
      <c r="M36">
        <f t="shared" si="0"/>
        <v>1.8897234666145095E-3</v>
      </c>
      <c r="N36">
        <f t="shared" si="1"/>
        <v>1.8897234666145095</v>
      </c>
      <c r="O36">
        <f t="shared" si="2"/>
        <v>-2.308714479694971</v>
      </c>
      <c r="P36">
        <f t="shared" si="3"/>
        <v>400.04599999999999</v>
      </c>
      <c r="Q36">
        <f t="shared" si="4"/>
        <v>421.52712256144065</v>
      </c>
      <c r="R36">
        <f t="shared" si="5"/>
        <v>42.682987896473769</v>
      </c>
      <c r="S36">
        <f t="shared" si="6"/>
        <v>40.507852667401998</v>
      </c>
      <c r="T36">
        <f t="shared" si="7"/>
        <v>0.11607259812852619</v>
      </c>
      <c r="U36">
        <f t="shared" si="8"/>
        <v>3.260742233445046</v>
      </c>
      <c r="V36">
        <f t="shared" si="9"/>
        <v>0.11382508723478976</v>
      </c>
      <c r="W36">
        <f t="shared" si="10"/>
        <v>7.1338984761610991E-2</v>
      </c>
      <c r="X36">
        <f t="shared" si="11"/>
        <v>0</v>
      </c>
      <c r="Y36">
        <f t="shared" si="12"/>
        <v>25.443760434878214</v>
      </c>
      <c r="Z36">
        <f t="shared" si="13"/>
        <v>25.443760434878214</v>
      </c>
      <c r="AA36">
        <f t="shared" si="14"/>
        <v>3.2647798407843149</v>
      </c>
      <c r="AB36">
        <f t="shared" si="15"/>
        <v>48.455584478846838</v>
      </c>
      <c r="AC36">
        <f t="shared" si="16"/>
        <v>1.6242793694669999</v>
      </c>
      <c r="AD36">
        <f t="shared" si="17"/>
        <v>3.3520994265915314</v>
      </c>
      <c r="AE36">
        <f t="shared" si="18"/>
        <v>1.640500471317315</v>
      </c>
      <c r="AF36">
        <f t="shared" si="19"/>
        <v>-83.336804877699862</v>
      </c>
      <c r="AG36">
        <f t="shared" si="20"/>
        <v>78.217321167100593</v>
      </c>
      <c r="AH36">
        <f t="shared" si="21"/>
        <v>5.108063400575694</v>
      </c>
      <c r="AI36">
        <f t="shared" si="22"/>
        <v>-1.1420310023581237E-2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53622.433652861153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1689125289.5999999</v>
      </c>
      <c r="AT36">
        <v>400.04599999999999</v>
      </c>
      <c r="AU36">
        <v>398.84399999999999</v>
      </c>
      <c r="AV36">
        <v>16.041</v>
      </c>
      <c r="AW36">
        <v>14.601599999999999</v>
      </c>
      <c r="AX36">
        <v>402.04500000000002</v>
      </c>
      <c r="AY36">
        <v>15.9435</v>
      </c>
      <c r="AZ36">
        <v>600.03899999999999</v>
      </c>
      <c r="BA36">
        <v>101.05800000000001</v>
      </c>
      <c r="BB36">
        <v>0.199987</v>
      </c>
      <c r="BC36">
        <v>25.8887</v>
      </c>
      <c r="BD36">
        <v>24.997199999999999</v>
      </c>
      <c r="BE36">
        <v>999.9</v>
      </c>
      <c r="BF36">
        <v>0</v>
      </c>
      <c r="BG36">
        <v>0</v>
      </c>
      <c r="BH36">
        <v>9997.5</v>
      </c>
      <c r="BI36">
        <v>0</v>
      </c>
      <c r="BJ36">
        <v>2.48807</v>
      </c>
      <c r="BK36">
        <v>1.2016899999999999</v>
      </c>
      <c r="BL36">
        <v>406.56799999999998</v>
      </c>
      <c r="BM36">
        <v>404.755</v>
      </c>
      <c r="BN36">
        <v>1.4393800000000001</v>
      </c>
      <c r="BO36">
        <v>398.84399999999999</v>
      </c>
      <c r="BP36">
        <v>14.601599999999999</v>
      </c>
      <c r="BQ36">
        <v>1.6210599999999999</v>
      </c>
      <c r="BR36">
        <v>1.4756</v>
      </c>
      <c r="BS36">
        <v>14.160500000000001</v>
      </c>
      <c r="BT36">
        <v>12.717700000000001</v>
      </c>
      <c r="BU36">
        <v>0</v>
      </c>
      <c r="BV36">
        <v>0</v>
      </c>
      <c r="BW36">
        <v>0</v>
      </c>
      <c r="BX36">
        <v>0</v>
      </c>
      <c r="BY36">
        <v>3.51</v>
      </c>
      <c r="BZ36">
        <v>0</v>
      </c>
      <c r="CA36">
        <v>899.7</v>
      </c>
      <c r="CB36">
        <v>1.51</v>
      </c>
      <c r="CC36">
        <v>36.186999999999998</v>
      </c>
      <c r="CD36">
        <v>39.436999999999998</v>
      </c>
      <c r="CE36">
        <v>38.186999999999998</v>
      </c>
      <c r="CF36">
        <v>41.125</v>
      </c>
      <c r="CG36">
        <v>37.311999999999998</v>
      </c>
      <c r="CH36">
        <v>0</v>
      </c>
      <c r="CI36">
        <v>0</v>
      </c>
      <c r="CJ36">
        <v>0</v>
      </c>
      <c r="CK36">
        <v>1689125293.0999999</v>
      </c>
      <c r="CL36">
        <v>0</v>
      </c>
      <c r="CM36">
        <v>1689123343</v>
      </c>
      <c r="CN36" t="s">
        <v>346</v>
      </c>
      <c r="CO36">
        <v>1689123343</v>
      </c>
      <c r="CP36">
        <v>1689123334</v>
      </c>
      <c r="CQ36">
        <v>1</v>
      </c>
      <c r="CR36">
        <v>2.9000000000000001E-2</v>
      </c>
      <c r="CS36">
        <v>-5.7000000000000002E-2</v>
      </c>
      <c r="CT36">
        <v>-2.028</v>
      </c>
      <c r="CU36">
        <v>9.7000000000000003E-2</v>
      </c>
      <c r="CV36">
        <v>409</v>
      </c>
      <c r="CW36">
        <v>17</v>
      </c>
      <c r="CX36">
        <v>0.16</v>
      </c>
      <c r="CY36">
        <v>0.09</v>
      </c>
      <c r="CZ36">
        <v>-2.613011887297414</v>
      </c>
      <c r="DA36">
        <v>-0.47100145567590351</v>
      </c>
      <c r="DB36">
        <v>6.3950915109796239E-2</v>
      </c>
      <c r="DC36">
        <v>1</v>
      </c>
      <c r="DD36">
        <v>398.93963414634152</v>
      </c>
      <c r="DE36">
        <v>-0.65347735191700729</v>
      </c>
      <c r="DF36">
        <v>6.8762140780807737E-2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347</v>
      </c>
      <c r="DO36">
        <v>3.2057799999999999</v>
      </c>
      <c r="DP36">
        <v>2.8088899999999999</v>
      </c>
      <c r="DQ36">
        <v>9.4511800000000007E-2</v>
      </c>
      <c r="DR36">
        <v>9.3502699999999994E-2</v>
      </c>
      <c r="DS36">
        <v>8.6171700000000004E-2</v>
      </c>
      <c r="DT36">
        <v>7.9991699999999999E-2</v>
      </c>
      <c r="DU36">
        <v>27327.3</v>
      </c>
      <c r="DV36">
        <v>30907.5</v>
      </c>
      <c r="DW36">
        <v>28407.3</v>
      </c>
      <c r="DX36">
        <v>32700</v>
      </c>
      <c r="DY36">
        <v>36080.5</v>
      </c>
      <c r="DZ36">
        <v>40883.199999999997</v>
      </c>
      <c r="EA36">
        <v>41686.5</v>
      </c>
      <c r="EB36">
        <v>47310.1</v>
      </c>
      <c r="EC36">
        <v>2.1998700000000002</v>
      </c>
      <c r="ED36">
        <v>1.8255300000000001</v>
      </c>
      <c r="EE36">
        <v>0.11383</v>
      </c>
      <c r="EF36">
        <v>0</v>
      </c>
      <c r="EG36">
        <v>23.1266</v>
      </c>
      <c r="EH36">
        <v>999.9</v>
      </c>
      <c r="EI36">
        <v>50.3</v>
      </c>
      <c r="EJ36">
        <v>23.9</v>
      </c>
      <c r="EK36">
        <v>14.8177</v>
      </c>
      <c r="EL36">
        <v>63.3611</v>
      </c>
      <c r="EM36">
        <v>20.652999999999999</v>
      </c>
      <c r="EN36">
        <v>1</v>
      </c>
      <c r="EO36">
        <v>-0.16888700000000001</v>
      </c>
      <c r="EP36">
        <v>-2.2317900000000002</v>
      </c>
      <c r="EQ36">
        <v>20.236999999999998</v>
      </c>
      <c r="ER36">
        <v>5.2273199999999997</v>
      </c>
      <c r="ES36">
        <v>12.0158</v>
      </c>
      <c r="ET36">
        <v>4.9896500000000001</v>
      </c>
      <c r="EU36">
        <v>3.3050000000000002</v>
      </c>
      <c r="EV36">
        <v>3147</v>
      </c>
      <c r="EW36">
        <v>1396.6</v>
      </c>
      <c r="EX36">
        <v>67.400000000000006</v>
      </c>
      <c r="EY36">
        <v>14.6</v>
      </c>
      <c r="EZ36">
        <v>1.85242</v>
      </c>
      <c r="FA36">
        <v>1.8614200000000001</v>
      </c>
      <c r="FB36">
        <v>1.86036</v>
      </c>
      <c r="FC36">
        <v>1.8563799999999999</v>
      </c>
      <c r="FD36">
        <v>1.8608100000000001</v>
      </c>
      <c r="FE36">
        <v>1.85707</v>
      </c>
      <c r="FF36">
        <v>1.85914</v>
      </c>
      <c r="FG36">
        <v>1.8620300000000001</v>
      </c>
      <c r="FH36">
        <v>0</v>
      </c>
      <c r="FI36">
        <v>0</v>
      </c>
      <c r="FJ36">
        <v>0</v>
      </c>
      <c r="FK36">
        <v>0</v>
      </c>
      <c r="FL36" t="s">
        <v>348</v>
      </c>
      <c r="FM36" t="s">
        <v>349</v>
      </c>
      <c r="FN36" t="s">
        <v>350</v>
      </c>
      <c r="FO36" t="s">
        <v>350</v>
      </c>
      <c r="FP36" t="s">
        <v>350</v>
      </c>
      <c r="FQ36" t="s">
        <v>350</v>
      </c>
      <c r="FR36">
        <v>0</v>
      </c>
      <c r="FS36">
        <v>100</v>
      </c>
      <c r="FT36">
        <v>100</v>
      </c>
      <c r="FU36">
        <v>-1.9990000000000001</v>
      </c>
      <c r="FV36">
        <v>9.7500000000000003E-2</v>
      </c>
      <c r="FW36">
        <v>-0.55562790641117421</v>
      </c>
      <c r="FX36">
        <v>-4.0117494158234393E-3</v>
      </c>
      <c r="FY36">
        <v>1.087516141204025E-6</v>
      </c>
      <c r="FZ36">
        <v>-8.657206703991749E-11</v>
      </c>
      <c r="GA36">
        <v>9.7435000000000827E-2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32.4</v>
      </c>
      <c r="GJ36">
        <v>32.6</v>
      </c>
      <c r="GK36">
        <v>0.99731400000000003</v>
      </c>
      <c r="GL36">
        <v>2.3791500000000001</v>
      </c>
      <c r="GM36">
        <v>1.5942400000000001</v>
      </c>
      <c r="GN36">
        <v>2.32178</v>
      </c>
      <c r="GO36">
        <v>1.40015</v>
      </c>
      <c r="GP36">
        <v>2.4145500000000002</v>
      </c>
      <c r="GQ36">
        <v>24.918299999999999</v>
      </c>
      <c r="GR36">
        <v>14.333399999999999</v>
      </c>
      <c r="GS36">
        <v>18</v>
      </c>
      <c r="GT36">
        <v>656.08199999999999</v>
      </c>
      <c r="GU36">
        <v>427.72800000000001</v>
      </c>
      <c r="GV36">
        <v>26.789300000000001</v>
      </c>
      <c r="GW36">
        <v>24.987200000000001</v>
      </c>
      <c r="GX36">
        <v>29.9999</v>
      </c>
      <c r="GY36">
        <v>25.255700000000001</v>
      </c>
      <c r="GZ36">
        <v>25.249300000000002</v>
      </c>
      <c r="HA36">
        <v>20.0183</v>
      </c>
      <c r="HB36">
        <v>-30</v>
      </c>
      <c r="HC36">
        <v>-30</v>
      </c>
      <c r="HD36">
        <v>26.793600000000001</v>
      </c>
      <c r="HE36">
        <v>398.74700000000001</v>
      </c>
      <c r="HF36">
        <v>0</v>
      </c>
      <c r="HG36">
        <v>104.286</v>
      </c>
      <c r="HH36">
        <v>104.07599999999999</v>
      </c>
    </row>
    <row r="37" spans="1:216" x14ac:dyDescent="0.2">
      <c r="A37">
        <v>19</v>
      </c>
      <c r="B37">
        <v>1689125369.5999999</v>
      </c>
      <c r="C37">
        <v>1108.599999904633</v>
      </c>
      <c r="D37" t="s">
        <v>385</v>
      </c>
      <c r="E37" t="s">
        <v>386</v>
      </c>
      <c r="F37" t="s">
        <v>344</v>
      </c>
      <c r="G37" t="s">
        <v>345</v>
      </c>
      <c r="H37">
        <v>20230711</v>
      </c>
      <c r="I37" t="s">
        <v>388</v>
      </c>
      <c r="J37" t="s">
        <v>391</v>
      </c>
      <c r="K37" t="s">
        <v>389</v>
      </c>
      <c r="L37">
        <v>1689125369.5999999</v>
      </c>
      <c r="M37">
        <f t="shared" si="0"/>
        <v>2.0339620390917284E-3</v>
      </c>
      <c r="N37">
        <f t="shared" si="1"/>
        <v>2.0339620390917283</v>
      </c>
      <c r="O37">
        <f t="shared" si="2"/>
        <v>7.3967667408031748</v>
      </c>
      <c r="P37">
        <f t="shared" si="3"/>
        <v>399.47899999999998</v>
      </c>
      <c r="Q37">
        <f t="shared" si="4"/>
        <v>274.46622002506314</v>
      </c>
      <c r="R37">
        <f t="shared" si="5"/>
        <v>27.793645289058539</v>
      </c>
      <c r="S37">
        <f t="shared" si="6"/>
        <v>40.452984070002998</v>
      </c>
      <c r="T37">
        <f t="shared" si="7"/>
        <v>0.10502634116758798</v>
      </c>
      <c r="U37">
        <f t="shared" si="8"/>
        <v>3.2559370885122392</v>
      </c>
      <c r="V37">
        <f t="shared" si="9"/>
        <v>0.10317992047154925</v>
      </c>
      <c r="W37">
        <f t="shared" si="10"/>
        <v>6.4650640033784318E-2</v>
      </c>
      <c r="X37">
        <f t="shared" si="11"/>
        <v>297.68705699999998</v>
      </c>
      <c r="Y37">
        <f t="shared" si="12"/>
        <v>26.886982063151425</v>
      </c>
      <c r="Z37">
        <f t="shared" si="13"/>
        <v>26.886982063151425</v>
      </c>
      <c r="AA37">
        <f t="shared" si="14"/>
        <v>3.5554705816496974</v>
      </c>
      <c r="AB37">
        <f t="shared" si="15"/>
        <v>48.360066122555331</v>
      </c>
      <c r="AC37">
        <f t="shared" si="16"/>
        <v>1.6101842877855999</v>
      </c>
      <c r="AD37">
        <f t="shared" si="17"/>
        <v>3.3295742063400602</v>
      </c>
      <c r="AE37">
        <f t="shared" si="18"/>
        <v>1.9452862938640976</v>
      </c>
      <c r="AF37">
        <f t="shared" si="19"/>
        <v>-89.697725923945228</v>
      </c>
      <c r="AG37">
        <f t="shared" si="20"/>
        <v>-195.20830219106293</v>
      </c>
      <c r="AH37">
        <f t="shared" si="21"/>
        <v>-12.852565294254989</v>
      </c>
      <c r="AI37">
        <f t="shared" si="22"/>
        <v>-7.1536409263160294E-2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53523.760304766154</v>
      </c>
      <c r="AO37">
        <f t="shared" si="26"/>
        <v>1799.91</v>
      </c>
      <c r="AP37">
        <f t="shared" si="27"/>
        <v>1517.3241</v>
      </c>
      <c r="AQ37">
        <f t="shared" si="28"/>
        <v>0.84299998333249992</v>
      </c>
      <c r="AR37">
        <f t="shared" si="29"/>
        <v>0.16538996783172491</v>
      </c>
      <c r="AS37">
        <v>1689125369.5999999</v>
      </c>
      <c r="AT37">
        <v>399.47899999999998</v>
      </c>
      <c r="AU37">
        <v>405.834</v>
      </c>
      <c r="AV37">
        <v>15.9008</v>
      </c>
      <c r="AW37">
        <v>14.3513</v>
      </c>
      <c r="AX37">
        <v>401.476</v>
      </c>
      <c r="AY37">
        <v>15.8034</v>
      </c>
      <c r="AZ37">
        <v>600.03399999999999</v>
      </c>
      <c r="BA37">
        <v>101.06399999999999</v>
      </c>
      <c r="BB37">
        <v>0.20035700000000001</v>
      </c>
      <c r="BC37">
        <v>25.774899999999999</v>
      </c>
      <c r="BD37">
        <v>24.992599999999999</v>
      </c>
      <c r="BE37">
        <v>999.9</v>
      </c>
      <c r="BF37">
        <v>0</v>
      </c>
      <c r="BG37">
        <v>0</v>
      </c>
      <c r="BH37">
        <v>9973.75</v>
      </c>
      <c r="BI37">
        <v>0</v>
      </c>
      <c r="BJ37">
        <v>2.1583199999999998</v>
      </c>
      <c r="BK37">
        <v>-6.3549800000000003</v>
      </c>
      <c r="BL37">
        <v>405.93400000000003</v>
      </c>
      <c r="BM37">
        <v>411.74299999999999</v>
      </c>
      <c r="BN37">
        <v>1.54958</v>
      </c>
      <c r="BO37">
        <v>405.834</v>
      </c>
      <c r="BP37">
        <v>14.3513</v>
      </c>
      <c r="BQ37">
        <v>1.607</v>
      </c>
      <c r="BR37">
        <v>1.4503999999999999</v>
      </c>
      <c r="BS37">
        <v>14.0261</v>
      </c>
      <c r="BT37">
        <v>12.455</v>
      </c>
      <c r="BU37">
        <v>1799.91</v>
      </c>
      <c r="BV37">
        <v>0.89999899999999999</v>
      </c>
      <c r="BW37">
        <v>0.10000100000000001</v>
      </c>
      <c r="BX37">
        <v>0</v>
      </c>
      <c r="BY37">
        <v>2.6196000000000002</v>
      </c>
      <c r="BZ37">
        <v>0</v>
      </c>
      <c r="CA37">
        <v>4450.6400000000003</v>
      </c>
      <c r="CB37">
        <v>14599.6</v>
      </c>
      <c r="CC37">
        <v>38</v>
      </c>
      <c r="CD37">
        <v>39.375</v>
      </c>
      <c r="CE37">
        <v>38.436999999999998</v>
      </c>
      <c r="CF37">
        <v>41.125</v>
      </c>
      <c r="CG37">
        <v>38.186999999999998</v>
      </c>
      <c r="CH37">
        <v>1619.92</v>
      </c>
      <c r="CI37">
        <v>179.99</v>
      </c>
      <c r="CJ37">
        <v>0</v>
      </c>
      <c r="CK37">
        <v>1689125373.5999999</v>
      </c>
      <c r="CL37">
        <v>0</v>
      </c>
      <c r="CM37">
        <v>1689123343</v>
      </c>
      <c r="CN37" t="s">
        <v>346</v>
      </c>
      <c r="CO37">
        <v>1689123343</v>
      </c>
      <c r="CP37">
        <v>1689123334</v>
      </c>
      <c r="CQ37">
        <v>1</v>
      </c>
      <c r="CR37">
        <v>2.9000000000000001E-2</v>
      </c>
      <c r="CS37">
        <v>-5.7000000000000002E-2</v>
      </c>
      <c r="CT37">
        <v>-2.028</v>
      </c>
      <c r="CU37">
        <v>9.7000000000000003E-2</v>
      </c>
      <c r="CV37">
        <v>409</v>
      </c>
      <c r="CW37">
        <v>17</v>
      </c>
      <c r="CX37">
        <v>0.16</v>
      </c>
      <c r="CY37">
        <v>0.09</v>
      </c>
      <c r="CZ37">
        <v>8.0992181478904257</v>
      </c>
      <c r="DA37">
        <v>2.5184377963861762</v>
      </c>
      <c r="DB37">
        <v>0.25304372910144202</v>
      </c>
      <c r="DC37">
        <v>0</v>
      </c>
      <c r="DD37">
        <v>405.40997499999997</v>
      </c>
      <c r="DE37">
        <v>2.4253846153838641</v>
      </c>
      <c r="DF37">
        <v>0.23464041505034799</v>
      </c>
      <c r="DG37">
        <v>-1</v>
      </c>
      <c r="DH37">
        <v>1799.97</v>
      </c>
      <c r="DI37">
        <v>7.7645444840563238E-2</v>
      </c>
      <c r="DJ37">
        <v>8.6110394262244816E-2</v>
      </c>
      <c r="DK37">
        <v>1</v>
      </c>
      <c r="DL37">
        <v>1</v>
      </c>
      <c r="DM37">
        <v>2</v>
      </c>
      <c r="DN37" t="s">
        <v>387</v>
      </c>
      <c r="DO37">
        <v>3.2058599999999999</v>
      </c>
      <c r="DP37">
        <v>2.8090600000000001</v>
      </c>
      <c r="DQ37">
        <v>9.4432699999999994E-2</v>
      </c>
      <c r="DR37">
        <v>9.4770499999999994E-2</v>
      </c>
      <c r="DS37">
        <v>8.5635900000000001E-2</v>
      </c>
      <c r="DT37">
        <v>7.90043E-2</v>
      </c>
      <c r="DU37">
        <v>27332.7</v>
      </c>
      <c r="DV37">
        <v>30867.200000000001</v>
      </c>
      <c r="DW37">
        <v>28410.2</v>
      </c>
      <c r="DX37">
        <v>32702.9</v>
      </c>
      <c r="DY37">
        <v>36105.4</v>
      </c>
      <c r="DZ37">
        <v>40930.699999999997</v>
      </c>
      <c r="EA37">
        <v>41690.5</v>
      </c>
      <c r="EB37">
        <v>47314.1</v>
      </c>
      <c r="EC37">
        <v>2.20065</v>
      </c>
      <c r="ED37">
        <v>1.82708</v>
      </c>
      <c r="EE37">
        <v>0.105869</v>
      </c>
      <c r="EF37">
        <v>0</v>
      </c>
      <c r="EG37">
        <v>23.253</v>
      </c>
      <c r="EH37">
        <v>999.9</v>
      </c>
      <c r="EI37">
        <v>50.4</v>
      </c>
      <c r="EJ37">
        <v>23.7</v>
      </c>
      <c r="EK37">
        <v>14.6701</v>
      </c>
      <c r="EL37">
        <v>63.341099999999997</v>
      </c>
      <c r="EM37">
        <v>20.961500000000001</v>
      </c>
      <c r="EN37">
        <v>1</v>
      </c>
      <c r="EO37">
        <v>-0.175071</v>
      </c>
      <c r="EP37">
        <v>2.3981499999999999E-2</v>
      </c>
      <c r="EQ37">
        <v>20.235700000000001</v>
      </c>
      <c r="ER37">
        <v>5.2271700000000001</v>
      </c>
      <c r="ES37">
        <v>12.0122</v>
      </c>
      <c r="ET37">
        <v>4.9895500000000004</v>
      </c>
      <c r="EU37">
        <v>3.3050000000000002</v>
      </c>
      <c r="EV37">
        <v>3148.9</v>
      </c>
      <c r="EW37">
        <v>1396.6</v>
      </c>
      <c r="EX37">
        <v>67.400000000000006</v>
      </c>
      <c r="EY37">
        <v>14.7</v>
      </c>
      <c r="EZ37">
        <v>1.85242</v>
      </c>
      <c r="FA37">
        <v>1.8614200000000001</v>
      </c>
      <c r="FB37">
        <v>1.8603499999999999</v>
      </c>
      <c r="FC37">
        <v>1.8563799999999999</v>
      </c>
      <c r="FD37">
        <v>1.8608100000000001</v>
      </c>
      <c r="FE37">
        <v>1.8570599999999999</v>
      </c>
      <c r="FF37">
        <v>1.8591599999999999</v>
      </c>
      <c r="FG37">
        <v>1.8620300000000001</v>
      </c>
      <c r="FH37">
        <v>0</v>
      </c>
      <c r="FI37">
        <v>0</v>
      </c>
      <c r="FJ37">
        <v>0</v>
      </c>
      <c r="FK37">
        <v>0</v>
      </c>
      <c r="FL37" t="s">
        <v>348</v>
      </c>
      <c r="FM37" t="s">
        <v>349</v>
      </c>
      <c r="FN37" t="s">
        <v>350</v>
      </c>
      <c r="FO37" t="s">
        <v>350</v>
      </c>
      <c r="FP37" t="s">
        <v>350</v>
      </c>
      <c r="FQ37" t="s">
        <v>350</v>
      </c>
      <c r="FR37">
        <v>0</v>
      </c>
      <c r="FS37">
        <v>100</v>
      </c>
      <c r="FT37">
        <v>100</v>
      </c>
      <c r="FU37">
        <v>-1.9970000000000001</v>
      </c>
      <c r="FV37">
        <v>9.74E-2</v>
      </c>
      <c r="FW37">
        <v>-0.55562790641117421</v>
      </c>
      <c r="FX37">
        <v>-4.0117494158234393E-3</v>
      </c>
      <c r="FY37">
        <v>1.087516141204025E-6</v>
      </c>
      <c r="FZ37">
        <v>-8.657206703991749E-11</v>
      </c>
      <c r="GA37">
        <v>9.7435000000000827E-2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33.799999999999997</v>
      </c>
      <c r="GJ37">
        <v>33.9</v>
      </c>
      <c r="GK37">
        <v>1.01074</v>
      </c>
      <c r="GL37">
        <v>2.3889200000000002</v>
      </c>
      <c r="GM37">
        <v>1.5942400000000001</v>
      </c>
      <c r="GN37">
        <v>2.32178</v>
      </c>
      <c r="GO37">
        <v>1.40015</v>
      </c>
      <c r="GP37">
        <v>2.2912599999999999</v>
      </c>
      <c r="GQ37">
        <v>24.775500000000001</v>
      </c>
      <c r="GR37">
        <v>14.2721</v>
      </c>
      <c r="GS37">
        <v>18</v>
      </c>
      <c r="GT37">
        <v>655.76300000000003</v>
      </c>
      <c r="GU37">
        <v>428.04399999999998</v>
      </c>
      <c r="GV37">
        <v>23.736699999999999</v>
      </c>
      <c r="GW37">
        <v>24.928999999999998</v>
      </c>
      <c r="GX37">
        <v>29.999400000000001</v>
      </c>
      <c r="GY37">
        <v>25.179400000000001</v>
      </c>
      <c r="GZ37">
        <v>25.1709</v>
      </c>
      <c r="HA37">
        <v>20.289000000000001</v>
      </c>
      <c r="HB37">
        <v>-30</v>
      </c>
      <c r="HC37">
        <v>-30</v>
      </c>
      <c r="HD37">
        <v>23.7593</v>
      </c>
      <c r="HE37">
        <v>405.96499999999997</v>
      </c>
      <c r="HF37">
        <v>0</v>
      </c>
      <c r="HG37">
        <v>104.29600000000001</v>
      </c>
      <c r="HH37">
        <v>104.08499999999999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2023-07-12T01:29:40Z</dcterms:created>
  <dcterms:modified xsi:type="dcterms:W3CDTF">2023-07-14T20:53:24Z</dcterms:modified>
</cp:coreProperties>
</file>