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771ECB09-AA08-284C-BC98-C8789D17B5E8}" xr6:coauthVersionLast="47" xr6:coauthVersionMax="47" xr10:uidLastSave="{00000000-0000-0000-0000-000000000000}"/>
  <bookViews>
    <workbookView xWindow="360" yWindow="760" windowWidth="16100" windowHeight="14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/>
  <c r="P37" i="1" s="1"/>
  <c r="AD37" i="1"/>
  <c r="AC37" i="1"/>
  <c r="AB37" i="1"/>
  <c r="X37" i="1"/>
  <c r="U37" i="1"/>
  <c r="S37" i="1"/>
  <c r="AR36" i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N35" i="1" s="1"/>
  <c r="M35" i="1" s="1"/>
  <c r="AD35" i="1"/>
  <c r="AC35" i="1"/>
  <c r="AB35" i="1"/>
  <c r="U35" i="1"/>
  <c r="S35" i="1"/>
  <c r="P35" i="1"/>
  <c r="O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M31" i="1"/>
  <c r="AL31" i="1"/>
  <c r="N31" i="1" s="1"/>
  <c r="M31" i="1" s="1"/>
  <c r="AD31" i="1"/>
  <c r="AC31" i="1"/>
  <c r="AB31" i="1" s="1"/>
  <c r="U31" i="1"/>
  <c r="S31" i="1"/>
  <c r="P31" i="1"/>
  <c r="O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N27" i="1"/>
  <c r="AL27" i="1"/>
  <c r="N27" i="1" s="1"/>
  <c r="M27" i="1" s="1"/>
  <c r="AD27" i="1"/>
  <c r="AC27" i="1"/>
  <c r="AB27" i="1"/>
  <c r="U27" i="1"/>
  <c r="S27" i="1"/>
  <c r="P27" i="1"/>
  <c r="O27" i="1"/>
  <c r="AR26" i="1"/>
  <c r="AQ26" i="1"/>
  <c r="AP26" i="1"/>
  <c r="AO26" i="1"/>
  <c r="AN26" i="1"/>
  <c r="AL26" i="1" s="1"/>
  <c r="AM26" i="1"/>
  <c r="AD26" i="1"/>
  <c r="AC26" i="1"/>
  <c r="AB26" i="1" s="1"/>
  <c r="X26" i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P24" i="1" s="1"/>
  <c r="AN24" i="1"/>
  <c r="AL24" i="1"/>
  <c r="P24" i="1" s="1"/>
  <c r="AD24" i="1"/>
  <c r="AC24" i="1"/>
  <c r="AB24" i="1"/>
  <c r="U24" i="1"/>
  <c r="AR23" i="1"/>
  <c r="AQ23" i="1"/>
  <c r="AO23" i="1"/>
  <c r="AN23" i="1"/>
  <c r="AL23" i="1"/>
  <c r="N23" i="1" s="1"/>
  <c r="M23" i="1" s="1"/>
  <c r="AD23" i="1"/>
  <c r="AC23" i="1"/>
  <c r="AB23" i="1"/>
  <c r="U23" i="1"/>
  <c r="S23" i="1"/>
  <c r="P23" i="1"/>
  <c r="O23" i="1"/>
  <c r="AR22" i="1"/>
  <c r="AQ22" i="1"/>
  <c r="AP22" i="1"/>
  <c r="AO22" i="1"/>
  <c r="AN22" i="1"/>
  <c r="AL22" i="1" s="1"/>
  <c r="AM22" i="1"/>
  <c r="AD22" i="1"/>
  <c r="AC22" i="1"/>
  <c r="AB22" i="1" s="1"/>
  <c r="X22" i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AP20" i="1" s="1"/>
  <c r="AN20" i="1"/>
  <c r="AL20" i="1"/>
  <c r="P20" i="1" s="1"/>
  <c r="AD20" i="1"/>
  <c r="AC20" i="1"/>
  <c r="AB20" i="1"/>
  <c r="U20" i="1"/>
  <c r="AR19" i="1"/>
  <c r="AQ19" i="1"/>
  <c r="AO19" i="1"/>
  <c r="AN19" i="1"/>
  <c r="AL19" i="1"/>
  <c r="N19" i="1" s="1"/>
  <c r="M19" i="1" s="1"/>
  <c r="AD19" i="1"/>
  <c r="AC19" i="1"/>
  <c r="AB19" i="1"/>
  <c r="U19" i="1"/>
  <c r="S19" i="1"/>
  <c r="P19" i="1"/>
  <c r="O19" i="1"/>
  <c r="AF23" i="1" l="1"/>
  <c r="AP19" i="1"/>
  <c r="X19" i="1"/>
  <c r="AF27" i="1"/>
  <c r="AF31" i="1"/>
  <c r="S22" i="1"/>
  <c r="P22" i="1"/>
  <c r="O22" i="1"/>
  <c r="N22" i="1"/>
  <c r="M22" i="1" s="1"/>
  <c r="AP23" i="1"/>
  <c r="X23" i="1"/>
  <c r="P32" i="1"/>
  <c r="O32" i="1"/>
  <c r="N32" i="1"/>
  <c r="M32" i="1" s="1"/>
  <c r="AM32" i="1"/>
  <c r="S32" i="1"/>
  <c r="S26" i="1"/>
  <c r="P26" i="1"/>
  <c r="N26" i="1"/>
  <c r="M26" i="1" s="1"/>
  <c r="O26" i="1"/>
  <c r="X27" i="1"/>
  <c r="AP27" i="1"/>
  <c r="S34" i="1"/>
  <c r="P34" i="1"/>
  <c r="O34" i="1"/>
  <c r="N34" i="1"/>
  <c r="M34" i="1" s="1"/>
  <c r="AM34" i="1"/>
  <c r="P28" i="1"/>
  <c r="O28" i="1"/>
  <c r="N28" i="1"/>
  <c r="M28" i="1" s="1"/>
  <c r="AM28" i="1"/>
  <c r="S28" i="1"/>
  <c r="AF35" i="1"/>
  <c r="AF19" i="1"/>
  <c r="S30" i="1"/>
  <c r="AM30" i="1"/>
  <c r="N30" i="1"/>
  <c r="M30" i="1" s="1"/>
  <c r="P30" i="1"/>
  <c r="O30" i="1"/>
  <c r="X31" i="1"/>
  <c r="X35" i="1"/>
  <c r="S20" i="1"/>
  <c r="AM21" i="1"/>
  <c r="S24" i="1"/>
  <c r="AM25" i="1"/>
  <c r="AM29" i="1"/>
  <c r="AM33" i="1"/>
  <c r="AM37" i="1"/>
  <c r="N29" i="1"/>
  <c r="M29" i="1" s="1"/>
  <c r="X30" i="1"/>
  <c r="N33" i="1"/>
  <c r="M33" i="1" s="1"/>
  <c r="X34" i="1"/>
  <c r="N37" i="1"/>
  <c r="M37" i="1" s="1"/>
  <c r="N25" i="1"/>
  <c r="M25" i="1" s="1"/>
  <c r="AM20" i="1"/>
  <c r="O21" i="1"/>
  <c r="AM24" i="1"/>
  <c r="O25" i="1"/>
  <c r="Y26" i="1"/>
  <c r="Z26" i="1" s="1"/>
  <c r="O29" i="1"/>
  <c r="O33" i="1"/>
  <c r="AM36" i="1"/>
  <c r="O37" i="1"/>
  <c r="N21" i="1"/>
  <c r="M21" i="1" s="1"/>
  <c r="N20" i="1"/>
  <c r="M20" i="1" s="1"/>
  <c r="X21" i="1"/>
  <c r="N24" i="1"/>
  <c r="M24" i="1" s="1"/>
  <c r="X25" i="1"/>
  <c r="X29" i="1"/>
  <c r="X33" i="1"/>
  <c r="N36" i="1"/>
  <c r="M36" i="1" s="1"/>
  <c r="O20" i="1"/>
  <c r="O24" i="1"/>
  <c r="AM27" i="1"/>
  <c r="AM35" i="1"/>
  <c r="O36" i="1"/>
  <c r="AM19" i="1"/>
  <c r="AM23" i="1"/>
  <c r="X20" i="1"/>
  <c r="X24" i="1"/>
  <c r="X28" i="1"/>
  <c r="X32" i="1"/>
  <c r="X36" i="1"/>
  <c r="AF37" i="1" l="1"/>
  <c r="Y36" i="1"/>
  <c r="Z36" i="1" s="1"/>
  <c r="V36" i="1" s="1"/>
  <c r="T36" i="1" s="1"/>
  <c r="W36" i="1" s="1"/>
  <c r="Q36" i="1" s="1"/>
  <c r="R36" i="1" s="1"/>
  <c r="AF24" i="1"/>
  <c r="V24" i="1"/>
  <c r="T24" i="1" s="1"/>
  <c r="W24" i="1" s="1"/>
  <c r="Q24" i="1" s="1"/>
  <c r="R24" i="1" s="1"/>
  <c r="AF25" i="1"/>
  <c r="Y25" i="1"/>
  <c r="Z25" i="1" s="1"/>
  <c r="V25" i="1" s="1"/>
  <c r="T25" i="1" s="1"/>
  <c r="W25" i="1" s="1"/>
  <c r="Q25" i="1" s="1"/>
  <c r="R25" i="1" s="1"/>
  <c r="Y29" i="1"/>
  <c r="Z29" i="1" s="1"/>
  <c r="V29" i="1" s="1"/>
  <c r="T29" i="1" s="1"/>
  <c r="W29" i="1" s="1"/>
  <c r="Q29" i="1" s="1"/>
  <c r="R29" i="1" s="1"/>
  <c r="AF22" i="1"/>
  <c r="AA26" i="1"/>
  <c r="AE26" i="1" s="1"/>
  <c r="AH26" i="1"/>
  <c r="Y34" i="1"/>
  <c r="Z34" i="1" s="1"/>
  <c r="AG26" i="1"/>
  <c r="Y32" i="1"/>
  <c r="Z32" i="1" s="1"/>
  <c r="V32" i="1" s="1"/>
  <c r="T32" i="1" s="1"/>
  <c r="W32" i="1" s="1"/>
  <c r="Q32" i="1" s="1"/>
  <c r="R32" i="1" s="1"/>
  <c r="Y21" i="1"/>
  <c r="Z21" i="1" s="1"/>
  <c r="AF33" i="1"/>
  <c r="AF30" i="1"/>
  <c r="Y27" i="1"/>
  <c r="Z27" i="1" s="1"/>
  <c r="AF32" i="1"/>
  <c r="Y19" i="1"/>
  <c r="Z19" i="1" s="1"/>
  <c r="Y28" i="1"/>
  <c r="Z28" i="1" s="1"/>
  <c r="V28" i="1" s="1"/>
  <c r="T28" i="1" s="1"/>
  <c r="W28" i="1" s="1"/>
  <c r="Q28" i="1" s="1"/>
  <c r="R28" i="1" s="1"/>
  <c r="AF20" i="1"/>
  <c r="Y30" i="1"/>
  <c r="Z30" i="1" s="1"/>
  <c r="Y24" i="1"/>
  <c r="Z24" i="1" s="1"/>
  <c r="AF21" i="1"/>
  <c r="Y22" i="1"/>
  <c r="Z22" i="1" s="1"/>
  <c r="V22" i="1" s="1"/>
  <c r="T22" i="1" s="1"/>
  <c r="W22" i="1" s="1"/>
  <c r="Q22" i="1" s="1"/>
  <c r="R22" i="1" s="1"/>
  <c r="AF29" i="1"/>
  <c r="Y35" i="1"/>
  <c r="Z35" i="1" s="1"/>
  <c r="Y20" i="1"/>
  <c r="Z20" i="1" s="1"/>
  <c r="V20" i="1" s="1"/>
  <c r="T20" i="1" s="1"/>
  <c r="W20" i="1" s="1"/>
  <c r="Q20" i="1" s="1"/>
  <c r="R20" i="1" s="1"/>
  <c r="AF36" i="1"/>
  <c r="Y31" i="1"/>
  <c r="Z31" i="1" s="1"/>
  <c r="AF34" i="1"/>
  <c r="V34" i="1"/>
  <c r="T34" i="1" s="1"/>
  <c r="W34" i="1" s="1"/>
  <c r="Q34" i="1" s="1"/>
  <c r="R34" i="1" s="1"/>
  <c r="AF26" i="1"/>
  <c r="V26" i="1"/>
  <c r="T26" i="1" s="1"/>
  <c r="W26" i="1" s="1"/>
  <c r="Q26" i="1" s="1"/>
  <c r="R26" i="1" s="1"/>
  <c r="Y33" i="1"/>
  <c r="Z33" i="1" s="1"/>
  <c r="Y37" i="1"/>
  <c r="Z37" i="1" s="1"/>
  <c r="AF28" i="1"/>
  <c r="Y23" i="1"/>
  <c r="Z23" i="1" s="1"/>
  <c r="AI26" i="1" l="1"/>
  <c r="AA35" i="1"/>
  <c r="AE35" i="1" s="1"/>
  <c r="AH35" i="1"/>
  <c r="AG35" i="1"/>
  <c r="V35" i="1"/>
  <c r="T35" i="1" s="1"/>
  <c r="W35" i="1" s="1"/>
  <c r="Q35" i="1" s="1"/>
  <c r="R35" i="1" s="1"/>
  <c r="AA27" i="1"/>
  <c r="AE27" i="1" s="1"/>
  <c r="AH27" i="1"/>
  <c r="AG27" i="1"/>
  <c r="V27" i="1"/>
  <c r="T27" i="1" s="1"/>
  <c r="W27" i="1" s="1"/>
  <c r="Q27" i="1" s="1"/>
  <c r="R27" i="1" s="1"/>
  <c r="AA32" i="1"/>
  <c r="AE32" i="1" s="1"/>
  <c r="AH32" i="1"/>
  <c r="AG32" i="1"/>
  <c r="AA22" i="1"/>
  <c r="AE22" i="1" s="1"/>
  <c r="AH22" i="1"/>
  <c r="AG22" i="1"/>
  <c r="AA31" i="1"/>
  <c r="AE31" i="1" s="1"/>
  <c r="AH31" i="1"/>
  <c r="AG31" i="1"/>
  <c r="V31" i="1"/>
  <c r="T31" i="1" s="1"/>
  <c r="W31" i="1" s="1"/>
  <c r="Q31" i="1" s="1"/>
  <c r="R31" i="1" s="1"/>
  <c r="AH21" i="1"/>
  <c r="AA21" i="1"/>
  <c r="AE21" i="1" s="1"/>
  <c r="AG21" i="1"/>
  <c r="AH29" i="1"/>
  <c r="AA29" i="1"/>
  <c r="AE29" i="1" s="1"/>
  <c r="AG29" i="1"/>
  <c r="AG36" i="1"/>
  <c r="AA36" i="1"/>
  <c r="AE36" i="1" s="1"/>
  <c r="AH36" i="1"/>
  <c r="AI36" i="1" s="1"/>
  <c r="AH37" i="1"/>
  <c r="AA37" i="1"/>
  <c r="AE37" i="1" s="1"/>
  <c r="AG37" i="1"/>
  <c r="AH28" i="1"/>
  <c r="AI28" i="1" s="1"/>
  <c r="AA28" i="1"/>
  <c r="AE28" i="1" s="1"/>
  <c r="AG28" i="1"/>
  <c r="AA20" i="1"/>
  <c r="AE20" i="1" s="1"/>
  <c r="AH20" i="1"/>
  <c r="AG20" i="1"/>
  <c r="V21" i="1"/>
  <c r="T21" i="1" s="1"/>
  <c r="W21" i="1" s="1"/>
  <c r="Q21" i="1" s="1"/>
  <c r="R21" i="1" s="1"/>
  <c r="AA34" i="1"/>
  <c r="AE34" i="1" s="1"/>
  <c r="AH34" i="1"/>
  <c r="AG34" i="1"/>
  <c r="V37" i="1"/>
  <c r="T37" i="1" s="1"/>
  <c r="W37" i="1" s="1"/>
  <c r="Q37" i="1" s="1"/>
  <c r="R37" i="1" s="1"/>
  <c r="AA30" i="1"/>
  <c r="AE30" i="1" s="1"/>
  <c r="AH30" i="1"/>
  <c r="AG30" i="1"/>
  <c r="AH33" i="1"/>
  <c r="AA33" i="1"/>
  <c r="AE33" i="1" s="1"/>
  <c r="AG33" i="1"/>
  <c r="V30" i="1"/>
  <c r="T30" i="1" s="1"/>
  <c r="W30" i="1" s="1"/>
  <c r="Q30" i="1" s="1"/>
  <c r="R30" i="1" s="1"/>
  <c r="AA23" i="1"/>
  <c r="AE23" i="1" s="1"/>
  <c r="AH23" i="1"/>
  <c r="AG23" i="1"/>
  <c r="V23" i="1"/>
  <c r="T23" i="1" s="1"/>
  <c r="W23" i="1" s="1"/>
  <c r="Q23" i="1" s="1"/>
  <c r="R23" i="1" s="1"/>
  <c r="AH24" i="1"/>
  <c r="AA24" i="1"/>
  <c r="AE24" i="1" s="1"/>
  <c r="AG24" i="1"/>
  <c r="AA19" i="1"/>
  <c r="AE19" i="1" s="1"/>
  <c r="AH19" i="1"/>
  <c r="AG19" i="1"/>
  <c r="V19" i="1"/>
  <c r="T19" i="1" s="1"/>
  <c r="W19" i="1" s="1"/>
  <c r="Q19" i="1" s="1"/>
  <c r="R19" i="1" s="1"/>
  <c r="V33" i="1"/>
  <c r="T33" i="1" s="1"/>
  <c r="W33" i="1" s="1"/>
  <c r="Q33" i="1" s="1"/>
  <c r="R33" i="1" s="1"/>
  <c r="AH25" i="1"/>
  <c r="AA25" i="1"/>
  <c r="AE25" i="1" s="1"/>
  <c r="AG25" i="1"/>
  <c r="AI23" i="1" l="1"/>
  <c r="AI32" i="1"/>
  <c r="AI35" i="1"/>
  <c r="AI31" i="1"/>
  <c r="AI27" i="1"/>
  <c r="AI24" i="1"/>
  <c r="AI30" i="1"/>
  <c r="AI20" i="1"/>
  <c r="AI21" i="1"/>
  <c r="AI25" i="1"/>
  <c r="AI33" i="1"/>
  <c r="AI34" i="1"/>
  <c r="AI29" i="1"/>
  <c r="AI22" i="1"/>
  <c r="AI37" i="1"/>
  <c r="AI19" i="1"/>
</calcChain>
</file>

<file path=xl/sharedStrings.xml><?xml version="1.0" encoding="utf-8"?>
<sst xmlns="http://schemas.openxmlformats.org/spreadsheetml/2006/main" count="1000" uniqueCount="396">
  <si>
    <t>File opened</t>
  </si>
  <si>
    <t>2023-07-11 12:50:26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</si>
  <si>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</si>
  <si>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</si>
  <si>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</si>
  <si>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</si>
  <si>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</si>
  <si>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</si>
  <si>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</si>
  <si>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</si>
  <si>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</si>
  <si>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</si>
  <si>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</si>
  <si>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</si>
  <si>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</si>
  <si>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</si>
  <si>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</si>
  <si>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</si>
  <si>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</si>
  <si>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</si>
  <si>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</si>
  <si>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</si>
  <si>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</si>
  <si>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</si>
  <si>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</si>
  <si>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</si>
  <si>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</si>
  <si>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12:50:26</t>
  </si>
  <si>
    <t>Stability Definition:	CO2_r (Meas): Std&lt;0.75 Per=20	A (GasEx): Std&lt;0.2 Per=20	Qin (LeafQ): Per=20</t>
  </si>
  <si>
    <t>12:51:38</t>
  </si>
  <si>
    <t>Stability Definition:	CO2_r (Meas): Std&lt;0.75 Per=20	A (GasEx): Std&lt;0.2 Per=20	Qin (LeafQ): Std&lt;1 Per=20</t>
  </si>
  <si>
    <t>12:51:40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</si>
  <si>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</si>
  <si>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</si>
  <si>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</si>
  <si>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</si>
  <si>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</si>
  <si>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</si>
  <si>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</si>
  <si>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</si>
  <si>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</si>
  <si>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</si>
  <si>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</si>
  <si>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</si>
  <si>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</si>
  <si>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</si>
  <si>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</si>
  <si>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</si>
  <si>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</si>
  <si>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</si>
  <si>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</si>
  <si>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</si>
  <si>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</si>
  <si>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</si>
  <si>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</si>
  <si>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</si>
  <si>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</si>
  <si>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</si>
  <si>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</si>
  <si>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</si>
  <si>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</si>
  <si>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</si>
  <si>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</si>
  <si>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</si>
  <si>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</si>
  <si>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</si>
  <si>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</si>
  <si>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</si>
  <si>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</si>
  <si>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</si>
  <si>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</si>
  <si>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</si>
  <si>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</si>
  <si>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</si>
  <si>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</si>
  <si>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</si>
  <si>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</si>
  <si>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</si>
  <si>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</si>
  <si>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</si>
  <si>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</si>
  <si>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</si>
  <si>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</si>
  <si>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</si>
  <si>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</si>
  <si>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</si>
  <si>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</si>
  <si>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</si>
  <si>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</si>
  <si>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</si>
  <si>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</si>
  <si>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5.44513 81.256 375.56 623.191 878.572 1084.54 1279.3 1413.35</t>
  </si>
  <si>
    <t>Fs_true</t>
  </si>
  <si>
    <t>0.187402 100.614 402.174 601.312 804.148 1001.1 1201.83 1401.21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</si>
  <si>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</si>
  <si>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</si>
  <si>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</si>
  <si>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</si>
  <si>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</si>
  <si>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</si>
  <si>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</si>
  <si>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</si>
  <si>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</si>
  <si>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</si>
  <si>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</si>
  <si>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</si>
  <si>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</si>
  <si>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</si>
  <si>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</si>
  <si>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</si>
  <si>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</si>
  <si>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</si>
  <si>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</si>
  <si>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</si>
  <si>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</si>
  <si>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</si>
  <si>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</si>
  <si>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</si>
  <si>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</si>
  <si>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</si>
  <si>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</si>
  <si>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</si>
  <si>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</si>
  <si>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</si>
  <si>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</si>
  <si>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</si>
  <si>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</si>
  <si>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</si>
  <si>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</si>
  <si>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</si>
  <si>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</si>
  <si>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</si>
  <si>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</si>
  <si>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</si>
  <si>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</si>
  <si>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</si>
  <si>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</si>
  <si>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</si>
  <si>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</si>
  <si>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</si>
  <si>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</si>
  <si>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</si>
  <si>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</si>
  <si>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</si>
  <si>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</si>
  <si>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</si>
  <si>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</si>
  <si>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</si>
  <si>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</si>
  <si>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</si>
  <si>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</si>
  <si>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</si>
  <si>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</si>
  <si>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</si>
  <si>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</si>
  <si>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</si>
  <si>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</si>
  <si>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</si>
  <si>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</si>
  <si>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</si>
  <si>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</si>
  <si>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</si>
  <si>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</si>
  <si>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</si>
  <si>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</si>
  <si>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</si>
  <si>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</si>
  <si>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</si>
  <si>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</si>
  <si>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</si>
  <si>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</si>
  <si>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</si>
  <si>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</si>
  <si>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</si>
  <si>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</si>
  <si>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</si>
  <si>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</si>
  <si>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</si>
  <si>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</si>
  <si>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</si>
  <si>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</si>
  <si>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</si>
  <si>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</si>
  <si>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</si>
  <si>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</si>
  <si>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</si>
  <si>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</si>
  <si>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</si>
  <si>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</si>
  <si>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</si>
  <si>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</si>
  <si>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</si>
  <si>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</si>
  <si>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</si>
  <si>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</si>
  <si>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</si>
  <si>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</si>
  <si>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</si>
  <si>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</si>
  <si>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</si>
  <si>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</si>
  <si>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</si>
  <si>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</si>
  <si>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</si>
  <si>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</si>
  <si>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</si>
  <si>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</si>
  <si>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</si>
  <si>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</si>
  <si>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</si>
  <si>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</si>
  <si>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</si>
  <si>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</si>
  <si>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</si>
  <si>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</si>
  <si>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</si>
  <si>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</si>
  <si>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</si>
  <si>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</si>
  <si>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</si>
  <si>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</si>
  <si>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</si>
  <si>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</si>
  <si>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</si>
  <si>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</si>
  <si>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</si>
  <si>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</si>
  <si>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</si>
  <si>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</si>
  <si>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</si>
  <si>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</si>
  <si>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</si>
  <si>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</si>
  <si>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</si>
  <si>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</si>
  <si>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</si>
  <si>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</si>
  <si>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</si>
  <si>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</si>
  <si>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</si>
  <si>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</si>
  <si>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</si>
  <si>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</si>
  <si>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</si>
  <si>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</si>
  <si>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</si>
  <si>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</si>
  <si>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</si>
  <si>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</si>
  <si>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</si>
  <si>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</si>
  <si>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</si>
  <si>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</si>
  <si>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</si>
  <si>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</si>
  <si>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</si>
  <si>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</si>
  <si>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</si>
  <si>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</si>
  <si>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</si>
  <si>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</si>
  <si>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</si>
  <si>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</si>
  <si>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</si>
  <si>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</si>
  <si>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</si>
  <si>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</si>
  <si>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</si>
  <si>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</si>
  <si>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</si>
  <si>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</si>
  <si>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</si>
  <si>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</si>
  <si>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</si>
  <si>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</si>
  <si>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</si>
  <si>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</si>
  <si>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</si>
  <si>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</si>
  <si>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</si>
  <si>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</si>
  <si>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</si>
  <si>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</si>
  <si>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</si>
  <si>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</si>
  <si>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</si>
  <si>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</si>
  <si>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</si>
  <si>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</si>
  <si>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</si>
  <si>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</si>
  <si>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</si>
  <si>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</si>
  <si>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</si>
  <si>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</si>
  <si>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</si>
  <si>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</si>
  <si>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</si>
  <si>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</si>
  <si>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</si>
  <si>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</si>
  <si>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</si>
  <si>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</si>
  <si>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</si>
  <si>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</si>
  <si>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</si>
  <si>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</si>
  <si>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</si>
  <si>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</si>
  <si>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</si>
  <si>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</si>
  <si>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</si>
  <si>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</si>
  <si>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</si>
  <si>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</si>
  <si>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</si>
  <si>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</si>
  <si>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</si>
  <si>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</si>
  <si>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</si>
  <si>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</si>
  <si>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</si>
  <si>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</si>
  <si>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</si>
  <si>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</si>
  <si>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</si>
  <si>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</si>
  <si>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</si>
  <si>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</si>
  <si>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</si>
  <si>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</si>
  <si>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</si>
  <si>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</si>
  <si>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</si>
  <si>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</si>
  <si>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</si>
  <si>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</si>
  <si>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</si>
  <si>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</si>
  <si>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</si>
  <si>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</si>
  <si>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</si>
  <si>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</si>
  <si>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</si>
  <si>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</si>
  <si>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20230711 13:23:55</t>
  </si>
  <si>
    <t>13:23:55</t>
  </si>
  <si>
    <t>none</t>
  </si>
  <si>
    <t>Picabo</t>
  </si>
  <si>
    <t>20230711</t>
  </si>
  <si>
    <t>kse</t>
  </si>
  <si>
    <t>VAUL</t>
  </si>
  <si>
    <t>BNL13441</t>
  </si>
  <si>
    <t>13:19:29</t>
  </si>
  <si>
    <t>2/2</t>
  </si>
  <si>
    <t>00000000</t>
  </si>
  <si>
    <t>iiiiiiii</t>
  </si>
  <si>
    <t>off</t>
  </si>
  <si>
    <t>20230711 13:24:55</t>
  </si>
  <si>
    <t>13:24:55</t>
  </si>
  <si>
    <t>20230711 13:25:56</t>
  </si>
  <si>
    <t>13:25:56</t>
  </si>
  <si>
    <t>20230711 13:26:56</t>
  </si>
  <si>
    <t>13:26:56</t>
  </si>
  <si>
    <t>20230711 13:27:57</t>
  </si>
  <si>
    <t>13:27:57</t>
  </si>
  <si>
    <t>20230711 13:28:57</t>
  </si>
  <si>
    <t>13:28:57</t>
  </si>
  <si>
    <t>20230711 13:29:58</t>
  </si>
  <si>
    <t>13:29:58</t>
  </si>
  <si>
    <t>20230711 13:30:58</t>
  </si>
  <si>
    <t>13:30:58</t>
  </si>
  <si>
    <t>20230711 13:31:59</t>
  </si>
  <si>
    <t>13:31:59</t>
  </si>
  <si>
    <t>20230711 13:32:59</t>
  </si>
  <si>
    <t>13:32:59</t>
  </si>
  <si>
    <t>20230711 13:34:00</t>
  </si>
  <si>
    <t>13:34:00</t>
  </si>
  <si>
    <t>20230711 13:35:00</t>
  </si>
  <si>
    <t>13:35:00</t>
  </si>
  <si>
    <t>20230711 13:36:01</t>
  </si>
  <si>
    <t>13:36:01</t>
  </si>
  <si>
    <t>20230711 13:37:01</t>
  </si>
  <si>
    <t>13:37:01</t>
  </si>
  <si>
    <t>20230711 13:38:02</t>
  </si>
  <si>
    <t>13:38:02</t>
  </si>
  <si>
    <t>20230711 13:39:02</t>
  </si>
  <si>
    <t>13:39:02</t>
  </si>
  <si>
    <t>20230711 13:40:03</t>
  </si>
  <si>
    <t>13:40:03</t>
  </si>
  <si>
    <t>20230711 13:41:03</t>
  </si>
  <si>
    <t>13:41:03</t>
  </si>
  <si>
    <t>20230711 13:43:04</t>
  </si>
  <si>
    <t>13:43:04</t>
  </si>
  <si>
    <t>1/2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</si>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</sst>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3.6659999999999999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395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98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112</v>
      </c>
      <c r="CN17" t="s">
        <v>115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342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1689110635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351</v>
      </c>
      <c r="K19" t="s">
        <v>352</v>
      </c>
      <c r="L19">
        <v>1689110635</v>
      </c>
      <c r="M19">
        <f t="shared" ref="M19:M37" si="0">(N19)/1000</f>
        <v>1.3101138275233757E-3</v>
      </c>
      <c r="N19">
        <f t="shared" ref="N19:N37" si="1">1000*AZ19*AL19*(AV19-AW19)/(100*$B$7*(1000-AL19*AV19))</f>
        <v>1.3101138275233757</v>
      </c>
      <c r="O19">
        <f t="shared" ref="O19:O37" si="2">AZ19*AL19*(AU19-AT19*(1000-AL19*AW19)/(1000-AL19*AV19))/(100*$B$7)</f>
        <v>15.265239651635655</v>
      </c>
      <c r="P19">
        <f t="shared" ref="P19:P37" si="3">AT19 - IF(AL19&gt;1, O19*$B$7*100/(AN19*BH19), 0)</f>
        <v>400.02100000000002</v>
      </c>
      <c r="Q19">
        <f t="shared" ref="Q19:Q37" si="4">((W19-M19/2)*P19-O19)/(W19+M19/2)</f>
        <v>187.98601700732067</v>
      </c>
      <c r="R19">
        <f t="shared" ref="R19:R37" si="5">Q19*(BA19+BB19)/1000</f>
        <v>18.977738463974788</v>
      </c>
      <c r="S19">
        <f t="shared" ref="S19:S37" si="6">(AT19 - IF(AL19&gt;1, O19*$B$7*100/(AN19*BH19), 0))*(BA19+BB19)/1000</f>
        <v>40.383290411446005</v>
      </c>
      <c r="T19">
        <f t="shared" ref="T19:T37" si="7">2/((1/V19-1/U19)+SIGN(V19)*SQRT((1/V19-1/U19)*(1/V19-1/U19) + 4*$C$7/(($C$7+1)*($C$7+1))*(2*1/V19*1/U19-1/U19*1/U19)))</f>
        <v>0.11998211346527657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3.5708157231928421</v>
      </c>
      <c r="V19">
        <f t="shared" ref="V19:V37" si="9">M19*(1000-(1000*0.61365*EXP(17.502*Z19/(240.97+Z19))/(BA19+BB19)+AV19)/2)/(1000*0.61365*EXP(17.502*Z19/(240.97+Z19))/(BA19+BB19)-AV19)</f>
        <v>0.11778661560246161</v>
      </c>
      <c r="W19">
        <f t="shared" ref="W19:W37" si="10">1/(($C$7+1)/(T19/1.6)+1/(U19/1.37)) + $C$7/(($C$7+1)/(T19/1.6) + $C$7/(U19/1.37))</f>
        <v>7.3810545281610587E-2</v>
      </c>
      <c r="X19">
        <f t="shared" ref="X19:X37" si="11">(AO19*AR19)</f>
        <v>330.80771099999998</v>
      </c>
      <c r="Y19">
        <f t="shared" ref="Y19:Y37" si="12">(BC19+(X19+2*0.95*0.0000000567*(((BC19+$B$9)+273)^4-(BC19+273)^4)-44100*M19)/(1.84*29.3*U19+8*0.95*0.0000000567*(BC19+273)^3))</f>
        <v>23.160834590941292</v>
      </c>
      <c r="Z19">
        <f t="shared" ref="Z19:Z37" si="13">($C$9*BD19+$D$9*BE19+$E$9*Y19)</f>
        <v>23.160834590941292</v>
      </c>
      <c r="AA19">
        <f t="shared" ref="AA19:AA37" si="14">0.61365*EXP(17.502*Z19/(240.97+Z19))</f>
        <v>2.8472879279518368</v>
      </c>
      <c r="AB19">
        <f t="shared" ref="AB19:AB37" si="15">(AC19/AD19*100)</f>
        <v>66.680154675159457</v>
      </c>
      <c r="AC19">
        <f t="shared" ref="AC19:AC37" si="16">AV19*(BA19+BB19)/1000</f>
        <v>1.7499785910396</v>
      </c>
      <c r="AD19">
        <f t="shared" ref="AD19:AD37" si="17">0.61365*EXP(17.502*BC19/(240.97+BC19))</f>
        <v>2.6244369101494067</v>
      </c>
      <c r="AE19">
        <f t="shared" ref="AE19:AE37" si="18">(AA19-AV19*(BA19+BB19)/1000)</f>
        <v>1.0973093369122369</v>
      </c>
      <c r="AF19">
        <f t="shared" ref="AF19:AF37" si="19">(-M19*44100)</f>
        <v>-57.776019793780868</v>
      </c>
      <c r="AG19">
        <f t="shared" ref="AG19:AG37" si="20">2*29.3*U19*0.92*(BC19-Z19)</f>
        <v>-258.22007699839151</v>
      </c>
      <c r="AH19">
        <f t="shared" ref="AH19:AH37" si="21">2*0.95*0.0000000567*(((BC19+$B$9)+273)^4-(Z19+273)^4)</f>
        <v>-14.913003324045016</v>
      </c>
      <c r="AI19">
        <f t="shared" ref="AI19:AI37" si="22">X19+AH19+AF19+AG19</f>
        <v>-0.10138911621737634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54240.593603246409</v>
      </c>
      <c r="AO19">
        <f t="shared" ref="AO19:AO37" si="26">$B$13*BI19+$C$13*BJ19+$F$13*BU19*(1-BX19)</f>
        <v>2000.17</v>
      </c>
      <c r="AP19">
        <f t="shared" ref="AP19:AP37" si="27">AO19*AQ19</f>
        <v>1686.1431</v>
      </c>
      <c r="AQ19">
        <f t="shared" ref="AQ19:AQ37" si="28">($B$13*$D$11+$C$13*$D$11+$F$13*((CH19+BZ19)/MAX(CH19+BZ19+CI19, 0.1)*$I$11+CI19/MAX(CH19+BZ19+CI19, 0.1)*$J$11))/($B$13+$C$13+$F$13)</f>
        <v>0.84299989500892425</v>
      </c>
      <c r="AR19">
        <f t="shared" ref="AR19:AR37" si="29">($B$13*$K$11+$C$13*$K$11+$F$13*((CH19+BZ19)/MAX(CH19+BZ19+CI19, 0.1)*$P$11+CI19/MAX(CH19+BZ19+CI19, 0.1)*$Q$11))/($B$13+$C$13+$F$13)</f>
        <v>0.16538979736722378</v>
      </c>
      <c r="AS19">
        <v>1689110635</v>
      </c>
      <c r="AT19">
        <v>400.02100000000002</v>
      </c>
      <c r="AU19">
        <v>409.66699999999997</v>
      </c>
      <c r="AV19">
        <v>17.334599999999998</v>
      </c>
      <c r="AW19">
        <v>16.548100000000002</v>
      </c>
      <c r="AX19">
        <v>402.17500000000001</v>
      </c>
      <c r="AY19">
        <v>17.234999999999999</v>
      </c>
      <c r="AZ19">
        <v>600.07899999999995</v>
      </c>
      <c r="BA19">
        <v>100.753</v>
      </c>
      <c r="BB19">
        <v>0.19992599999999999</v>
      </c>
      <c r="BC19">
        <v>21.819500000000001</v>
      </c>
      <c r="BD19">
        <v>22.021699999999999</v>
      </c>
      <c r="BE19">
        <v>999.9</v>
      </c>
      <c r="BF19">
        <v>0</v>
      </c>
      <c r="BG19">
        <v>0</v>
      </c>
      <c r="BH19">
        <v>10005.6</v>
      </c>
      <c r="BI19">
        <v>0</v>
      </c>
      <c r="BJ19">
        <v>160.548</v>
      </c>
      <c r="BK19">
        <v>-9.6457200000000007</v>
      </c>
      <c r="BL19">
        <v>407.07799999999997</v>
      </c>
      <c r="BM19">
        <v>416.56</v>
      </c>
      <c r="BN19">
        <v>0.78654100000000005</v>
      </c>
      <c r="BO19">
        <v>409.66699999999997</v>
      </c>
      <c r="BP19">
        <v>16.548100000000002</v>
      </c>
      <c r="BQ19">
        <v>1.74651</v>
      </c>
      <c r="BR19">
        <v>1.66726</v>
      </c>
      <c r="BS19">
        <v>15.3161</v>
      </c>
      <c r="BT19">
        <v>14.594900000000001</v>
      </c>
      <c r="BU19">
        <v>2000.17</v>
      </c>
      <c r="BV19">
        <v>0.90000100000000005</v>
      </c>
      <c r="BW19">
        <v>9.9998500000000004E-2</v>
      </c>
      <c r="BX19">
        <v>0</v>
      </c>
      <c r="BY19">
        <v>2.2504</v>
      </c>
      <c r="BZ19">
        <v>0</v>
      </c>
      <c r="CA19">
        <v>5417.62</v>
      </c>
      <c r="CB19">
        <v>16224</v>
      </c>
      <c r="CC19">
        <v>41.561999999999998</v>
      </c>
      <c r="CD19">
        <v>41.25</v>
      </c>
      <c r="CE19">
        <v>41.186999999999998</v>
      </c>
      <c r="CF19">
        <v>40.125</v>
      </c>
      <c r="CG19">
        <v>40.25</v>
      </c>
      <c r="CH19">
        <v>1800.16</v>
      </c>
      <c r="CI19">
        <v>200.01</v>
      </c>
      <c r="CJ19">
        <v>0</v>
      </c>
      <c r="CK19">
        <v>1689110640.0999999</v>
      </c>
      <c r="CL19">
        <v>0</v>
      </c>
      <c r="CM19">
        <v>1689110369.5999999</v>
      </c>
      <c r="CN19" t="s">
        <v>353</v>
      </c>
      <c r="CO19">
        <v>1689110366.5999999</v>
      </c>
      <c r="CP19">
        <v>1689110369.5999999</v>
      </c>
      <c r="CQ19">
        <v>21</v>
      </c>
      <c r="CR19">
        <v>0.09</v>
      </c>
      <c r="CS19">
        <v>2.5000000000000001E-2</v>
      </c>
      <c r="CT19">
        <v>-2.1840000000000002</v>
      </c>
      <c r="CU19">
        <v>0.1</v>
      </c>
      <c r="CV19">
        <v>410</v>
      </c>
      <c r="CW19">
        <v>17</v>
      </c>
      <c r="CX19">
        <v>0.12</v>
      </c>
      <c r="CY19">
        <v>0.14000000000000001</v>
      </c>
      <c r="CZ19">
        <v>14.063481728110499</v>
      </c>
      <c r="DA19">
        <v>-0.45062707698535398</v>
      </c>
      <c r="DB19">
        <v>8.2204116036087752E-2</v>
      </c>
      <c r="DC19">
        <v>1</v>
      </c>
      <c r="DD19">
        <v>409.70768292682919</v>
      </c>
      <c r="DE19">
        <v>-0.28946341463254771</v>
      </c>
      <c r="DF19">
        <v>4.3183352158308673E-2</v>
      </c>
      <c r="DG19">
        <v>-1</v>
      </c>
      <c r="DH19">
        <v>1999.97</v>
      </c>
      <c r="DI19">
        <v>-4.1963822268608911E-2</v>
      </c>
      <c r="DJ19">
        <v>9.2547285211372399E-2</v>
      </c>
      <c r="DK19">
        <v>1</v>
      </c>
      <c r="DL19">
        <v>2</v>
      </c>
      <c r="DM19">
        <v>2</v>
      </c>
      <c r="DN19" t="s">
        <v>354</v>
      </c>
      <c r="DO19">
        <v>3.2078799999999998</v>
      </c>
      <c r="DP19">
        <v>2.8089</v>
      </c>
      <c r="DQ19">
        <v>9.4630900000000004E-2</v>
      </c>
      <c r="DR19">
        <v>9.5528699999999994E-2</v>
      </c>
      <c r="DS19">
        <v>9.1285500000000006E-2</v>
      </c>
      <c r="DT19">
        <v>8.7669200000000003E-2</v>
      </c>
      <c r="DU19">
        <v>27404.1</v>
      </c>
      <c r="DV19">
        <v>30916.3</v>
      </c>
      <c r="DW19">
        <v>28485.8</v>
      </c>
      <c r="DX19">
        <v>32776.800000000003</v>
      </c>
      <c r="DY19">
        <v>35971</v>
      </c>
      <c r="DZ19">
        <v>40634.199999999997</v>
      </c>
      <c r="EA19">
        <v>41799.599999999999</v>
      </c>
      <c r="EB19">
        <v>47416.7</v>
      </c>
      <c r="EC19">
        <v>2.2116500000000001</v>
      </c>
      <c r="ED19">
        <v>1.81575</v>
      </c>
      <c r="EE19">
        <v>7.9996899999999996E-2</v>
      </c>
      <c r="EF19">
        <v>0</v>
      </c>
      <c r="EG19">
        <v>20.7013</v>
      </c>
      <c r="EH19">
        <v>999.9</v>
      </c>
      <c r="EI19">
        <v>55</v>
      </c>
      <c r="EJ19">
        <v>28.2</v>
      </c>
      <c r="EK19">
        <v>20.959299999999999</v>
      </c>
      <c r="EL19">
        <v>63.406399999999998</v>
      </c>
      <c r="EM19">
        <v>23.3293</v>
      </c>
      <c r="EN19">
        <v>1</v>
      </c>
      <c r="EO19">
        <v>-0.28080300000000002</v>
      </c>
      <c r="EP19">
        <v>1.2989599999999999</v>
      </c>
      <c r="EQ19">
        <v>20.227599999999999</v>
      </c>
      <c r="ER19">
        <v>5.2288199999999998</v>
      </c>
      <c r="ES19">
        <v>12.0099</v>
      </c>
      <c r="ET19">
        <v>4.9900500000000001</v>
      </c>
      <c r="EU19">
        <v>3.3050000000000002</v>
      </c>
      <c r="EV19">
        <v>2836.2</v>
      </c>
      <c r="EW19">
        <v>1067.2</v>
      </c>
      <c r="EX19">
        <v>67.400000000000006</v>
      </c>
      <c r="EY19">
        <v>10.7</v>
      </c>
      <c r="EZ19">
        <v>1.8527199999999999</v>
      </c>
      <c r="FA19">
        <v>1.8615699999999999</v>
      </c>
      <c r="FB19">
        <v>1.86066</v>
      </c>
      <c r="FC19">
        <v>1.85669</v>
      </c>
      <c r="FD19">
        <v>1.8610599999999999</v>
      </c>
      <c r="FE19">
        <v>1.8573</v>
      </c>
      <c r="FF19">
        <v>1.85944</v>
      </c>
      <c r="FG19">
        <v>1.8623400000000001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-2.1539999999999999</v>
      </c>
      <c r="FV19">
        <v>9.9599999999999994E-2</v>
      </c>
      <c r="FW19">
        <v>-0.70999052004433483</v>
      </c>
      <c r="FX19">
        <v>-4.0117494158234393E-3</v>
      </c>
      <c r="FY19">
        <v>1.087516141204025E-6</v>
      </c>
      <c r="FZ19">
        <v>-8.657206703991749E-11</v>
      </c>
      <c r="GA19">
        <v>9.9633333333329688E-2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4.5</v>
      </c>
      <c r="GJ19">
        <v>4.4000000000000004</v>
      </c>
      <c r="GK19">
        <v>1.01685</v>
      </c>
      <c r="GL19">
        <v>2.36816</v>
      </c>
      <c r="GM19">
        <v>1.5942400000000001</v>
      </c>
      <c r="GN19">
        <v>2.3290999999999999</v>
      </c>
      <c r="GO19">
        <v>1.40015</v>
      </c>
      <c r="GP19">
        <v>2.33765</v>
      </c>
      <c r="GQ19">
        <v>30.48</v>
      </c>
      <c r="GR19">
        <v>14.5436</v>
      </c>
      <c r="GS19">
        <v>18</v>
      </c>
      <c r="GT19">
        <v>646.91999999999996</v>
      </c>
      <c r="GU19">
        <v>409.49299999999999</v>
      </c>
      <c r="GV19">
        <v>19.242899999999999</v>
      </c>
      <c r="GW19">
        <v>23.616</v>
      </c>
      <c r="GX19">
        <v>29.9986</v>
      </c>
      <c r="GY19">
        <v>23.759899999999998</v>
      </c>
      <c r="GZ19">
        <v>23.7517</v>
      </c>
      <c r="HA19">
        <v>20.424700000000001</v>
      </c>
      <c r="HB19">
        <v>20</v>
      </c>
      <c r="HC19">
        <v>-30</v>
      </c>
      <c r="HD19">
        <v>19.224799999999998</v>
      </c>
      <c r="HE19">
        <v>409.69600000000003</v>
      </c>
      <c r="HF19">
        <v>0</v>
      </c>
      <c r="HG19">
        <v>104.571</v>
      </c>
      <c r="HH19">
        <v>104.315</v>
      </c>
    </row>
    <row r="20" spans="1:216" x14ac:dyDescent="0.2">
      <c r="A20">
        <v>2</v>
      </c>
      <c r="B20">
        <v>1689110695.5</v>
      </c>
      <c r="C20">
        <v>60.5</v>
      </c>
      <c r="D20" t="s">
        <v>358</v>
      </c>
      <c r="E20" t="s">
        <v>359</v>
      </c>
      <c r="F20" t="s">
        <v>347</v>
      </c>
      <c r="G20" t="s">
        <v>348</v>
      </c>
      <c r="H20" t="s">
        <v>349</v>
      </c>
      <c r="I20" t="s">
        <v>350</v>
      </c>
      <c r="J20" t="s">
        <v>351</v>
      </c>
      <c r="K20" t="s">
        <v>352</v>
      </c>
      <c r="L20">
        <v>1689110695.5</v>
      </c>
      <c r="M20">
        <f t="shared" si="0"/>
        <v>1.4393237983356848E-3</v>
      </c>
      <c r="N20">
        <f t="shared" si="1"/>
        <v>1.4393237983356848</v>
      </c>
      <c r="O20">
        <f t="shared" si="2"/>
        <v>15.291061775158587</v>
      </c>
      <c r="P20">
        <f t="shared" si="3"/>
        <v>399.99</v>
      </c>
      <c r="Q20">
        <f t="shared" si="4"/>
        <v>209.79187568142063</v>
      </c>
      <c r="R20">
        <f t="shared" si="5"/>
        <v>21.179947274199769</v>
      </c>
      <c r="S20">
        <f t="shared" si="6"/>
        <v>40.381769230529997</v>
      </c>
      <c r="T20">
        <f t="shared" si="7"/>
        <v>0.1347001301229844</v>
      </c>
      <c r="U20">
        <f t="shared" si="8"/>
        <v>3.5637562597846864</v>
      </c>
      <c r="V20">
        <f t="shared" si="9"/>
        <v>0.13193428982949942</v>
      </c>
      <c r="W20">
        <f t="shared" si="10"/>
        <v>8.2702700745577493E-2</v>
      </c>
      <c r="X20">
        <f t="shared" si="11"/>
        <v>297.70794599999999</v>
      </c>
      <c r="Y20">
        <f t="shared" si="12"/>
        <v>23.006564137775175</v>
      </c>
      <c r="Z20">
        <f t="shared" si="13"/>
        <v>23.006564137775175</v>
      </c>
      <c r="AA20">
        <f t="shared" si="14"/>
        <v>2.8208421953935026</v>
      </c>
      <c r="AB20">
        <f t="shared" si="15"/>
        <v>66.32757527579048</v>
      </c>
      <c r="AC20">
        <f t="shared" si="16"/>
        <v>1.7443644173501003</v>
      </c>
      <c r="AD20">
        <f t="shared" si="17"/>
        <v>2.6299233917371803</v>
      </c>
      <c r="AE20">
        <f t="shared" si="18"/>
        <v>1.0764777780434023</v>
      </c>
      <c r="AF20">
        <f t="shared" si="19"/>
        <v>-63.474179506603704</v>
      </c>
      <c r="AG20">
        <f t="shared" si="20"/>
        <v>-221.49889617727246</v>
      </c>
      <c r="AH20">
        <f t="shared" si="21"/>
        <v>-12.809754312196137</v>
      </c>
      <c r="AI20">
        <f t="shared" si="22"/>
        <v>-7.4883996072344416E-2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54080.541429604622</v>
      </c>
      <c r="AO20">
        <f t="shared" si="26"/>
        <v>1800.03</v>
      </c>
      <c r="AP20">
        <f t="shared" si="27"/>
        <v>1517.4258</v>
      </c>
      <c r="AQ20">
        <f t="shared" si="28"/>
        <v>0.84300028332861121</v>
      </c>
      <c r="AR20">
        <f t="shared" si="29"/>
        <v>0.16539054682421961</v>
      </c>
      <c r="AS20">
        <v>1689110695.5</v>
      </c>
      <c r="AT20">
        <v>399.99</v>
      </c>
      <c r="AU20">
        <v>409.68200000000002</v>
      </c>
      <c r="AV20">
        <v>17.278300000000002</v>
      </c>
      <c r="AW20">
        <v>16.414300000000001</v>
      </c>
      <c r="AX20">
        <v>402.14299999999997</v>
      </c>
      <c r="AY20">
        <v>17.178599999999999</v>
      </c>
      <c r="AZ20">
        <v>600.16099999999994</v>
      </c>
      <c r="BA20">
        <v>100.75700000000001</v>
      </c>
      <c r="BB20">
        <v>0.19994700000000001</v>
      </c>
      <c r="BC20">
        <v>21.8537</v>
      </c>
      <c r="BD20">
        <v>21.982800000000001</v>
      </c>
      <c r="BE20">
        <v>999.9</v>
      </c>
      <c r="BF20">
        <v>0</v>
      </c>
      <c r="BG20">
        <v>0</v>
      </c>
      <c r="BH20">
        <v>9975.6200000000008</v>
      </c>
      <c r="BI20">
        <v>0</v>
      </c>
      <c r="BJ20">
        <v>159.31100000000001</v>
      </c>
      <c r="BK20">
        <v>-9.6914099999999994</v>
      </c>
      <c r="BL20">
        <v>407.02300000000002</v>
      </c>
      <c r="BM20">
        <v>416.51900000000001</v>
      </c>
      <c r="BN20">
        <v>0.86394099999999996</v>
      </c>
      <c r="BO20">
        <v>409.68200000000002</v>
      </c>
      <c r="BP20">
        <v>16.414300000000001</v>
      </c>
      <c r="BQ20">
        <v>1.7408999999999999</v>
      </c>
      <c r="BR20">
        <v>1.6538600000000001</v>
      </c>
      <c r="BS20">
        <v>15.266</v>
      </c>
      <c r="BT20">
        <v>14.47</v>
      </c>
      <c r="BU20">
        <v>1800.03</v>
      </c>
      <c r="BV20">
        <v>0.89998800000000001</v>
      </c>
      <c r="BW20">
        <v>0.100012</v>
      </c>
      <c r="BX20">
        <v>0</v>
      </c>
      <c r="BY20">
        <v>2.1833</v>
      </c>
      <c r="BZ20">
        <v>0</v>
      </c>
      <c r="CA20">
        <v>5052</v>
      </c>
      <c r="CB20">
        <v>14600.5</v>
      </c>
      <c r="CC20">
        <v>41.625</v>
      </c>
      <c r="CD20">
        <v>41.125</v>
      </c>
      <c r="CE20">
        <v>41.311999999999998</v>
      </c>
      <c r="CF20">
        <v>39.811999999999998</v>
      </c>
      <c r="CG20">
        <v>40.311999999999998</v>
      </c>
      <c r="CH20">
        <v>1620.01</v>
      </c>
      <c r="CI20">
        <v>180.02</v>
      </c>
      <c r="CJ20">
        <v>0</v>
      </c>
      <c r="CK20">
        <v>1689110700.7</v>
      </c>
      <c r="CL20">
        <v>0</v>
      </c>
      <c r="CM20">
        <v>1689110369.5999999</v>
      </c>
      <c r="CN20" t="s">
        <v>353</v>
      </c>
      <c r="CO20">
        <v>1689110366.5999999</v>
      </c>
      <c r="CP20">
        <v>1689110369.5999999</v>
      </c>
      <c r="CQ20">
        <v>21</v>
      </c>
      <c r="CR20">
        <v>0.09</v>
      </c>
      <c r="CS20">
        <v>2.5000000000000001E-2</v>
      </c>
      <c r="CT20">
        <v>-2.1840000000000002</v>
      </c>
      <c r="CU20">
        <v>0.1</v>
      </c>
      <c r="CV20">
        <v>410</v>
      </c>
      <c r="CW20">
        <v>17</v>
      </c>
      <c r="CX20">
        <v>0.12</v>
      </c>
      <c r="CY20">
        <v>0.14000000000000001</v>
      </c>
      <c r="CZ20">
        <v>14.057491650481991</v>
      </c>
      <c r="DA20">
        <v>8.5385235302404702E-2</v>
      </c>
      <c r="DB20">
        <v>4.7353208592658423E-2</v>
      </c>
      <c r="DC20">
        <v>1</v>
      </c>
      <c r="DD20">
        <v>409.70657499999999</v>
      </c>
      <c r="DE20">
        <v>0.1477485928695772</v>
      </c>
      <c r="DF20">
        <v>3.6216631193416927E-2</v>
      </c>
      <c r="DG20">
        <v>-1</v>
      </c>
      <c r="DH20">
        <v>1800.0830000000001</v>
      </c>
      <c r="DI20">
        <v>0.82390987785520731</v>
      </c>
      <c r="DJ20">
        <v>0.1283978192960997</v>
      </c>
      <c r="DK20">
        <v>1</v>
      </c>
      <c r="DL20">
        <v>2</v>
      </c>
      <c r="DM20">
        <v>2</v>
      </c>
      <c r="DN20" t="s">
        <v>354</v>
      </c>
      <c r="DO20">
        <v>3.2084100000000002</v>
      </c>
      <c r="DP20">
        <v>2.8086700000000002</v>
      </c>
      <c r="DQ20">
        <v>9.4683400000000001E-2</v>
      </c>
      <c r="DR20">
        <v>9.5588199999999998E-2</v>
      </c>
      <c r="DS20">
        <v>9.1122300000000003E-2</v>
      </c>
      <c r="DT20">
        <v>8.7207900000000005E-2</v>
      </c>
      <c r="DU20">
        <v>27411.5</v>
      </c>
      <c r="DV20">
        <v>30923.4</v>
      </c>
      <c r="DW20">
        <v>28494.2</v>
      </c>
      <c r="DX20">
        <v>32785.5</v>
      </c>
      <c r="DY20">
        <v>35989.300000000003</v>
      </c>
      <c r="DZ20">
        <v>40666.199999999997</v>
      </c>
      <c r="EA20">
        <v>41813.4</v>
      </c>
      <c r="EB20">
        <v>47429.7</v>
      </c>
      <c r="EC20">
        <v>2.2147700000000001</v>
      </c>
      <c r="ED20">
        <v>1.819</v>
      </c>
      <c r="EE20">
        <v>8.4601300000000004E-2</v>
      </c>
      <c r="EF20">
        <v>0</v>
      </c>
      <c r="EG20">
        <v>20.586200000000002</v>
      </c>
      <c r="EH20">
        <v>999.9</v>
      </c>
      <c r="EI20">
        <v>54.9</v>
      </c>
      <c r="EJ20">
        <v>28.1</v>
      </c>
      <c r="EK20">
        <v>20.797799999999999</v>
      </c>
      <c r="EL20">
        <v>63.616399999999999</v>
      </c>
      <c r="EM20">
        <v>23.032900000000001</v>
      </c>
      <c r="EN20">
        <v>1</v>
      </c>
      <c r="EO20">
        <v>-0.299286</v>
      </c>
      <c r="EP20">
        <v>0.48723</v>
      </c>
      <c r="EQ20">
        <v>20.232099999999999</v>
      </c>
      <c r="ER20">
        <v>5.2274700000000003</v>
      </c>
      <c r="ES20">
        <v>12.0099</v>
      </c>
      <c r="ET20">
        <v>4.9897999999999998</v>
      </c>
      <c r="EU20">
        <v>3.3050000000000002</v>
      </c>
      <c r="EV20">
        <v>2837.6</v>
      </c>
      <c r="EW20">
        <v>1072</v>
      </c>
      <c r="EX20">
        <v>67.400000000000006</v>
      </c>
      <c r="EY20">
        <v>10.7</v>
      </c>
      <c r="EZ20">
        <v>1.8527199999999999</v>
      </c>
      <c r="FA20">
        <v>1.86154</v>
      </c>
      <c r="FB20">
        <v>1.86066</v>
      </c>
      <c r="FC20">
        <v>1.85669</v>
      </c>
      <c r="FD20">
        <v>1.8610500000000001</v>
      </c>
      <c r="FE20">
        <v>1.8573</v>
      </c>
      <c r="FF20">
        <v>1.85944</v>
      </c>
      <c r="FG20">
        <v>1.8623400000000001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-2.153</v>
      </c>
      <c r="FV20">
        <v>9.9699999999999997E-2</v>
      </c>
      <c r="FW20">
        <v>-0.70999052004433483</v>
      </c>
      <c r="FX20">
        <v>-4.0117494158234393E-3</v>
      </c>
      <c r="FY20">
        <v>1.087516141204025E-6</v>
      </c>
      <c r="FZ20">
        <v>-8.657206703991749E-11</v>
      </c>
      <c r="GA20">
        <v>9.9633333333329688E-2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5.5</v>
      </c>
      <c r="GJ20">
        <v>5.4</v>
      </c>
      <c r="GK20">
        <v>1.01685</v>
      </c>
      <c r="GL20">
        <v>2.3779300000000001</v>
      </c>
      <c r="GM20">
        <v>1.5942400000000001</v>
      </c>
      <c r="GN20">
        <v>2.3278799999999999</v>
      </c>
      <c r="GO20">
        <v>1.40015</v>
      </c>
      <c r="GP20">
        <v>2.2851599999999999</v>
      </c>
      <c r="GQ20">
        <v>30.3079</v>
      </c>
      <c r="GR20">
        <v>14.5261</v>
      </c>
      <c r="GS20">
        <v>18</v>
      </c>
      <c r="GT20">
        <v>646.57399999999996</v>
      </c>
      <c r="GU20">
        <v>409.62799999999999</v>
      </c>
      <c r="GV20">
        <v>19.9147</v>
      </c>
      <c r="GW20">
        <v>23.389500000000002</v>
      </c>
      <c r="GX20">
        <v>29.998799999999999</v>
      </c>
      <c r="GY20">
        <v>23.536200000000001</v>
      </c>
      <c r="GZ20">
        <v>23.530899999999999</v>
      </c>
      <c r="HA20">
        <v>20.427600000000002</v>
      </c>
      <c r="HB20">
        <v>20</v>
      </c>
      <c r="HC20">
        <v>-30</v>
      </c>
      <c r="HD20">
        <v>19.9239</v>
      </c>
      <c r="HE20">
        <v>409.61</v>
      </c>
      <c r="HF20">
        <v>0</v>
      </c>
      <c r="HG20">
        <v>104.604</v>
      </c>
      <c r="HH20">
        <v>104.343</v>
      </c>
    </row>
    <row r="21" spans="1:216" x14ac:dyDescent="0.2">
      <c r="A21">
        <v>3</v>
      </c>
      <c r="B21">
        <v>1689110756</v>
      </c>
      <c r="C21">
        <v>121</v>
      </c>
      <c r="D21" t="s">
        <v>360</v>
      </c>
      <c r="E21" t="s">
        <v>361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>
        <v>1689110756</v>
      </c>
      <c r="M21">
        <f t="shared" si="0"/>
        <v>1.461584535857438E-3</v>
      </c>
      <c r="N21">
        <f t="shared" si="1"/>
        <v>1.461584535857438</v>
      </c>
      <c r="O21">
        <f t="shared" si="2"/>
        <v>15.268309245520319</v>
      </c>
      <c r="P21">
        <f t="shared" si="3"/>
        <v>399.94400000000002</v>
      </c>
      <c r="Q21">
        <f t="shared" si="4"/>
        <v>215.49835877244644</v>
      </c>
      <c r="R21">
        <f t="shared" si="5"/>
        <v>21.756013285505109</v>
      </c>
      <c r="S21">
        <f t="shared" si="6"/>
        <v>40.377045222168</v>
      </c>
      <c r="T21">
        <f t="shared" si="7"/>
        <v>0.13886631838022945</v>
      </c>
      <c r="U21">
        <f t="shared" si="8"/>
        <v>3.5722455702891049</v>
      </c>
      <c r="V21">
        <f t="shared" si="9"/>
        <v>0.13593557352185001</v>
      </c>
      <c r="W21">
        <f t="shared" si="10"/>
        <v>8.5217897577072044E-2</v>
      </c>
      <c r="X21">
        <f t="shared" si="11"/>
        <v>248.08340399999994</v>
      </c>
      <c r="Y21">
        <f t="shared" si="12"/>
        <v>22.855206674546256</v>
      </c>
      <c r="Z21">
        <f t="shared" si="13"/>
        <v>22.855206674546256</v>
      </c>
      <c r="AA21">
        <f t="shared" si="14"/>
        <v>2.7951049057113666</v>
      </c>
      <c r="AB21">
        <f t="shared" si="15"/>
        <v>65.531680097329854</v>
      </c>
      <c r="AC21">
        <f t="shared" si="16"/>
        <v>1.7339624167491001</v>
      </c>
      <c r="AD21">
        <f t="shared" si="17"/>
        <v>2.6459910903760755</v>
      </c>
      <c r="AE21">
        <f t="shared" si="18"/>
        <v>1.0611424889622665</v>
      </c>
      <c r="AF21">
        <f t="shared" si="19"/>
        <v>-64.45587803131302</v>
      </c>
      <c r="AG21">
        <f t="shared" si="20"/>
        <v>-173.65689603249282</v>
      </c>
      <c r="AH21">
        <f t="shared" si="21"/>
        <v>-10.016445231132526</v>
      </c>
      <c r="AI21">
        <f t="shared" si="22"/>
        <v>-4.5815294938421403E-2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54247.202437132983</v>
      </c>
      <c r="AO21">
        <f t="shared" si="26"/>
        <v>1499.99</v>
      </c>
      <c r="AP21">
        <f t="shared" si="27"/>
        <v>1264.4916000000001</v>
      </c>
      <c r="AQ21">
        <f t="shared" si="28"/>
        <v>0.8430000200001333</v>
      </c>
      <c r="AR21">
        <f t="shared" si="29"/>
        <v>0.16539003860025731</v>
      </c>
      <c r="AS21">
        <v>1689110756</v>
      </c>
      <c r="AT21">
        <v>399.94400000000002</v>
      </c>
      <c r="AU21">
        <v>409.62799999999999</v>
      </c>
      <c r="AV21">
        <v>17.1753</v>
      </c>
      <c r="AW21">
        <v>16.297799999999999</v>
      </c>
      <c r="AX21">
        <v>402.096</v>
      </c>
      <c r="AY21">
        <v>17.075700000000001</v>
      </c>
      <c r="AZ21">
        <v>600.13</v>
      </c>
      <c r="BA21">
        <v>100.75700000000001</v>
      </c>
      <c r="BB21">
        <v>0.19974700000000001</v>
      </c>
      <c r="BC21">
        <v>21.953499999999998</v>
      </c>
      <c r="BD21">
        <v>22.017399999999999</v>
      </c>
      <c r="BE21">
        <v>999.9</v>
      </c>
      <c r="BF21">
        <v>0</v>
      </c>
      <c r="BG21">
        <v>0</v>
      </c>
      <c r="BH21">
        <v>10011.200000000001</v>
      </c>
      <c r="BI21">
        <v>0</v>
      </c>
      <c r="BJ21">
        <v>169.434</v>
      </c>
      <c r="BK21">
        <v>-9.68445</v>
      </c>
      <c r="BL21">
        <v>406.93299999999999</v>
      </c>
      <c r="BM21">
        <v>416.41500000000002</v>
      </c>
      <c r="BN21">
        <v>0.87745499999999998</v>
      </c>
      <c r="BO21">
        <v>409.62799999999999</v>
      </c>
      <c r="BP21">
        <v>16.297799999999999</v>
      </c>
      <c r="BQ21">
        <v>1.7305299999999999</v>
      </c>
      <c r="BR21">
        <v>1.64212</v>
      </c>
      <c r="BS21">
        <v>15.173</v>
      </c>
      <c r="BT21">
        <v>14.3598</v>
      </c>
      <c r="BU21">
        <v>1499.99</v>
      </c>
      <c r="BV21">
        <v>0.89999899999999999</v>
      </c>
      <c r="BW21">
        <v>0.10000100000000001</v>
      </c>
      <c r="BX21">
        <v>0</v>
      </c>
      <c r="BY21">
        <v>2.5021</v>
      </c>
      <c r="BZ21">
        <v>0</v>
      </c>
      <c r="CA21">
        <v>4677.5</v>
      </c>
      <c r="CB21">
        <v>12166.8</v>
      </c>
      <c r="CC21">
        <v>39.25</v>
      </c>
      <c r="CD21">
        <v>39.125</v>
      </c>
      <c r="CE21">
        <v>39.375</v>
      </c>
      <c r="CF21">
        <v>37.311999999999998</v>
      </c>
      <c r="CG21">
        <v>38.311999999999998</v>
      </c>
      <c r="CH21">
        <v>1349.99</v>
      </c>
      <c r="CI21">
        <v>150</v>
      </c>
      <c r="CJ21">
        <v>0</v>
      </c>
      <c r="CK21">
        <v>1689110761.3</v>
      </c>
      <c r="CL21">
        <v>0</v>
      </c>
      <c r="CM21">
        <v>1689110369.5999999</v>
      </c>
      <c r="CN21" t="s">
        <v>353</v>
      </c>
      <c r="CO21">
        <v>1689110366.5999999</v>
      </c>
      <c r="CP21">
        <v>1689110369.5999999</v>
      </c>
      <c r="CQ21">
        <v>21</v>
      </c>
      <c r="CR21">
        <v>0.09</v>
      </c>
      <c r="CS21">
        <v>2.5000000000000001E-2</v>
      </c>
      <c r="CT21">
        <v>-2.1840000000000002</v>
      </c>
      <c r="CU21">
        <v>0.1</v>
      </c>
      <c r="CV21">
        <v>410</v>
      </c>
      <c r="CW21">
        <v>17</v>
      </c>
      <c r="CX21">
        <v>0.12</v>
      </c>
      <c r="CY21">
        <v>0.14000000000000001</v>
      </c>
      <c r="CZ21">
        <v>13.869216101303209</v>
      </c>
      <c r="DA21">
        <v>-0.89573664019606702</v>
      </c>
      <c r="DB21">
        <v>0.1355441772743386</v>
      </c>
      <c r="DC21">
        <v>1</v>
      </c>
      <c r="DD21">
        <v>409.61317073170738</v>
      </c>
      <c r="DE21">
        <v>-0.50249477351960337</v>
      </c>
      <c r="DF21">
        <v>6.8119300813846609E-2</v>
      </c>
      <c r="DG21">
        <v>-1</v>
      </c>
      <c r="DH21">
        <v>1500.03</v>
      </c>
      <c r="DI21">
        <v>-0.24946224253470251</v>
      </c>
      <c r="DJ21">
        <v>0.1239556372255831</v>
      </c>
      <c r="DK21">
        <v>1</v>
      </c>
      <c r="DL21">
        <v>2</v>
      </c>
      <c r="DM21">
        <v>2</v>
      </c>
      <c r="DN21" t="s">
        <v>354</v>
      </c>
      <c r="DO21">
        <v>3.2086600000000001</v>
      </c>
      <c r="DP21">
        <v>2.80877</v>
      </c>
      <c r="DQ21">
        <v>9.4724199999999995E-2</v>
      </c>
      <c r="DR21">
        <v>9.5627500000000004E-2</v>
      </c>
      <c r="DS21">
        <v>9.0770199999999995E-2</v>
      </c>
      <c r="DT21">
        <v>8.6803599999999995E-2</v>
      </c>
      <c r="DU21">
        <v>27418.3</v>
      </c>
      <c r="DV21">
        <v>30930.5</v>
      </c>
      <c r="DW21">
        <v>28501.9</v>
      </c>
      <c r="DX21">
        <v>32793.599999999999</v>
      </c>
      <c r="DY21">
        <v>36012.9</v>
      </c>
      <c r="DZ21">
        <v>40694.6</v>
      </c>
      <c r="EA21">
        <v>41824.5</v>
      </c>
      <c r="EB21">
        <v>47441.5</v>
      </c>
      <c r="EC21">
        <v>2.2175799999999999</v>
      </c>
      <c r="ED21">
        <v>1.8218300000000001</v>
      </c>
      <c r="EE21">
        <v>9.2036999999999994E-2</v>
      </c>
      <c r="EF21">
        <v>0</v>
      </c>
      <c r="EG21">
        <v>20.497900000000001</v>
      </c>
      <c r="EH21">
        <v>999.9</v>
      </c>
      <c r="EI21">
        <v>54.7</v>
      </c>
      <c r="EJ21">
        <v>28</v>
      </c>
      <c r="EK21">
        <v>20.601700000000001</v>
      </c>
      <c r="EL21">
        <v>63.3964</v>
      </c>
      <c r="EM21">
        <v>23.052900000000001</v>
      </c>
      <c r="EN21">
        <v>1</v>
      </c>
      <c r="EO21">
        <v>-0.31525900000000001</v>
      </c>
      <c r="EP21">
        <v>1.3438099999999999</v>
      </c>
      <c r="EQ21">
        <v>20.225100000000001</v>
      </c>
      <c r="ER21">
        <v>5.2286700000000002</v>
      </c>
      <c r="ES21">
        <v>12.0099</v>
      </c>
      <c r="ET21">
        <v>4.9903000000000004</v>
      </c>
      <c r="EU21">
        <v>3.3050000000000002</v>
      </c>
      <c r="EV21">
        <v>2839</v>
      </c>
      <c r="EW21">
        <v>1076.7</v>
      </c>
      <c r="EX21">
        <v>67.400000000000006</v>
      </c>
      <c r="EY21">
        <v>10.7</v>
      </c>
      <c r="EZ21">
        <v>1.8527199999999999</v>
      </c>
      <c r="FA21">
        <v>1.86154</v>
      </c>
      <c r="FB21">
        <v>1.86066</v>
      </c>
      <c r="FC21">
        <v>1.85669</v>
      </c>
      <c r="FD21">
        <v>1.8610100000000001</v>
      </c>
      <c r="FE21">
        <v>1.8573</v>
      </c>
      <c r="FF21">
        <v>1.85944</v>
      </c>
      <c r="FG21">
        <v>1.86232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-2.1520000000000001</v>
      </c>
      <c r="FV21">
        <v>9.9599999999999994E-2</v>
      </c>
      <c r="FW21">
        <v>-0.70999052004433483</v>
      </c>
      <c r="FX21">
        <v>-4.0117494158234393E-3</v>
      </c>
      <c r="FY21">
        <v>1.087516141204025E-6</v>
      </c>
      <c r="FZ21">
        <v>-8.657206703991749E-11</v>
      </c>
      <c r="GA21">
        <v>9.9633333333329688E-2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6.5</v>
      </c>
      <c r="GJ21">
        <v>6.4</v>
      </c>
      <c r="GK21">
        <v>1.01807</v>
      </c>
      <c r="GL21">
        <v>2.3828100000000001</v>
      </c>
      <c r="GM21">
        <v>1.5942400000000001</v>
      </c>
      <c r="GN21">
        <v>2.3278799999999999</v>
      </c>
      <c r="GO21">
        <v>1.40015</v>
      </c>
      <c r="GP21">
        <v>2.2546400000000002</v>
      </c>
      <c r="GQ21">
        <v>30.178999999999998</v>
      </c>
      <c r="GR21">
        <v>14.5085</v>
      </c>
      <c r="GS21">
        <v>18</v>
      </c>
      <c r="GT21">
        <v>646.077</v>
      </c>
      <c r="GU21">
        <v>409.56599999999997</v>
      </c>
      <c r="GV21">
        <v>20.438300000000002</v>
      </c>
      <c r="GW21">
        <v>23.1767</v>
      </c>
      <c r="GX21">
        <v>29.999600000000001</v>
      </c>
      <c r="GY21">
        <v>23.3218</v>
      </c>
      <c r="GZ21">
        <v>23.318200000000001</v>
      </c>
      <c r="HA21">
        <v>20.426400000000001</v>
      </c>
      <c r="HB21">
        <v>20</v>
      </c>
      <c r="HC21">
        <v>-30</v>
      </c>
      <c r="HD21">
        <v>19.993400000000001</v>
      </c>
      <c r="HE21">
        <v>409.57499999999999</v>
      </c>
      <c r="HF21">
        <v>0</v>
      </c>
      <c r="HG21">
        <v>104.63200000000001</v>
      </c>
      <c r="HH21">
        <v>104.369</v>
      </c>
    </row>
    <row r="22" spans="1:216" x14ac:dyDescent="0.2">
      <c r="A22">
        <v>4</v>
      </c>
      <c r="B22">
        <v>1689110816.5</v>
      </c>
      <c r="C22">
        <v>181.5</v>
      </c>
      <c r="D22" t="s">
        <v>362</v>
      </c>
      <c r="E22" t="s">
        <v>363</v>
      </c>
      <c r="F22" t="s">
        <v>347</v>
      </c>
      <c r="G22" t="s">
        <v>348</v>
      </c>
      <c r="H22" t="s">
        <v>349</v>
      </c>
      <c r="I22" t="s">
        <v>350</v>
      </c>
      <c r="J22" t="s">
        <v>351</v>
      </c>
      <c r="K22" t="s">
        <v>352</v>
      </c>
      <c r="L22">
        <v>1689110816.5</v>
      </c>
      <c r="M22">
        <f t="shared" si="0"/>
        <v>1.4810606838817249E-3</v>
      </c>
      <c r="N22">
        <f t="shared" si="1"/>
        <v>1.4810606838817248</v>
      </c>
      <c r="O22">
        <f t="shared" si="2"/>
        <v>14.825930460165054</v>
      </c>
      <c r="P22">
        <f t="shared" si="3"/>
        <v>400.03199999999998</v>
      </c>
      <c r="Q22">
        <f t="shared" si="4"/>
        <v>228.76589872537548</v>
      </c>
      <c r="R22">
        <f t="shared" si="5"/>
        <v>23.094124280699102</v>
      </c>
      <c r="S22">
        <f t="shared" si="6"/>
        <v>40.383592028928007</v>
      </c>
      <c r="T22">
        <f t="shared" si="7"/>
        <v>0.14562286857903706</v>
      </c>
      <c r="U22">
        <f t="shared" si="8"/>
        <v>3.5721034545016321</v>
      </c>
      <c r="V22">
        <f t="shared" si="9"/>
        <v>0.14240343151211915</v>
      </c>
      <c r="W22">
        <f t="shared" si="10"/>
        <v>8.9285470208724377E-2</v>
      </c>
      <c r="X22">
        <f t="shared" si="11"/>
        <v>206.74925099999996</v>
      </c>
      <c r="Y22">
        <f t="shared" si="12"/>
        <v>22.599761500701575</v>
      </c>
      <c r="Z22">
        <f t="shared" si="13"/>
        <v>22.599761500701575</v>
      </c>
      <c r="AA22">
        <f t="shared" si="14"/>
        <v>2.7521339834547858</v>
      </c>
      <c r="AB22">
        <f t="shared" si="15"/>
        <v>65.403700538539411</v>
      </c>
      <c r="AC22">
        <f t="shared" si="16"/>
        <v>1.7254831364392003</v>
      </c>
      <c r="AD22">
        <f t="shared" si="17"/>
        <v>2.6382041417097675</v>
      </c>
      <c r="AE22">
        <f t="shared" si="18"/>
        <v>1.0266508470155855</v>
      </c>
      <c r="AF22">
        <f t="shared" si="19"/>
        <v>-65.314776159184063</v>
      </c>
      <c r="AG22">
        <f t="shared" si="20"/>
        <v>-133.75812693790661</v>
      </c>
      <c r="AH22">
        <f t="shared" si="21"/>
        <v>-7.7035095406035836</v>
      </c>
      <c r="AI22">
        <f t="shared" si="22"/>
        <v>-2.7161637694320007E-2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54252.856215113861</v>
      </c>
      <c r="AO22">
        <f t="shared" si="26"/>
        <v>1250.07</v>
      </c>
      <c r="AP22">
        <f t="shared" si="27"/>
        <v>1053.8090999999999</v>
      </c>
      <c r="AQ22">
        <f t="shared" si="28"/>
        <v>0.84300007199596827</v>
      </c>
      <c r="AR22">
        <f t="shared" si="29"/>
        <v>0.16539013895221866</v>
      </c>
      <c r="AS22">
        <v>1689110816.5</v>
      </c>
      <c r="AT22">
        <v>400.03199999999998</v>
      </c>
      <c r="AU22">
        <v>409.452</v>
      </c>
      <c r="AV22">
        <v>17.092300000000002</v>
      </c>
      <c r="AW22">
        <v>16.2029</v>
      </c>
      <c r="AX22">
        <v>402.18599999999998</v>
      </c>
      <c r="AY22">
        <v>16.992599999999999</v>
      </c>
      <c r="AZ22">
        <v>600.04100000000005</v>
      </c>
      <c r="BA22">
        <v>100.751</v>
      </c>
      <c r="BB22">
        <v>0.199904</v>
      </c>
      <c r="BC22">
        <v>21.905200000000001</v>
      </c>
      <c r="BD22">
        <v>21.912700000000001</v>
      </c>
      <c r="BE22">
        <v>999.9</v>
      </c>
      <c r="BF22">
        <v>0</v>
      </c>
      <c r="BG22">
        <v>0</v>
      </c>
      <c r="BH22">
        <v>10011.200000000001</v>
      </c>
      <c r="BI22">
        <v>0</v>
      </c>
      <c r="BJ22">
        <v>175.42400000000001</v>
      </c>
      <c r="BK22">
        <v>-9.4192199999999993</v>
      </c>
      <c r="BL22">
        <v>406.98899999999998</v>
      </c>
      <c r="BM22">
        <v>416.19499999999999</v>
      </c>
      <c r="BN22">
        <v>0.88935299999999995</v>
      </c>
      <c r="BO22">
        <v>409.452</v>
      </c>
      <c r="BP22">
        <v>16.2029</v>
      </c>
      <c r="BQ22">
        <v>1.7220599999999999</v>
      </c>
      <c r="BR22">
        <v>1.63246</v>
      </c>
      <c r="BS22">
        <v>15.0968</v>
      </c>
      <c r="BT22">
        <v>14.268700000000001</v>
      </c>
      <c r="BU22">
        <v>1250.07</v>
      </c>
      <c r="BV22">
        <v>0.9</v>
      </c>
      <c r="BW22">
        <v>0.1</v>
      </c>
      <c r="BX22">
        <v>0</v>
      </c>
      <c r="BY22">
        <v>2.4954000000000001</v>
      </c>
      <c r="BZ22">
        <v>0</v>
      </c>
      <c r="CA22">
        <v>4366.74</v>
      </c>
      <c r="CB22">
        <v>10139.700000000001</v>
      </c>
      <c r="CC22">
        <v>37.5</v>
      </c>
      <c r="CD22">
        <v>38</v>
      </c>
      <c r="CE22">
        <v>38.125</v>
      </c>
      <c r="CF22">
        <v>36.125</v>
      </c>
      <c r="CG22">
        <v>36.936999999999998</v>
      </c>
      <c r="CH22">
        <v>1125.06</v>
      </c>
      <c r="CI22">
        <v>125.01</v>
      </c>
      <c r="CJ22">
        <v>0</v>
      </c>
      <c r="CK22">
        <v>1689110821.9000001</v>
      </c>
      <c r="CL22">
        <v>0</v>
      </c>
      <c r="CM22">
        <v>1689110369.5999999</v>
      </c>
      <c r="CN22" t="s">
        <v>353</v>
      </c>
      <c r="CO22">
        <v>1689110366.5999999</v>
      </c>
      <c r="CP22">
        <v>1689110369.5999999</v>
      </c>
      <c r="CQ22">
        <v>21</v>
      </c>
      <c r="CR22">
        <v>0.09</v>
      </c>
      <c r="CS22">
        <v>2.5000000000000001E-2</v>
      </c>
      <c r="CT22">
        <v>-2.1840000000000002</v>
      </c>
      <c r="CU22">
        <v>0.1</v>
      </c>
      <c r="CV22">
        <v>410</v>
      </c>
      <c r="CW22">
        <v>17</v>
      </c>
      <c r="CX22">
        <v>0.12</v>
      </c>
      <c r="CY22">
        <v>0.14000000000000001</v>
      </c>
      <c r="CZ22">
        <v>13.654675219633949</v>
      </c>
      <c r="DA22">
        <v>-0.8010860217566016</v>
      </c>
      <c r="DB22">
        <v>9.3600467670378149E-2</v>
      </c>
      <c r="DC22">
        <v>1</v>
      </c>
      <c r="DD22">
        <v>409.46159999999998</v>
      </c>
      <c r="DE22">
        <v>-0.39651782363992538</v>
      </c>
      <c r="DF22">
        <v>4.609815614533723E-2</v>
      </c>
      <c r="DG22">
        <v>-1</v>
      </c>
      <c r="DH22">
        <v>1249.9884999999999</v>
      </c>
      <c r="DI22">
        <v>-0.61097979191712337</v>
      </c>
      <c r="DJ22">
        <v>0.11727211944872511</v>
      </c>
      <c r="DK22">
        <v>1</v>
      </c>
      <c r="DL22">
        <v>2</v>
      </c>
      <c r="DM22">
        <v>2</v>
      </c>
      <c r="DN22" t="s">
        <v>354</v>
      </c>
      <c r="DO22">
        <v>3.2087599999999998</v>
      </c>
      <c r="DP22">
        <v>2.8089400000000002</v>
      </c>
      <c r="DQ22">
        <v>9.4784999999999994E-2</v>
      </c>
      <c r="DR22">
        <v>9.5641500000000004E-2</v>
      </c>
      <c r="DS22">
        <v>9.0490100000000004E-2</v>
      </c>
      <c r="DT22">
        <v>8.6477499999999999E-2</v>
      </c>
      <c r="DU22">
        <v>27423.200000000001</v>
      </c>
      <c r="DV22">
        <v>30937.599999999999</v>
      </c>
      <c r="DW22">
        <v>28508.1</v>
      </c>
      <c r="DX22">
        <v>32800.800000000003</v>
      </c>
      <c r="DY22">
        <v>36031.800000000003</v>
      </c>
      <c r="DZ22">
        <v>40718.400000000001</v>
      </c>
      <c r="EA22">
        <v>41833.5</v>
      </c>
      <c r="EB22">
        <v>47452</v>
      </c>
      <c r="EC22">
        <v>2.2202000000000002</v>
      </c>
      <c r="ED22">
        <v>1.8248</v>
      </c>
      <c r="EE22">
        <v>9.1098200000000004E-2</v>
      </c>
      <c r="EF22">
        <v>0</v>
      </c>
      <c r="EG22">
        <v>20.4085</v>
      </c>
      <c r="EH22">
        <v>999.9</v>
      </c>
      <c r="EI22">
        <v>54.6</v>
      </c>
      <c r="EJ22">
        <v>28</v>
      </c>
      <c r="EK22">
        <v>20.564699999999998</v>
      </c>
      <c r="EL22">
        <v>63.366399999999999</v>
      </c>
      <c r="EM22">
        <v>23.385400000000001</v>
      </c>
      <c r="EN22">
        <v>1</v>
      </c>
      <c r="EO22">
        <v>-0.330432</v>
      </c>
      <c r="EP22">
        <v>-0.50787000000000004</v>
      </c>
      <c r="EQ22">
        <v>20.239000000000001</v>
      </c>
      <c r="ER22">
        <v>5.2286700000000002</v>
      </c>
      <c r="ES22">
        <v>12.0099</v>
      </c>
      <c r="ET22">
        <v>4.9905999999999997</v>
      </c>
      <c r="EU22">
        <v>3.3050000000000002</v>
      </c>
      <c r="EV22">
        <v>2840.4</v>
      </c>
      <c r="EW22">
        <v>1081.4000000000001</v>
      </c>
      <c r="EX22">
        <v>67.400000000000006</v>
      </c>
      <c r="EY22">
        <v>10.7</v>
      </c>
      <c r="EZ22">
        <v>1.8527199999999999</v>
      </c>
      <c r="FA22">
        <v>1.86151</v>
      </c>
      <c r="FB22">
        <v>1.86066</v>
      </c>
      <c r="FC22">
        <v>1.85669</v>
      </c>
      <c r="FD22">
        <v>1.86097</v>
      </c>
      <c r="FE22">
        <v>1.8573</v>
      </c>
      <c r="FF22">
        <v>1.85941</v>
      </c>
      <c r="FG22">
        <v>1.8622799999999999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-2.1539999999999999</v>
      </c>
      <c r="FV22">
        <v>9.9699999999999997E-2</v>
      </c>
      <c r="FW22">
        <v>-0.70999052004433483</v>
      </c>
      <c r="FX22">
        <v>-4.0117494158234393E-3</v>
      </c>
      <c r="FY22">
        <v>1.087516141204025E-6</v>
      </c>
      <c r="FZ22">
        <v>-8.657206703991749E-11</v>
      </c>
      <c r="GA22">
        <v>9.9633333333329688E-2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7.5</v>
      </c>
      <c r="GJ22">
        <v>7.4</v>
      </c>
      <c r="GK22">
        <v>1.01807</v>
      </c>
      <c r="GL22">
        <v>2.3718300000000001</v>
      </c>
      <c r="GM22">
        <v>1.5942400000000001</v>
      </c>
      <c r="GN22">
        <v>2.3290999999999999</v>
      </c>
      <c r="GO22">
        <v>1.40015</v>
      </c>
      <c r="GP22">
        <v>2.3535200000000001</v>
      </c>
      <c r="GQ22">
        <v>30.0504</v>
      </c>
      <c r="GR22">
        <v>14.534800000000001</v>
      </c>
      <c r="GS22">
        <v>18</v>
      </c>
      <c r="GT22">
        <v>645.57500000000005</v>
      </c>
      <c r="GU22">
        <v>409.65499999999997</v>
      </c>
      <c r="GV22">
        <v>20.856000000000002</v>
      </c>
      <c r="GW22">
        <v>22.979500000000002</v>
      </c>
      <c r="GX22">
        <v>29.998899999999999</v>
      </c>
      <c r="GY22">
        <v>23.1188</v>
      </c>
      <c r="GZ22">
        <v>23.114100000000001</v>
      </c>
      <c r="HA22">
        <v>20.421099999999999</v>
      </c>
      <c r="HB22">
        <v>20</v>
      </c>
      <c r="HC22">
        <v>-30</v>
      </c>
      <c r="HD22">
        <v>20.897500000000001</v>
      </c>
      <c r="HE22">
        <v>409.42700000000002</v>
      </c>
      <c r="HF22">
        <v>0</v>
      </c>
      <c r="HG22">
        <v>104.655</v>
      </c>
      <c r="HH22">
        <v>104.392</v>
      </c>
    </row>
    <row r="23" spans="1:216" x14ac:dyDescent="0.2">
      <c r="A23">
        <v>5</v>
      </c>
      <c r="B23">
        <v>1689110877</v>
      </c>
      <c r="C23">
        <v>242</v>
      </c>
      <c r="D23" t="s">
        <v>364</v>
      </c>
      <c r="E23" t="s">
        <v>365</v>
      </c>
      <c r="F23" t="s">
        <v>347</v>
      </c>
      <c r="G23" t="s">
        <v>348</v>
      </c>
      <c r="H23" t="s">
        <v>349</v>
      </c>
      <c r="I23" t="s">
        <v>350</v>
      </c>
      <c r="J23" t="s">
        <v>351</v>
      </c>
      <c r="K23" t="s">
        <v>352</v>
      </c>
      <c r="L23">
        <v>1689110877</v>
      </c>
      <c r="M23">
        <f t="shared" si="0"/>
        <v>1.3973932339188489E-3</v>
      </c>
      <c r="N23">
        <f t="shared" si="1"/>
        <v>1.3973932339188488</v>
      </c>
      <c r="O23">
        <f t="shared" si="2"/>
        <v>14.327228045632534</v>
      </c>
      <c r="P23">
        <f t="shared" si="3"/>
        <v>400.048</v>
      </c>
      <c r="Q23">
        <f t="shared" si="4"/>
        <v>221.95451256101302</v>
      </c>
      <c r="R23">
        <f t="shared" si="5"/>
        <v>22.405839497058249</v>
      </c>
      <c r="S23">
        <f t="shared" si="6"/>
        <v>40.384001098672002</v>
      </c>
      <c r="T23">
        <f t="shared" si="7"/>
        <v>0.13500329481813905</v>
      </c>
      <c r="U23">
        <f t="shared" si="8"/>
        <v>3.5698150145720424</v>
      </c>
      <c r="V23">
        <f t="shared" si="9"/>
        <v>0.13222973968131563</v>
      </c>
      <c r="W23">
        <f t="shared" si="10"/>
        <v>8.2888034308140679E-2</v>
      </c>
      <c r="X23">
        <f t="shared" si="11"/>
        <v>165.35571495637038</v>
      </c>
      <c r="Y23">
        <f t="shared" si="12"/>
        <v>22.604959577807325</v>
      </c>
      <c r="Z23">
        <f t="shared" si="13"/>
        <v>22.604959577807325</v>
      </c>
      <c r="AA23">
        <f t="shared" si="14"/>
        <v>2.7530026072893365</v>
      </c>
      <c r="AB23">
        <f t="shared" si="15"/>
        <v>64.06124994000038</v>
      </c>
      <c r="AC23">
        <f t="shared" si="16"/>
        <v>1.7097745855708002</v>
      </c>
      <c r="AD23">
        <f t="shared" si="17"/>
        <v>2.6689685061908266</v>
      </c>
      <c r="AE23">
        <f t="shared" si="18"/>
        <v>1.0432280217185363</v>
      </c>
      <c r="AF23">
        <f t="shared" si="19"/>
        <v>-61.625041615821239</v>
      </c>
      <c r="AG23">
        <f t="shared" si="20"/>
        <v>-98.086975955200032</v>
      </c>
      <c r="AH23">
        <f t="shared" si="21"/>
        <v>-5.6583350856405676</v>
      </c>
      <c r="AI23">
        <f t="shared" si="22"/>
        <v>-1.4637700291459055E-2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54167.993002765623</v>
      </c>
      <c r="AO23">
        <f t="shared" si="26"/>
        <v>999.78499999999997</v>
      </c>
      <c r="AP23">
        <f t="shared" si="27"/>
        <v>842.81941500330072</v>
      </c>
      <c r="AQ23">
        <f t="shared" si="28"/>
        <v>0.84300066014523201</v>
      </c>
      <c r="AR23">
        <f t="shared" si="29"/>
        <v>0.16539127408029763</v>
      </c>
      <c r="AS23">
        <v>1689110877</v>
      </c>
      <c r="AT23">
        <v>400.048</v>
      </c>
      <c r="AU23">
        <v>409.14299999999997</v>
      </c>
      <c r="AV23">
        <v>16.937200000000001</v>
      </c>
      <c r="AW23">
        <v>16.097899999999999</v>
      </c>
      <c r="AX23">
        <v>402.20100000000002</v>
      </c>
      <c r="AY23">
        <v>16.837499999999999</v>
      </c>
      <c r="AZ23">
        <v>600.03300000000002</v>
      </c>
      <c r="BA23">
        <v>100.748</v>
      </c>
      <c r="BB23">
        <v>0.19988900000000001</v>
      </c>
      <c r="BC23">
        <v>22.095300000000002</v>
      </c>
      <c r="BD23">
        <v>22.029499999999999</v>
      </c>
      <c r="BE23">
        <v>999.9</v>
      </c>
      <c r="BF23">
        <v>0</v>
      </c>
      <c r="BG23">
        <v>0</v>
      </c>
      <c r="BH23">
        <v>10001.9</v>
      </c>
      <c r="BI23">
        <v>0</v>
      </c>
      <c r="BJ23">
        <v>200.84100000000001</v>
      </c>
      <c r="BK23">
        <v>-9.0953700000000008</v>
      </c>
      <c r="BL23">
        <v>406.94</v>
      </c>
      <c r="BM23">
        <v>415.83699999999999</v>
      </c>
      <c r="BN23">
        <v>0.839279</v>
      </c>
      <c r="BO23">
        <v>409.14299999999997</v>
      </c>
      <c r="BP23">
        <v>16.097899999999999</v>
      </c>
      <c r="BQ23">
        <v>1.7063900000000001</v>
      </c>
      <c r="BR23">
        <v>1.6218300000000001</v>
      </c>
      <c r="BS23">
        <v>14.954599999999999</v>
      </c>
      <c r="BT23">
        <v>14.1678</v>
      </c>
      <c r="BU23">
        <v>999.78499999999997</v>
      </c>
      <c r="BV23">
        <v>0.89997400000000005</v>
      </c>
      <c r="BW23">
        <v>0.100026</v>
      </c>
      <c r="BX23">
        <v>0</v>
      </c>
      <c r="BY23">
        <v>2.0009999999999999</v>
      </c>
      <c r="BZ23">
        <v>0</v>
      </c>
      <c r="CA23">
        <v>4380.46</v>
      </c>
      <c r="CB23">
        <v>8109.5</v>
      </c>
      <c r="CC23">
        <v>38</v>
      </c>
      <c r="CD23">
        <v>39.061999999999998</v>
      </c>
      <c r="CE23">
        <v>38.811999999999998</v>
      </c>
      <c r="CF23">
        <v>37.311999999999998</v>
      </c>
      <c r="CG23">
        <v>37.5</v>
      </c>
      <c r="CH23">
        <v>899.78</v>
      </c>
      <c r="CI23">
        <v>100</v>
      </c>
      <c r="CJ23">
        <v>0</v>
      </c>
      <c r="CK23">
        <v>1689110882.5</v>
      </c>
      <c r="CL23">
        <v>0</v>
      </c>
      <c r="CM23">
        <v>1689110369.5999999</v>
      </c>
      <c r="CN23" t="s">
        <v>353</v>
      </c>
      <c r="CO23">
        <v>1689110366.5999999</v>
      </c>
      <c r="CP23">
        <v>1689110369.5999999</v>
      </c>
      <c r="CQ23">
        <v>21</v>
      </c>
      <c r="CR23">
        <v>0.09</v>
      </c>
      <c r="CS23">
        <v>2.5000000000000001E-2</v>
      </c>
      <c r="CT23">
        <v>-2.1840000000000002</v>
      </c>
      <c r="CU23">
        <v>0.1</v>
      </c>
      <c r="CV23">
        <v>410</v>
      </c>
      <c r="CW23">
        <v>17</v>
      </c>
      <c r="CX23">
        <v>0.12</v>
      </c>
      <c r="CY23">
        <v>0.14000000000000001</v>
      </c>
      <c r="CZ23">
        <v>13.122138744726231</v>
      </c>
      <c r="DA23">
        <v>0.85584030436641212</v>
      </c>
      <c r="DB23">
        <v>0.1180106553310654</v>
      </c>
      <c r="DC23">
        <v>1</v>
      </c>
      <c r="DD23">
        <v>409.12143902439021</v>
      </c>
      <c r="DE23">
        <v>0.10036933797905399</v>
      </c>
      <c r="DF23">
        <v>4.0057305767981027E-2</v>
      </c>
      <c r="DG23">
        <v>-1</v>
      </c>
      <c r="DH23">
        <v>999.98163414634155</v>
      </c>
      <c r="DI23">
        <v>-0.41795645870487858</v>
      </c>
      <c r="DJ23">
        <v>0.15423370864635741</v>
      </c>
      <c r="DK23">
        <v>1</v>
      </c>
      <c r="DL23">
        <v>2</v>
      </c>
      <c r="DM23">
        <v>2</v>
      </c>
      <c r="DN23" t="s">
        <v>354</v>
      </c>
      <c r="DO23">
        <v>3.2090299999999998</v>
      </c>
      <c r="DP23">
        <v>2.8088299999999999</v>
      </c>
      <c r="DQ23">
        <v>9.4831799999999994E-2</v>
      </c>
      <c r="DR23">
        <v>9.5631400000000005E-2</v>
      </c>
      <c r="DS23">
        <v>8.99282E-2</v>
      </c>
      <c r="DT23">
        <v>8.6110599999999995E-2</v>
      </c>
      <c r="DU23">
        <v>27428.7</v>
      </c>
      <c r="DV23">
        <v>30945.4</v>
      </c>
      <c r="DW23">
        <v>28514.6</v>
      </c>
      <c r="DX23">
        <v>32808</v>
      </c>
      <c r="DY23">
        <v>36062.800000000003</v>
      </c>
      <c r="DZ23">
        <v>40744.400000000001</v>
      </c>
      <c r="EA23">
        <v>41843.199999999997</v>
      </c>
      <c r="EB23">
        <v>47462.9</v>
      </c>
      <c r="EC23">
        <v>2.22235</v>
      </c>
      <c r="ED23">
        <v>1.82792</v>
      </c>
      <c r="EE23">
        <v>0.10088800000000001</v>
      </c>
      <c r="EF23">
        <v>0</v>
      </c>
      <c r="EG23">
        <v>20.363700000000001</v>
      </c>
      <c r="EH23">
        <v>999.9</v>
      </c>
      <c r="EI23">
        <v>54.5</v>
      </c>
      <c r="EJ23">
        <v>27.9</v>
      </c>
      <c r="EK23">
        <v>20.4099</v>
      </c>
      <c r="EL23">
        <v>63.656399999999998</v>
      </c>
      <c r="EM23">
        <v>23.421500000000002</v>
      </c>
      <c r="EN23">
        <v>1</v>
      </c>
      <c r="EO23">
        <v>-0.34028700000000001</v>
      </c>
      <c r="EP23">
        <v>1.3463499999999999</v>
      </c>
      <c r="EQ23">
        <v>20.234400000000001</v>
      </c>
      <c r="ER23">
        <v>5.2244799999999998</v>
      </c>
      <c r="ES23">
        <v>12.0099</v>
      </c>
      <c r="ET23">
        <v>4.9900500000000001</v>
      </c>
      <c r="EU23">
        <v>3.3050000000000002</v>
      </c>
      <c r="EV23">
        <v>2841.5</v>
      </c>
      <c r="EW23">
        <v>1085.3</v>
      </c>
      <c r="EX23">
        <v>67.400000000000006</v>
      </c>
      <c r="EY23">
        <v>10.8</v>
      </c>
      <c r="EZ23">
        <v>1.8527199999999999</v>
      </c>
      <c r="FA23">
        <v>1.86155</v>
      </c>
      <c r="FB23">
        <v>1.86066</v>
      </c>
      <c r="FC23">
        <v>1.85669</v>
      </c>
      <c r="FD23">
        <v>1.86097</v>
      </c>
      <c r="FE23">
        <v>1.8573</v>
      </c>
      <c r="FF23">
        <v>1.85941</v>
      </c>
      <c r="FG23">
        <v>1.8623000000000001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-2.153</v>
      </c>
      <c r="FV23">
        <v>9.9699999999999997E-2</v>
      </c>
      <c r="FW23">
        <v>-0.70999052004433483</v>
      </c>
      <c r="FX23">
        <v>-4.0117494158234393E-3</v>
      </c>
      <c r="FY23">
        <v>1.087516141204025E-6</v>
      </c>
      <c r="FZ23">
        <v>-8.657206703991749E-11</v>
      </c>
      <c r="GA23">
        <v>9.9633333333329688E-2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8.5</v>
      </c>
      <c r="GJ23">
        <v>8.5</v>
      </c>
      <c r="GK23">
        <v>1.01685</v>
      </c>
      <c r="GL23">
        <v>2.3742700000000001</v>
      </c>
      <c r="GM23">
        <v>1.5942400000000001</v>
      </c>
      <c r="GN23">
        <v>2.3303199999999999</v>
      </c>
      <c r="GO23">
        <v>1.40015</v>
      </c>
      <c r="GP23">
        <v>2.3767100000000001</v>
      </c>
      <c r="GQ23">
        <v>29.922000000000001</v>
      </c>
      <c r="GR23">
        <v>14.5261</v>
      </c>
      <c r="GS23">
        <v>18</v>
      </c>
      <c r="GT23">
        <v>644.75699999999995</v>
      </c>
      <c r="GU23">
        <v>409.87799999999999</v>
      </c>
      <c r="GV23">
        <v>20.7118</v>
      </c>
      <c r="GW23">
        <v>22.7897</v>
      </c>
      <c r="GX23">
        <v>29.9998</v>
      </c>
      <c r="GY23">
        <v>22.9209</v>
      </c>
      <c r="GZ23">
        <v>22.916599999999999</v>
      </c>
      <c r="HA23">
        <v>20.408200000000001</v>
      </c>
      <c r="HB23">
        <v>20</v>
      </c>
      <c r="HC23">
        <v>-30</v>
      </c>
      <c r="HD23">
        <v>20.680599999999998</v>
      </c>
      <c r="HE23">
        <v>409.00900000000001</v>
      </c>
      <c r="HF23">
        <v>0</v>
      </c>
      <c r="HG23">
        <v>104.679</v>
      </c>
      <c r="HH23">
        <v>104.41500000000001</v>
      </c>
    </row>
    <row r="24" spans="1:216" x14ac:dyDescent="0.2">
      <c r="A24">
        <v>6</v>
      </c>
      <c r="B24">
        <v>1689110937.5</v>
      </c>
      <c r="C24">
        <v>302.5</v>
      </c>
      <c r="D24" t="s">
        <v>366</v>
      </c>
      <c r="E24" t="s">
        <v>367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>
        <v>1689110937.5</v>
      </c>
      <c r="M24">
        <f t="shared" si="0"/>
        <v>1.4814506232906611E-3</v>
      </c>
      <c r="N24">
        <f t="shared" si="1"/>
        <v>1.481450623290661</v>
      </c>
      <c r="O24">
        <f t="shared" si="2"/>
        <v>13.237816075812891</v>
      </c>
      <c r="P24">
        <f t="shared" si="3"/>
        <v>399.96199999999999</v>
      </c>
      <c r="Q24">
        <f t="shared" si="4"/>
        <v>248.54288243399353</v>
      </c>
      <c r="R24">
        <f t="shared" si="5"/>
        <v>25.088074389274595</v>
      </c>
      <c r="S24">
        <f t="shared" si="6"/>
        <v>40.372415056174006</v>
      </c>
      <c r="T24">
        <f t="shared" si="7"/>
        <v>0.14779864203736146</v>
      </c>
      <c r="U24">
        <f t="shared" si="8"/>
        <v>3.5794642117927538</v>
      </c>
      <c r="V24">
        <f t="shared" si="9"/>
        <v>0.14449011480143784</v>
      </c>
      <c r="W24">
        <f t="shared" si="10"/>
        <v>9.0597411195302457E-2</v>
      </c>
      <c r="X24">
        <f t="shared" si="11"/>
        <v>124.01495464749077</v>
      </c>
      <c r="Y24">
        <f t="shared" si="12"/>
        <v>22.41408688763169</v>
      </c>
      <c r="Z24">
        <f t="shared" si="13"/>
        <v>22.41408688763169</v>
      </c>
      <c r="AA24">
        <f t="shared" si="14"/>
        <v>2.7212637102535986</v>
      </c>
      <c r="AB24">
        <f t="shared" si="15"/>
        <v>63.911946601398306</v>
      </c>
      <c r="AC24">
        <f t="shared" si="16"/>
        <v>1.7090358497997002</v>
      </c>
      <c r="AD24">
        <f t="shared" si="17"/>
        <v>2.6740475618095303</v>
      </c>
      <c r="AE24">
        <f t="shared" si="18"/>
        <v>1.0122278604538983</v>
      </c>
      <c r="AF24">
        <f t="shared" si="19"/>
        <v>-65.331972487118151</v>
      </c>
      <c r="AG24">
        <f t="shared" si="20"/>
        <v>-55.497388677617785</v>
      </c>
      <c r="AH24">
        <f t="shared" si="21"/>
        <v>-3.1902528248341282</v>
      </c>
      <c r="AI24">
        <f t="shared" si="22"/>
        <v>-4.6593420793001883E-3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54372.336832153575</v>
      </c>
      <c r="AO24">
        <f t="shared" si="26"/>
        <v>749.82399999999996</v>
      </c>
      <c r="AP24">
        <f t="shared" si="27"/>
        <v>632.10244199351848</v>
      </c>
      <c r="AQ24">
        <f t="shared" si="28"/>
        <v>0.84300108024485554</v>
      </c>
      <c r="AR24">
        <f t="shared" si="29"/>
        <v>0.16539208487257112</v>
      </c>
      <c r="AS24">
        <v>1689110937.5</v>
      </c>
      <c r="AT24">
        <v>399.96199999999999</v>
      </c>
      <c r="AU24">
        <v>408.411</v>
      </c>
      <c r="AV24">
        <v>16.931100000000001</v>
      </c>
      <c r="AW24">
        <v>16.041399999999999</v>
      </c>
      <c r="AX24">
        <v>402.11500000000001</v>
      </c>
      <c r="AY24">
        <v>16.831399999999999</v>
      </c>
      <c r="AZ24">
        <v>600.09500000000003</v>
      </c>
      <c r="BA24">
        <v>100.741</v>
      </c>
      <c r="BB24">
        <v>0.199627</v>
      </c>
      <c r="BC24">
        <v>22.1265</v>
      </c>
      <c r="BD24">
        <v>21.9756</v>
      </c>
      <c r="BE24">
        <v>999.9</v>
      </c>
      <c r="BF24">
        <v>0</v>
      </c>
      <c r="BG24">
        <v>0</v>
      </c>
      <c r="BH24">
        <v>10043.1</v>
      </c>
      <c r="BI24">
        <v>0</v>
      </c>
      <c r="BJ24">
        <v>202.93799999999999</v>
      </c>
      <c r="BK24">
        <v>-8.4485499999999991</v>
      </c>
      <c r="BL24">
        <v>406.851</v>
      </c>
      <c r="BM24">
        <v>415.06900000000002</v>
      </c>
      <c r="BN24">
        <v>0.88967700000000005</v>
      </c>
      <c r="BO24">
        <v>408.411</v>
      </c>
      <c r="BP24">
        <v>16.041399999999999</v>
      </c>
      <c r="BQ24">
        <v>1.70566</v>
      </c>
      <c r="BR24">
        <v>1.6160300000000001</v>
      </c>
      <c r="BS24">
        <v>14.948</v>
      </c>
      <c r="BT24">
        <v>14.112500000000001</v>
      </c>
      <c r="BU24">
        <v>749.82399999999996</v>
      </c>
      <c r="BV24">
        <v>0.89996900000000002</v>
      </c>
      <c r="BW24">
        <v>0.10003099999999999</v>
      </c>
      <c r="BX24">
        <v>0</v>
      </c>
      <c r="BY24">
        <v>2.8447</v>
      </c>
      <c r="BZ24">
        <v>0</v>
      </c>
      <c r="CA24">
        <v>3998.54</v>
      </c>
      <c r="CB24">
        <v>6082</v>
      </c>
      <c r="CC24">
        <v>38.186999999999998</v>
      </c>
      <c r="CD24">
        <v>39.75</v>
      </c>
      <c r="CE24">
        <v>39.25</v>
      </c>
      <c r="CF24">
        <v>38.25</v>
      </c>
      <c r="CG24">
        <v>37.875</v>
      </c>
      <c r="CH24">
        <v>674.82</v>
      </c>
      <c r="CI24">
        <v>75.010000000000005</v>
      </c>
      <c r="CJ24">
        <v>0</v>
      </c>
      <c r="CK24">
        <v>1689110943.0999999</v>
      </c>
      <c r="CL24">
        <v>0</v>
      </c>
      <c r="CM24">
        <v>1689110369.5999999</v>
      </c>
      <c r="CN24" t="s">
        <v>353</v>
      </c>
      <c r="CO24">
        <v>1689110366.5999999</v>
      </c>
      <c r="CP24">
        <v>1689110369.5999999</v>
      </c>
      <c r="CQ24">
        <v>21</v>
      </c>
      <c r="CR24">
        <v>0.09</v>
      </c>
      <c r="CS24">
        <v>2.5000000000000001E-2</v>
      </c>
      <c r="CT24">
        <v>-2.1840000000000002</v>
      </c>
      <c r="CU24">
        <v>0.1</v>
      </c>
      <c r="CV24">
        <v>410</v>
      </c>
      <c r="CW24">
        <v>17</v>
      </c>
      <c r="CX24">
        <v>0.12</v>
      </c>
      <c r="CY24">
        <v>0.14000000000000001</v>
      </c>
      <c r="CZ24">
        <v>12.118821478042189</v>
      </c>
      <c r="DA24">
        <v>0.20798926180060279</v>
      </c>
      <c r="DB24">
        <v>4.6605252481006491E-2</v>
      </c>
      <c r="DC24">
        <v>1</v>
      </c>
      <c r="DD24">
        <v>408.47136585365848</v>
      </c>
      <c r="DE24">
        <v>2.6571428571065401E-2</v>
      </c>
      <c r="DF24">
        <v>2.8309057498730569E-2</v>
      </c>
      <c r="DG24">
        <v>-1</v>
      </c>
      <c r="DH24">
        <v>750.00736585365848</v>
      </c>
      <c r="DI24">
        <v>0.2288610675403254</v>
      </c>
      <c r="DJ24">
        <v>0.14515572060470611</v>
      </c>
      <c r="DK24">
        <v>1</v>
      </c>
      <c r="DL24">
        <v>2</v>
      </c>
      <c r="DM24">
        <v>2</v>
      </c>
      <c r="DN24" t="s">
        <v>354</v>
      </c>
      <c r="DO24">
        <v>3.2094</v>
      </c>
      <c r="DP24">
        <v>2.8089300000000001</v>
      </c>
      <c r="DQ24">
        <v>9.48513E-2</v>
      </c>
      <c r="DR24">
        <v>9.5535900000000007E-2</v>
      </c>
      <c r="DS24">
        <v>8.9936000000000002E-2</v>
      </c>
      <c r="DT24">
        <v>8.5921499999999998E-2</v>
      </c>
      <c r="DU24">
        <v>27433.200000000001</v>
      </c>
      <c r="DV24">
        <v>30954.400000000001</v>
      </c>
      <c r="DW24">
        <v>28519.4</v>
      </c>
      <c r="DX24">
        <v>32813.4</v>
      </c>
      <c r="DY24">
        <v>36069</v>
      </c>
      <c r="DZ24">
        <v>40759.599999999999</v>
      </c>
      <c r="EA24">
        <v>41850.9</v>
      </c>
      <c r="EB24">
        <v>47470.6</v>
      </c>
      <c r="EC24">
        <v>2.2247699999999999</v>
      </c>
      <c r="ED24">
        <v>1.83013</v>
      </c>
      <c r="EE24">
        <v>9.6891099999999994E-2</v>
      </c>
      <c r="EF24">
        <v>0</v>
      </c>
      <c r="EG24">
        <v>20.375800000000002</v>
      </c>
      <c r="EH24">
        <v>999.9</v>
      </c>
      <c r="EI24">
        <v>54.5</v>
      </c>
      <c r="EJ24">
        <v>27.8</v>
      </c>
      <c r="EK24">
        <v>20.2942</v>
      </c>
      <c r="EL24">
        <v>63.176400000000001</v>
      </c>
      <c r="EM24">
        <v>23.321300000000001</v>
      </c>
      <c r="EN24">
        <v>1</v>
      </c>
      <c r="EO24">
        <v>-0.355462</v>
      </c>
      <c r="EP24">
        <v>-0.39745900000000001</v>
      </c>
      <c r="EQ24">
        <v>20.2438</v>
      </c>
      <c r="ER24">
        <v>5.2279200000000001</v>
      </c>
      <c r="ES24">
        <v>12.0099</v>
      </c>
      <c r="ET24">
        <v>4.9897499999999999</v>
      </c>
      <c r="EU24">
        <v>3.3050000000000002</v>
      </c>
      <c r="EV24">
        <v>2842.9</v>
      </c>
      <c r="EW24">
        <v>1090</v>
      </c>
      <c r="EX24">
        <v>67.400000000000006</v>
      </c>
      <c r="EY24">
        <v>10.8</v>
      </c>
      <c r="EZ24">
        <v>1.8527199999999999</v>
      </c>
      <c r="FA24">
        <v>1.86154</v>
      </c>
      <c r="FB24">
        <v>1.86066</v>
      </c>
      <c r="FC24">
        <v>1.85669</v>
      </c>
      <c r="FD24">
        <v>1.861</v>
      </c>
      <c r="FE24">
        <v>1.8573</v>
      </c>
      <c r="FF24">
        <v>1.8593900000000001</v>
      </c>
      <c r="FG24">
        <v>1.86226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-2.153</v>
      </c>
      <c r="FV24">
        <v>9.9699999999999997E-2</v>
      </c>
      <c r="FW24">
        <v>-0.70999052004433483</v>
      </c>
      <c r="FX24">
        <v>-4.0117494158234393E-3</v>
      </c>
      <c r="FY24">
        <v>1.087516141204025E-6</v>
      </c>
      <c r="FZ24">
        <v>-8.657206703991749E-11</v>
      </c>
      <c r="GA24">
        <v>9.9633333333329688E-2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9.5</v>
      </c>
      <c r="GJ24">
        <v>9.5</v>
      </c>
      <c r="GK24">
        <v>1.01562</v>
      </c>
      <c r="GL24">
        <v>2.3828100000000001</v>
      </c>
      <c r="GM24">
        <v>1.5942400000000001</v>
      </c>
      <c r="GN24">
        <v>2.3290999999999999</v>
      </c>
      <c r="GO24">
        <v>1.40015</v>
      </c>
      <c r="GP24">
        <v>2.2790499999999998</v>
      </c>
      <c r="GQ24">
        <v>29.857800000000001</v>
      </c>
      <c r="GR24">
        <v>14.5261</v>
      </c>
      <c r="GS24">
        <v>18</v>
      </c>
      <c r="GT24">
        <v>644.52599999999995</v>
      </c>
      <c r="GU24">
        <v>409.8</v>
      </c>
      <c r="GV24">
        <v>21.212900000000001</v>
      </c>
      <c r="GW24">
        <v>22.636500000000002</v>
      </c>
      <c r="GX24">
        <v>29.999300000000002</v>
      </c>
      <c r="GY24">
        <v>22.753299999999999</v>
      </c>
      <c r="GZ24">
        <v>22.7499</v>
      </c>
      <c r="HA24">
        <v>20.3856</v>
      </c>
      <c r="HB24">
        <v>20</v>
      </c>
      <c r="HC24">
        <v>-30</v>
      </c>
      <c r="HD24">
        <v>21.212199999999999</v>
      </c>
      <c r="HE24">
        <v>408.65499999999997</v>
      </c>
      <c r="HF24">
        <v>0</v>
      </c>
      <c r="HG24">
        <v>104.697</v>
      </c>
      <c r="HH24">
        <v>104.43300000000001</v>
      </c>
    </row>
    <row r="25" spans="1:216" x14ac:dyDescent="0.2">
      <c r="A25">
        <v>7</v>
      </c>
      <c r="B25">
        <v>1689110998</v>
      </c>
      <c r="C25">
        <v>363</v>
      </c>
      <c r="D25" t="s">
        <v>368</v>
      </c>
      <c r="E25" t="s">
        <v>369</v>
      </c>
      <c r="F25" t="s">
        <v>347</v>
      </c>
      <c r="G25" t="s">
        <v>348</v>
      </c>
      <c r="H25" t="s">
        <v>349</v>
      </c>
      <c r="I25" t="s">
        <v>350</v>
      </c>
      <c r="J25" t="s">
        <v>351</v>
      </c>
      <c r="K25" t="s">
        <v>352</v>
      </c>
      <c r="L25">
        <v>1689110998</v>
      </c>
      <c r="M25">
        <f t="shared" si="0"/>
        <v>1.434156013393028E-3</v>
      </c>
      <c r="N25">
        <f t="shared" si="1"/>
        <v>1.434156013393028</v>
      </c>
      <c r="O25">
        <f t="shared" si="2"/>
        <v>12.113774726330764</v>
      </c>
      <c r="P25">
        <f t="shared" si="3"/>
        <v>400.00200000000001</v>
      </c>
      <c r="Q25">
        <f t="shared" si="4"/>
        <v>256.14981003717259</v>
      </c>
      <c r="R25">
        <f t="shared" si="5"/>
        <v>25.855270017516929</v>
      </c>
      <c r="S25">
        <f t="shared" si="6"/>
        <v>40.375433876160002</v>
      </c>
      <c r="T25">
        <f t="shared" si="7"/>
        <v>0.14262636263672082</v>
      </c>
      <c r="U25">
        <f t="shared" si="8"/>
        <v>3.5683809638800783</v>
      </c>
      <c r="V25">
        <f t="shared" si="9"/>
        <v>0.13953339370164966</v>
      </c>
      <c r="W25">
        <f t="shared" si="10"/>
        <v>8.748067555742052E-2</v>
      </c>
      <c r="X25">
        <f t="shared" si="11"/>
        <v>99.254830551123916</v>
      </c>
      <c r="Y25">
        <f t="shared" si="12"/>
        <v>22.380577313883748</v>
      </c>
      <c r="Z25">
        <f t="shared" si="13"/>
        <v>22.380577313883748</v>
      </c>
      <c r="AA25">
        <f t="shared" si="14"/>
        <v>2.7157248038909243</v>
      </c>
      <c r="AB25">
        <f t="shared" si="15"/>
        <v>63.311840375627007</v>
      </c>
      <c r="AC25">
        <f t="shared" si="16"/>
        <v>1.7009580551200001</v>
      </c>
      <c r="AD25">
        <f t="shared" si="17"/>
        <v>2.6866349880658555</v>
      </c>
      <c r="AE25">
        <f t="shared" si="18"/>
        <v>1.0147667487709242</v>
      </c>
      <c r="AF25">
        <f t="shared" si="19"/>
        <v>-63.246280190632532</v>
      </c>
      <c r="AG25">
        <f t="shared" si="20"/>
        <v>-34.046639828619767</v>
      </c>
      <c r="AH25">
        <f t="shared" si="21"/>
        <v>-1.9636755126275145</v>
      </c>
      <c r="AI25">
        <f t="shared" si="22"/>
        <v>-1.7649807559010355E-3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54116.68156143542</v>
      </c>
      <c r="AO25">
        <f t="shared" si="26"/>
        <v>600.13400000000001</v>
      </c>
      <c r="AP25">
        <f t="shared" si="27"/>
        <v>505.912271995401</v>
      </c>
      <c r="AQ25">
        <f t="shared" si="28"/>
        <v>0.8429988502491127</v>
      </c>
      <c r="AR25">
        <f t="shared" si="29"/>
        <v>0.16538778098078749</v>
      </c>
      <c r="AS25">
        <v>1689110998</v>
      </c>
      <c r="AT25">
        <v>400.00200000000001</v>
      </c>
      <c r="AU25">
        <v>407.75400000000002</v>
      </c>
      <c r="AV25">
        <v>16.851500000000001</v>
      </c>
      <c r="AW25">
        <v>15.99</v>
      </c>
      <c r="AX25">
        <v>402.15499999999997</v>
      </c>
      <c r="AY25">
        <v>16.751899999999999</v>
      </c>
      <c r="AZ25">
        <v>600.00199999999995</v>
      </c>
      <c r="BA25">
        <v>100.738</v>
      </c>
      <c r="BB25">
        <v>0.20008000000000001</v>
      </c>
      <c r="BC25">
        <v>22.203600000000002</v>
      </c>
      <c r="BD25">
        <v>21.993099999999998</v>
      </c>
      <c r="BE25">
        <v>999.9</v>
      </c>
      <c r="BF25">
        <v>0</v>
      </c>
      <c r="BG25">
        <v>0</v>
      </c>
      <c r="BH25">
        <v>9996.8799999999992</v>
      </c>
      <c r="BI25">
        <v>0</v>
      </c>
      <c r="BJ25">
        <v>201.68600000000001</v>
      </c>
      <c r="BK25">
        <v>-7.7515599999999996</v>
      </c>
      <c r="BL25">
        <v>406.85899999999998</v>
      </c>
      <c r="BM25">
        <v>414.38</v>
      </c>
      <c r="BN25">
        <v>0.86155999999999999</v>
      </c>
      <c r="BO25">
        <v>407.75400000000002</v>
      </c>
      <c r="BP25">
        <v>15.99</v>
      </c>
      <c r="BQ25">
        <v>1.6975800000000001</v>
      </c>
      <c r="BR25">
        <v>1.6107899999999999</v>
      </c>
      <c r="BS25">
        <v>14.8743</v>
      </c>
      <c r="BT25">
        <v>14.0624</v>
      </c>
      <c r="BU25">
        <v>600.13400000000001</v>
      </c>
      <c r="BV25">
        <v>0.900034</v>
      </c>
      <c r="BW25">
        <v>9.9965700000000005E-2</v>
      </c>
      <c r="BX25">
        <v>0</v>
      </c>
      <c r="BY25">
        <v>2.5821000000000001</v>
      </c>
      <c r="BZ25">
        <v>0</v>
      </c>
      <c r="CA25">
        <v>3725.87</v>
      </c>
      <c r="CB25">
        <v>4867.92</v>
      </c>
      <c r="CC25">
        <v>38.311999999999998</v>
      </c>
      <c r="CD25">
        <v>40.186999999999998</v>
      </c>
      <c r="CE25">
        <v>39.5</v>
      </c>
      <c r="CF25">
        <v>39</v>
      </c>
      <c r="CG25">
        <v>38.125</v>
      </c>
      <c r="CH25">
        <v>540.14</v>
      </c>
      <c r="CI25">
        <v>59.99</v>
      </c>
      <c r="CJ25">
        <v>0</v>
      </c>
      <c r="CK25">
        <v>1689111003.0999999</v>
      </c>
      <c r="CL25">
        <v>0</v>
      </c>
      <c r="CM25">
        <v>1689110369.5999999</v>
      </c>
      <c r="CN25" t="s">
        <v>353</v>
      </c>
      <c r="CO25">
        <v>1689110366.5999999</v>
      </c>
      <c r="CP25">
        <v>1689110369.5999999</v>
      </c>
      <c r="CQ25">
        <v>21</v>
      </c>
      <c r="CR25">
        <v>0.09</v>
      </c>
      <c r="CS25">
        <v>2.5000000000000001E-2</v>
      </c>
      <c r="CT25">
        <v>-2.1840000000000002</v>
      </c>
      <c r="CU25">
        <v>0.1</v>
      </c>
      <c r="CV25">
        <v>410</v>
      </c>
      <c r="CW25">
        <v>17</v>
      </c>
      <c r="CX25">
        <v>0.12</v>
      </c>
      <c r="CY25">
        <v>0.14000000000000001</v>
      </c>
      <c r="CZ25">
        <v>11.02066601139038</v>
      </c>
      <c r="DA25">
        <v>-0.26976521645033968</v>
      </c>
      <c r="DB25">
        <v>8.485226969513153E-2</v>
      </c>
      <c r="DC25">
        <v>1</v>
      </c>
      <c r="DD25">
        <v>407.75768292682932</v>
      </c>
      <c r="DE25">
        <v>-0.49521951219419558</v>
      </c>
      <c r="DF25">
        <v>6.0824192484849542E-2</v>
      </c>
      <c r="DG25">
        <v>-1</v>
      </c>
      <c r="DH25">
        <v>599.99209756097571</v>
      </c>
      <c r="DI25">
        <v>0.1160609651146958</v>
      </c>
      <c r="DJ25">
        <v>0.1407185055311875</v>
      </c>
      <c r="DK25">
        <v>1</v>
      </c>
      <c r="DL25">
        <v>2</v>
      </c>
      <c r="DM25">
        <v>2</v>
      </c>
      <c r="DN25" t="s">
        <v>354</v>
      </c>
      <c r="DO25">
        <v>3.2093799999999999</v>
      </c>
      <c r="DP25">
        <v>2.80898</v>
      </c>
      <c r="DQ25">
        <v>9.4889500000000002E-2</v>
      </c>
      <c r="DR25">
        <v>9.5451499999999995E-2</v>
      </c>
      <c r="DS25">
        <v>8.9654399999999995E-2</v>
      </c>
      <c r="DT25">
        <v>8.5749800000000001E-2</v>
      </c>
      <c r="DU25">
        <v>27437</v>
      </c>
      <c r="DV25">
        <v>30961.599999999999</v>
      </c>
      <c r="DW25">
        <v>28524.1</v>
      </c>
      <c r="DX25">
        <v>32817.5</v>
      </c>
      <c r="DY25">
        <v>36085.699999999997</v>
      </c>
      <c r="DZ25">
        <v>40772.800000000003</v>
      </c>
      <c r="EA25">
        <v>41857.1</v>
      </c>
      <c r="EB25">
        <v>47476.800000000003</v>
      </c>
      <c r="EC25">
        <v>2.22648</v>
      </c>
      <c r="ED25">
        <v>1.83172</v>
      </c>
      <c r="EE25">
        <v>9.5151399999999997E-2</v>
      </c>
      <c r="EF25">
        <v>0</v>
      </c>
      <c r="EG25">
        <v>20.4222</v>
      </c>
      <c r="EH25">
        <v>999.9</v>
      </c>
      <c r="EI25">
        <v>54.5</v>
      </c>
      <c r="EJ25">
        <v>27.7</v>
      </c>
      <c r="EK25">
        <v>20.175999999999998</v>
      </c>
      <c r="EL25">
        <v>63.676400000000001</v>
      </c>
      <c r="EM25">
        <v>23.834099999999999</v>
      </c>
      <c r="EN25">
        <v>1</v>
      </c>
      <c r="EO25">
        <v>-0.36466999999999999</v>
      </c>
      <c r="EP25">
        <v>-6.8910700000000005E-2</v>
      </c>
      <c r="EQ25">
        <v>20.245899999999999</v>
      </c>
      <c r="ER25">
        <v>5.22403</v>
      </c>
      <c r="ES25">
        <v>12.0099</v>
      </c>
      <c r="ET25">
        <v>4.9901</v>
      </c>
      <c r="EU25">
        <v>3.3050000000000002</v>
      </c>
      <c r="EV25">
        <v>2844.3</v>
      </c>
      <c r="EW25">
        <v>1094.5999999999999</v>
      </c>
      <c r="EX25">
        <v>67.400000000000006</v>
      </c>
      <c r="EY25">
        <v>10.8</v>
      </c>
      <c r="EZ25">
        <v>1.85273</v>
      </c>
      <c r="FA25">
        <v>1.8615699999999999</v>
      </c>
      <c r="FB25">
        <v>1.86066</v>
      </c>
      <c r="FC25">
        <v>1.85669</v>
      </c>
      <c r="FD25">
        <v>1.8610800000000001</v>
      </c>
      <c r="FE25">
        <v>1.85731</v>
      </c>
      <c r="FF25">
        <v>1.85944</v>
      </c>
      <c r="FG25">
        <v>1.8623400000000001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-2.153</v>
      </c>
      <c r="FV25">
        <v>9.9599999999999994E-2</v>
      </c>
      <c r="FW25">
        <v>-0.70999052004433483</v>
      </c>
      <c r="FX25">
        <v>-4.0117494158234393E-3</v>
      </c>
      <c r="FY25">
        <v>1.087516141204025E-6</v>
      </c>
      <c r="FZ25">
        <v>-8.657206703991749E-11</v>
      </c>
      <c r="GA25">
        <v>9.9633333333329688E-2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10.5</v>
      </c>
      <c r="GJ25">
        <v>10.5</v>
      </c>
      <c r="GK25">
        <v>1.0144</v>
      </c>
      <c r="GL25">
        <v>2.36816</v>
      </c>
      <c r="GM25">
        <v>1.5942400000000001</v>
      </c>
      <c r="GN25">
        <v>2.3290999999999999</v>
      </c>
      <c r="GO25">
        <v>1.40015</v>
      </c>
      <c r="GP25">
        <v>2.3852500000000001</v>
      </c>
      <c r="GQ25">
        <v>29.772400000000001</v>
      </c>
      <c r="GR25">
        <v>14.534800000000001</v>
      </c>
      <c r="GS25">
        <v>18</v>
      </c>
      <c r="GT25">
        <v>644.00099999999998</v>
      </c>
      <c r="GU25">
        <v>409.51</v>
      </c>
      <c r="GV25">
        <v>20.928899999999999</v>
      </c>
      <c r="GW25">
        <v>22.512</v>
      </c>
      <c r="GX25">
        <v>29.999199999999998</v>
      </c>
      <c r="GY25">
        <v>22.607700000000001</v>
      </c>
      <c r="GZ25">
        <v>22.601199999999999</v>
      </c>
      <c r="HA25">
        <v>20.354299999999999</v>
      </c>
      <c r="HB25">
        <v>20</v>
      </c>
      <c r="HC25">
        <v>-30</v>
      </c>
      <c r="HD25">
        <v>20.9556</v>
      </c>
      <c r="HE25">
        <v>407.76600000000002</v>
      </c>
      <c r="HF25">
        <v>0</v>
      </c>
      <c r="HG25">
        <v>104.714</v>
      </c>
      <c r="HH25">
        <v>104.446</v>
      </c>
    </row>
    <row r="26" spans="1:216" x14ac:dyDescent="0.2">
      <c r="A26">
        <v>8</v>
      </c>
      <c r="B26">
        <v>1689111058.5</v>
      </c>
      <c r="C26">
        <v>423.5</v>
      </c>
      <c r="D26" t="s">
        <v>370</v>
      </c>
      <c r="E26" t="s">
        <v>371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>
        <v>1689111058.5</v>
      </c>
      <c r="M26">
        <f t="shared" si="0"/>
        <v>1.4800114465789434E-3</v>
      </c>
      <c r="N26">
        <f t="shared" si="1"/>
        <v>1.4800114465789433</v>
      </c>
      <c r="O26">
        <f t="shared" si="2"/>
        <v>11.15859498886406</v>
      </c>
      <c r="P26">
        <f t="shared" si="3"/>
        <v>399.98</v>
      </c>
      <c r="Q26">
        <f t="shared" si="4"/>
        <v>272.4513722428477</v>
      </c>
      <c r="R26">
        <f t="shared" si="5"/>
        <v>27.500125008469595</v>
      </c>
      <c r="S26">
        <f t="shared" si="6"/>
        <v>40.372342081959999</v>
      </c>
      <c r="T26">
        <f t="shared" si="7"/>
        <v>0.14915003614548786</v>
      </c>
      <c r="U26">
        <f t="shared" si="8"/>
        <v>3.5611722274462041</v>
      </c>
      <c r="V26">
        <f t="shared" si="9"/>
        <v>0.1457645927276543</v>
      </c>
      <c r="W26">
        <f t="shared" si="10"/>
        <v>9.1400638882742413E-2</v>
      </c>
      <c r="X26">
        <f t="shared" si="11"/>
        <v>82.669794783706777</v>
      </c>
      <c r="Y26">
        <f t="shared" si="12"/>
        <v>22.288588771122843</v>
      </c>
      <c r="Z26">
        <f t="shared" si="13"/>
        <v>22.288588771122843</v>
      </c>
      <c r="AA26">
        <f t="shared" si="14"/>
        <v>2.7005704030451523</v>
      </c>
      <c r="AB26">
        <f t="shared" si="15"/>
        <v>63.206470612604505</v>
      </c>
      <c r="AC26">
        <f t="shared" si="16"/>
        <v>1.6980547729361999</v>
      </c>
      <c r="AD26">
        <f t="shared" si="17"/>
        <v>2.686520472474502</v>
      </c>
      <c r="AE26">
        <f t="shared" si="18"/>
        <v>1.0025156301089524</v>
      </c>
      <c r="AF26">
        <f t="shared" si="19"/>
        <v>-65.268504794131402</v>
      </c>
      <c r="AG26">
        <f t="shared" si="20"/>
        <v>-16.451380066510268</v>
      </c>
      <c r="AH26">
        <f t="shared" si="21"/>
        <v>-0.95032359972525815</v>
      </c>
      <c r="AI26">
        <f t="shared" si="22"/>
        <v>-4.1367666014480164E-4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53959.894803687253</v>
      </c>
      <c r="AO26">
        <f t="shared" si="26"/>
        <v>499.84199999999998</v>
      </c>
      <c r="AP26">
        <f t="shared" si="27"/>
        <v>421.36728600192055</v>
      </c>
      <c r="AQ26">
        <f t="shared" si="28"/>
        <v>0.84300096030729821</v>
      </c>
      <c r="AR26">
        <f t="shared" si="29"/>
        <v>0.16539185339308576</v>
      </c>
      <c r="AS26">
        <v>1689111058.5</v>
      </c>
      <c r="AT26">
        <v>399.98</v>
      </c>
      <c r="AU26">
        <v>407.15899999999999</v>
      </c>
      <c r="AV26">
        <v>16.8231</v>
      </c>
      <c r="AW26">
        <v>15.934100000000001</v>
      </c>
      <c r="AX26">
        <v>402.13299999999998</v>
      </c>
      <c r="AY26">
        <v>16.723500000000001</v>
      </c>
      <c r="AZ26">
        <v>600.04999999999995</v>
      </c>
      <c r="BA26">
        <v>100.736</v>
      </c>
      <c r="BB26">
        <v>0.199902</v>
      </c>
      <c r="BC26">
        <v>22.2029</v>
      </c>
      <c r="BD26">
        <v>21.969200000000001</v>
      </c>
      <c r="BE26">
        <v>999.9</v>
      </c>
      <c r="BF26">
        <v>0</v>
      </c>
      <c r="BG26">
        <v>0</v>
      </c>
      <c r="BH26">
        <v>9966.8799999999992</v>
      </c>
      <c r="BI26">
        <v>0</v>
      </c>
      <c r="BJ26">
        <v>184.762</v>
      </c>
      <c r="BK26">
        <v>-7.17828</v>
      </c>
      <c r="BL26">
        <v>406.82400000000001</v>
      </c>
      <c r="BM26">
        <v>413.75099999999998</v>
      </c>
      <c r="BN26">
        <v>0.88902700000000001</v>
      </c>
      <c r="BO26">
        <v>407.15899999999999</v>
      </c>
      <c r="BP26">
        <v>15.934100000000001</v>
      </c>
      <c r="BQ26">
        <v>1.69469</v>
      </c>
      <c r="BR26">
        <v>1.6051299999999999</v>
      </c>
      <c r="BS26">
        <v>14.847899999999999</v>
      </c>
      <c r="BT26">
        <v>14.0082</v>
      </c>
      <c r="BU26">
        <v>499.84199999999998</v>
      </c>
      <c r="BV26">
        <v>0.89996399999999999</v>
      </c>
      <c r="BW26">
        <v>0.100036</v>
      </c>
      <c r="BX26">
        <v>0</v>
      </c>
      <c r="BY26">
        <v>2.3353999999999999</v>
      </c>
      <c r="BZ26">
        <v>0</v>
      </c>
      <c r="CA26">
        <v>3389.91</v>
      </c>
      <c r="CB26">
        <v>4054.33</v>
      </c>
      <c r="CC26">
        <v>38.375</v>
      </c>
      <c r="CD26">
        <v>40.561999999999998</v>
      </c>
      <c r="CE26">
        <v>39.75</v>
      </c>
      <c r="CF26">
        <v>39.375</v>
      </c>
      <c r="CG26">
        <v>38.25</v>
      </c>
      <c r="CH26">
        <v>449.84</v>
      </c>
      <c r="CI26">
        <v>50</v>
      </c>
      <c r="CJ26">
        <v>0</v>
      </c>
      <c r="CK26">
        <v>1689111063.7</v>
      </c>
      <c r="CL26">
        <v>0</v>
      </c>
      <c r="CM26">
        <v>1689110369.5999999</v>
      </c>
      <c r="CN26" t="s">
        <v>353</v>
      </c>
      <c r="CO26">
        <v>1689110366.5999999</v>
      </c>
      <c r="CP26">
        <v>1689110369.5999999</v>
      </c>
      <c r="CQ26">
        <v>21</v>
      </c>
      <c r="CR26">
        <v>0.09</v>
      </c>
      <c r="CS26">
        <v>2.5000000000000001E-2</v>
      </c>
      <c r="CT26">
        <v>-2.1840000000000002</v>
      </c>
      <c r="CU26">
        <v>0.1</v>
      </c>
      <c r="CV26">
        <v>410</v>
      </c>
      <c r="CW26">
        <v>17</v>
      </c>
      <c r="CX26">
        <v>0.12</v>
      </c>
      <c r="CY26">
        <v>0.14000000000000001</v>
      </c>
      <c r="CZ26">
        <v>10.063416378997751</v>
      </c>
      <c r="DA26">
        <v>0.95914080311354144</v>
      </c>
      <c r="DB26">
        <v>0.1153630561169908</v>
      </c>
      <c r="DC26">
        <v>1</v>
      </c>
      <c r="DD26">
        <v>407.08382499999999</v>
      </c>
      <c r="DE26">
        <v>0.2242739212002165</v>
      </c>
      <c r="DF26">
        <v>3.7433866685132253E-2</v>
      </c>
      <c r="DG26">
        <v>-1</v>
      </c>
      <c r="DH26">
        <v>500.01400000000001</v>
      </c>
      <c r="DI26">
        <v>-2.431299286699878E-2</v>
      </c>
      <c r="DJ26">
        <v>0.14432931095241611</v>
      </c>
      <c r="DK26">
        <v>1</v>
      </c>
      <c r="DL26">
        <v>2</v>
      </c>
      <c r="DM26">
        <v>2</v>
      </c>
      <c r="DN26" t="s">
        <v>354</v>
      </c>
      <c r="DO26">
        <v>3.20966</v>
      </c>
      <c r="DP26">
        <v>2.8085399999999998</v>
      </c>
      <c r="DQ26">
        <v>9.4916299999999995E-2</v>
      </c>
      <c r="DR26">
        <v>9.5377799999999999E-2</v>
      </c>
      <c r="DS26">
        <v>8.9571300000000006E-2</v>
      </c>
      <c r="DT26">
        <v>8.5560399999999995E-2</v>
      </c>
      <c r="DU26">
        <v>27439.9</v>
      </c>
      <c r="DV26">
        <v>30968.6</v>
      </c>
      <c r="DW26">
        <v>28527.5</v>
      </c>
      <c r="DX26">
        <v>32821.699999999997</v>
      </c>
      <c r="DY26">
        <v>36093.5</v>
      </c>
      <c r="DZ26">
        <v>40786.699999999997</v>
      </c>
      <c r="EA26">
        <v>41862.300000000003</v>
      </c>
      <c r="EB26">
        <v>47483</v>
      </c>
      <c r="EC26">
        <v>2.2280799999999998</v>
      </c>
      <c r="ED26">
        <v>1.83335</v>
      </c>
      <c r="EE26">
        <v>9.3393000000000004E-2</v>
      </c>
      <c r="EF26">
        <v>0</v>
      </c>
      <c r="EG26">
        <v>20.427299999999999</v>
      </c>
      <c r="EH26">
        <v>999.9</v>
      </c>
      <c r="EI26">
        <v>54.5</v>
      </c>
      <c r="EJ26">
        <v>27.7</v>
      </c>
      <c r="EK26">
        <v>20.173200000000001</v>
      </c>
      <c r="EL26">
        <v>63.676400000000001</v>
      </c>
      <c r="EM26">
        <v>23.8462</v>
      </c>
      <c r="EN26">
        <v>1</v>
      </c>
      <c r="EO26">
        <v>-0.37254599999999999</v>
      </c>
      <c r="EP26">
        <v>-0.35625499999999999</v>
      </c>
      <c r="EQ26">
        <v>20.246200000000002</v>
      </c>
      <c r="ER26">
        <v>5.2276199999999999</v>
      </c>
      <c r="ES26">
        <v>12.0099</v>
      </c>
      <c r="ET26">
        <v>4.9907500000000002</v>
      </c>
      <c r="EU26">
        <v>3.3050000000000002</v>
      </c>
      <c r="EV26">
        <v>2845.7</v>
      </c>
      <c r="EW26">
        <v>1099.2</v>
      </c>
      <c r="EX26">
        <v>67.400000000000006</v>
      </c>
      <c r="EY26">
        <v>10.8</v>
      </c>
      <c r="EZ26">
        <v>1.8527199999999999</v>
      </c>
      <c r="FA26">
        <v>1.8615699999999999</v>
      </c>
      <c r="FB26">
        <v>1.86066</v>
      </c>
      <c r="FC26">
        <v>1.85669</v>
      </c>
      <c r="FD26">
        <v>1.86107</v>
      </c>
      <c r="FE26">
        <v>1.8573</v>
      </c>
      <c r="FF26">
        <v>1.85944</v>
      </c>
      <c r="FG26">
        <v>1.8623400000000001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-2.153</v>
      </c>
      <c r="FV26">
        <v>9.9599999999999994E-2</v>
      </c>
      <c r="FW26">
        <v>-0.70999052004433483</v>
      </c>
      <c r="FX26">
        <v>-4.0117494158234393E-3</v>
      </c>
      <c r="FY26">
        <v>1.087516141204025E-6</v>
      </c>
      <c r="FZ26">
        <v>-8.657206703991749E-11</v>
      </c>
      <c r="GA26">
        <v>9.9633333333329688E-2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11.5</v>
      </c>
      <c r="GJ26">
        <v>11.5</v>
      </c>
      <c r="GK26">
        <v>1.01318</v>
      </c>
      <c r="GL26">
        <v>2.3730500000000001</v>
      </c>
      <c r="GM26">
        <v>1.5942400000000001</v>
      </c>
      <c r="GN26">
        <v>2.3290999999999999</v>
      </c>
      <c r="GO26">
        <v>1.40015</v>
      </c>
      <c r="GP26">
        <v>2.3913600000000002</v>
      </c>
      <c r="GQ26">
        <v>29.708300000000001</v>
      </c>
      <c r="GR26">
        <v>14.517300000000001</v>
      </c>
      <c r="GS26">
        <v>18</v>
      </c>
      <c r="GT26">
        <v>643.56200000000001</v>
      </c>
      <c r="GU26">
        <v>409.31799999999998</v>
      </c>
      <c r="GV26">
        <v>21.269500000000001</v>
      </c>
      <c r="GW26">
        <v>22.405200000000001</v>
      </c>
      <c r="GX26">
        <v>29.999400000000001</v>
      </c>
      <c r="GY26">
        <v>22.475200000000001</v>
      </c>
      <c r="GZ26">
        <v>22.462900000000001</v>
      </c>
      <c r="HA26">
        <v>20.329499999999999</v>
      </c>
      <c r="HB26">
        <v>20</v>
      </c>
      <c r="HC26">
        <v>-30</v>
      </c>
      <c r="HD26">
        <v>21.272500000000001</v>
      </c>
      <c r="HE26">
        <v>407.24200000000002</v>
      </c>
      <c r="HF26">
        <v>0</v>
      </c>
      <c r="HG26">
        <v>104.727</v>
      </c>
      <c r="HH26">
        <v>104.46</v>
      </c>
    </row>
    <row r="27" spans="1:216" x14ac:dyDescent="0.2">
      <c r="A27">
        <v>9</v>
      </c>
      <c r="B27">
        <v>1689111119</v>
      </c>
      <c r="C27">
        <v>484</v>
      </c>
      <c r="D27" t="s">
        <v>372</v>
      </c>
      <c r="E27" t="s">
        <v>373</v>
      </c>
      <c r="F27" t="s">
        <v>347</v>
      </c>
      <c r="G27" t="s">
        <v>348</v>
      </c>
      <c r="H27" t="s">
        <v>349</v>
      </c>
      <c r="I27" t="s">
        <v>350</v>
      </c>
      <c r="J27" t="s">
        <v>351</v>
      </c>
      <c r="K27" t="s">
        <v>352</v>
      </c>
      <c r="L27">
        <v>1689111119</v>
      </c>
      <c r="M27">
        <f t="shared" si="0"/>
        <v>1.5094773721552432E-3</v>
      </c>
      <c r="N27">
        <f t="shared" si="1"/>
        <v>1.5094773721552432</v>
      </c>
      <c r="O27">
        <f t="shared" si="2"/>
        <v>8.8618642793791</v>
      </c>
      <c r="P27">
        <f t="shared" si="3"/>
        <v>400.08100000000002</v>
      </c>
      <c r="Q27">
        <f t="shared" si="4"/>
        <v>299.0864994368419</v>
      </c>
      <c r="R27">
        <f t="shared" si="5"/>
        <v>30.187977592622232</v>
      </c>
      <c r="S27">
        <f t="shared" si="6"/>
        <v>40.381750048816002</v>
      </c>
      <c r="T27">
        <f t="shared" si="7"/>
        <v>0.15175828324140808</v>
      </c>
      <c r="U27">
        <f t="shared" si="8"/>
        <v>3.5681360023783975</v>
      </c>
      <c r="V27">
        <f t="shared" si="9"/>
        <v>0.14826156515192682</v>
      </c>
      <c r="W27">
        <f t="shared" si="10"/>
        <v>9.297093393100514E-2</v>
      </c>
      <c r="X27">
        <f t="shared" si="11"/>
        <v>62.002453439382215</v>
      </c>
      <c r="Y27">
        <f t="shared" si="12"/>
        <v>22.255760641973811</v>
      </c>
      <c r="Z27">
        <f t="shared" si="13"/>
        <v>22.255760641973811</v>
      </c>
      <c r="AA27">
        <f t="shared" si="14"/>
        <v>2.6951801695603281</v>
      </c>
      <c r="AB27">
        <f t="shared" si="15"/>
        <v>62.614366070760461</v>
      </c>
      <c r="AC27">
        <f t="shared" si="16"/>
        <v>1.6898763300863997</v>
      </c>
      <c r="AD27">
        <f t="shared" si="17"/>
        <v>2.6988635933432135</v>
      </c>
      <c r="AE27">
        <f t="shared" si="18"/>
        <v>1.0053038394739284</v>
      </c>
      <c r="AF27">
        <f t="shared" si="19"/>
        <v>-66.567952112046228</v>
      </c>
      <c r="AG27">
        <f t="shared" si="20"/>
        <v>4.3165549191993433</v>
      </c>
      <c r="AH27">
        <f t="shared" si="21"/>
        <v>0.2489153775716566</v>
      </c>
      <c r="AI27">
        <f t="shared" si="22"/>
        <v>-2.8375893013965481E-5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54097.590736986953</v>
      </c>
      <c r="AO27">
        <f t="shared" si="26"/>
        <v>374.88600000000002</v>
      </c>
      <c r="AP27">
        <f t="shared" si="27"/>
        <v>316.02892799967992</v>
      </c>
      <c r="AQ27">
        <f t="shared" si="28"/>
        <v>0.84300008002347349</v>
      </c>
      <c r="AR27">
        <f t="shared" si="29"/>
        <v>0.16539015444530394</v>
      </c>
      <c r="AS27">
        <v>1689111119</v>
      </c>
      <c r="AT27">
        <v>400.08100000000002</v>
      </c>
      <c r="AU27">
        <v>405.863</v>
      </c>
      <c r="AV27">
        <v>16.7424</v>
      </c>
      <c r="AW27">
        <v>15.835800000000001</v>
      </c>
      <c r="AX27">
        <v>402.23500000000001</v>
      </c>
      <c r="AY27">
        <v>16.642700000000001</v>
      </c>
      <c r="AZ27">
        <v>600.16499999999996</v>
      </c>
      <c r="BA27">
        <v>100.73399999999999</v>
      </c>
      <c r="BB27">
        <v>0.199936</v>
      </c>
      <c r="BC27">
        <v>22.278199999999998</v>
      </c>
      <c r="BD27">
        <v>22.000599999999999</v>
      </c>
      <c r="BE27">
        <v>999.9</v>
      </c>
      <c r="BF27">
        <v>0</v>
      </c>
      <c r="BG27">
        <v>0</v>
      </c>
      <c r="BH27">
        <v>9996.25</v>
      </c>
      <c r="BI27">
        <v>0</v>
      </c>
      <c r="BJ27">
        <v>175.52600000000001</v>
      </c>
      <c r="BK27">
        <v>-5.7814899999999998</v>
      </c>
      <c r="BL27">
        <v>406.89400000000001</v>
      </c>
      <c r="BM27">
        <v>412.39299999999997</v>
      </c>
      <c r="BN27">
        <v>0.90659000000000001</v>
      </c>
      <c r="BO27">
        <v>405.863</v>
      </c>
      <c r="BP27">
        <v>15.835800000000001</v>
      </c>
      <c r="BQ27">
        <v>1.68652</v>
      </c>
      <c r="BR27">
        <v>1.5952</v>
      </c>
      <c r="BS27">
        <v>14.7729</v>
      </c>
      <c r="BT27">
        <v>13.9125</v>
      </c>
      <c r="BU27">
        <v>374.88600000000002</v>
      </c>
      <c r="BV27">
        <v>0.9</v>
      </c>
      <c r="BW27">
        <v>0.1</v>
      </c>
      <c r="BX27">
        <v>0</v>
      </c>
      <c r="BY27">
        <v>2.6478999999999999</v>
      </c>
      <c r="BZ27">
        <v>0</v>
      </c>
      <c r="CA27">
        <v>3106.85</v>
      </c>
      <c r="CB27">
        <v>3040.82</v>
      </c>
      <c r="CC27">
        <v>38.311999999999998</v>
      </c>
      <c r="CD27">
        <v>40.75</v>
      </c>
      <c r="CE27">
        <v>39.875</v>
      </c>
      <c r="CF27">
        <v>39.811999999999998</v>
      </c>
      <c r="CG27">
        <v>38.311999999999998</v>
      </c>
      <c r="CH27">
        <v>337.4</v>
      </c>
      <c r="CI27">
        <v>37.49</v>
      </c>
      <c r="CJ27">
        <v>0</v>
      </c>
      <c r="CK27">
        <v>1689111124.3</v>
      </c>
      <c r="CL27">
        <v>0</v>
      </c>
      <c r="CM27">
        <v>1689110369.5999999</v>
      </c>
      <c r="CN27" t="s">
        <v>353</v>
      </c>
      <c r="CO27">
        <v>1689110366.5999999</v>
      </c>
      <c r="CP27">
        <v>1689110369.5999999</v>
      </c>
      <c r="CQ27">
        <v>21</v>
      </c>
      <c r="CR27">
        <v>0.09</v>
      </c>
      <c r="CS27">
        <v>2.5000000000000001E-2</v>
      </c>
      <c r="CT27">
        <v>-2.1840000000000002</v>
      </c>
      <c r="CU27">
        <v>0.1</v>
      </c>
      <c r="CV27">
        <v>410</v>
      </c>
      <c r="CW27">
        <v>17</v>
      </c>
      <c r="CX27">
        <v>0.12</v>
      </c>
      <c r="CY27">
        <v>0.14000000000000001</v>
      </c>
      <c r="CZ27">
        <v>8.2011638904740156</v>
      </c>
      <c r="DA27">
        <v>-0.74119181492962238</v>
      </c>
      <c r="DB27">
        <v>8.2648933499622601E-2</v>
      </c>
      <c r="DC27">
        <v>1</v>
      </c>
      <c r="DD27">
        <v>405.94795121951222</v>
      </c>
      <c r="DE27">
        <v>-0.49214634146365488</v>
      </c>
      <c r="DF27">
        <v>5.4484704150039531E-2</v>
      </c>
      <c r="DG27">
        <v>-1</v>
      </c>
      <c r="DH27">
        <v>374.99119512195119</v>
      </c>
      <c r="DI27">
        <v>-6.5407058798347975E-2</v>
      </c>
      <c r="DJ27">
        <v>0.1574355802460902</v>
      </c>
      <c r="DK27">
        <v>1</v>
      </c>
      <c r="DL27">
        <v>2</v>
      </c>
      <c r="DM27">
        <v>2</v>
      </c>
      <c r="DN27" t="s">
        <v>354</v>
      </c>
      <c r="DO27">
        <v>3.21008</v>
      </c>
      <c r="DP27">
        <v>2.8088299999999999</v>
      </c>
      <c r="DQ27">
        <v>9.4963800000000001E-2</v>
      </c>
      <c r="DR27">
        <v>9.5177800000000007E-2</v>
      </c>
      <c r="DS27">
        <v>8.9282500000000001E-2</v>
      </c>
      <c r="DT27">
        <v>8.5204199999999994E-2</v>
      </c>
      <c r="DU27">
        <v>27443.1</v>
      </c>
      <c r="DV27">
        <v>30979.1</v>
      </c>
      <c r="DW27">
        <v>28531.9</v>
      </c>
      <c r="DX27">
        <v>32825.1</v>
      </c>
      <c r="DY27">
        <v>36110.800000000003</v>
      </c>
      <c r="DZ27">
        <v>40806.699999999997</v>
      </c>
      <c r="EA27">
        <v>41869</v>
      </c>
      <c r="EB27">
        <v>47487.6</v>
      </c>
      <c r="EC27">
        <v>2.2296800000000001</v>
      </c>
      <c r="ED27">
        <v>1.8351999999999999</v>
      </c>
      <c r="EE27">
        <v>9.6611699999999995E-2</v>
      </c>
      <c r="EF27">
        <v>0</v>
      </c>
      <c r="EG27">
        <v>20.4055</v>
      </c>
      <c r="EH27">
        <v>999.9</v>
      </c>
      <c r="EI27">
        <v>54.4</v>
      </c>
      <c r="EJ27">
        <v>27.6</v>
      </c>
      <c r="EK27">
        <v>20.018699999999999</v>
      </c>
      <c r="EL27">
        <v>63.276400000000002</v>
      </c>
      <c r="EM27">
        <v>23.313300000000002</v>
      </c>
      <c r="EN27">
        <v>1</v>
      </c>
      <c r="EO27">
        <v>-0.381189</v>
      </c>
      <c r="EP27">
        <v>-0.43991000000000002</v>
      </c>
      <c r="EQ27">
        <v>20.247</v>
      </c>
      <c r="ER27">
        <v>5.2249299999999996</v>
      </c>
      <c r="ES27">
        <v>12.0099</v>
      </c>
      <c r="ET27">
        <v>4.9908999999999999</v>
      </c>
      <c r="EU27">
        <v>3.3050000000000002</v>
      </c>
      <c r="EV27">
        <v>2846.9</v>
      </c>
      <c r="EW27">
        <v>1103.0999999999999</v>
      </c>
      <c r="EX27">
        <v>67.400000000000006</v>
      </c>
      <c r="EY27">
        <v>10.8</v>
      </c>
      <c r="EZ27">
        <v>1.8527199999999999</v>
      </c>
      <c r="FA27">
        <v>1.8615699999999999</v>
      </c>
      <c r="FB27">
        <v>1.86066</v>
      </c>
      <c r="FC27">
        <v>1.8567</v>
      </c>
      <c r="FD27">
        <v>1.86103</v>
      </c>
      <c r="FE27">
        <v>1.8573</v>
      </c>
      <c r="FF27">
        <v>1.85944</v>
      </c>
      <c r="FG27">
        <v>1.8623400000000001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-2.1539999999999999</v>
      </c>
      <c r="FV27">
        <v>9.9699999999999997E-2</v>
      </c>
      <c r="FW27">
        <v>-0.70999052004433483</v>
      </c>
      <c r="FX27">
        <v>-4.0117494158234393E-3</v>
      </c>
      <c r="FY27">
        <v>1.087516141204025E-6</v>
      </c>
      <c r="FZ27">
        <v>-8.657206703991749E-11</v>
      </c>
      <c r="GA27">
        <v>9.9633333333329688E-2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12.5</v>
      </c>
      <c r="GJ27">
        <v>12.5</v>
      </c>
      <c r="GK27">
        <v>1.01074</v>
      </c>
      <c r="GL27">
        <v>2.3840300000000001</v>
      </c>
      <c r="GM27">
        <v>1.5942400000000001</v>
      </c>
      <c r="GN27">
        <v>2.3278799999999999</v>
      </c>
      <c r="GO27">
        <v>1.40015</v>
      </c>
      <c r="GP27">
        <v>2.3120099999999999</v>
      </c>
      <c r="GQ27">
        <v>29.623000000000001</v>
      </c>
      <c r="GR27">
        <v>14.5085</v>
      </c>
      <c r="GS27">
        <v>18</v>
      </c>
      <c r="GT27">
        <v>643.13800000000003</v>
      </c>
      <c r="GU27">
        <v>409.27699999999999</v>
      </c>
      <c r="GV27">
        <v>21.5608</v>
      </c>
      <c r="GW27">
        <v>22.2913</v>
      </c>
      <c r="GX27">
        <v>29.999500000000001</v>
      </c>
      <c r="GY27">
        <v>22.344200000000001</v>
      </c>
      <c r="GZ27">
        <v>22.327300000000001</v>
      </c>
      <c r="HA27">
        <v>20.277699999999999</v>
      </c>
      <c r="HB27">
        <v>20</v>
      </c>
      <c r="HC27">
        <v>-30</v>
      </c>
      <c r="HD27">
        <v>21.258199999999999</v>
      </c>
      <c r="HE27">
        <v>405.983</v>
      </c>
      <c r="HF27">
        <v>0</v>
      </c>
      <c r="HG27">
        <v>104.74299999999999</v>
      </c>
      <c r="HH27">
        <v>104.47</v>
      </c>
    </row>
    <row r="28" spans="1:216" x14ac:dyDescent="0.2">
      <c r="A28">
        <v>10</v>
      </c>
      <c r="B28">
        <v>1689111179.5</v>
      </c>
      <c r="C28">
        <v>544.5</v>
      </c>
      <c r="D28" t="s">
        <v>374</v>
      </c>
      <c r="E28" t="s">
        <v>375</v>
      </c>
      <c r="F28" t="s">
        <v>347</v>
      </c>
      <c r="G28" t="s">
        <v>348</v>
      </c>
      <c r="H28" t="s">
        <v>349</v>
      </c>
      <c r="I28" t="s">
        <v>350</v>
      </c>
      <c r="J28" t="s">
        <v>351</v>
      </c>
      <c r="K28" t="s">
        <v>352</v>
      </c>
      <c r="L28">
        <v>1689111179.5</v>
      </c>
      <c r="M28">
        <f t="shared" si="0"/>
        <v>1.5100156127616517E-3</v>
      </c>
      <c r="N28">
        <f t="shared" si="1"/>
        <v>1.5100156127616517</v>
      </c>
      <c r="O28">
        <f t="shared" si="2"/>
        <v>6.1161945400506239</v>
      </c>
      <c r="P28">
        <f t="shared" si="3"/>
        <v>400.065</v>
      </c>
      <c r="Q28">
        <f t="shared" si="4"/>
        <v>328.98663913317773</v>
      </c>
      <c r="R28">
        <f t="shared" si="5"/>
        <v>33.207548152853356</v>
      </c>
      <c r="S28">
        <f t="shared" si="6"/>
        <v>40.382119428240003</v>
      </c>
      <c r="T28">
        <f t="shared" si="7"/>
        <v>0.15312614644035372</v>
      </c>
      <c r="U28">
        <f t="shared" si="8"/>
        <v>3.5691488045396165</v>
      </c>
      <c r="V28">
        <f t="shared" si="9"/>
        <v>0.14956789045890651</v>
      </c>
      <c r="W28">
        <f t="shared" si="10"/>
        <v>9.3792739978092843E-2</v>
      </c>
      <c r="X28">
        <f t="shared" si="11"/>
        <v>41.349368615094797</v>
      </c>
      <c r="Y28">
        <f t="shared" si="12"/>
        <v>22.172268903205584</v>
      </c>
      <c r="Z28">
        <f t="shared" si="13"/>
        <v>22.172268903205584</v>
      </c>
      <c r="AA28">
        <f t="shared" si="14"/>
        <v>2.6815135995873778</v>
      </c>
      <c r="AB28">
        <f t="shared" si="15"/>
        <v>62.34602274453399</v>
      </c>
      <c r="AC28">
        <f t="shared" si="16"/>
        <v>1.6844884842271999</v>
      </c>
      <c r="AD28">
        <f t="shared" si="17"/>
        <v>2.7018379201660983</v>
      </c>
      <c r="AE28">
        <f t="shared" si="18"/>
        <v>0.9970251153601779</v>
      </c>
      <c r="AF28">
        <f t="shared" si="19"/>
        <v>-66.591688522788843</v>
      </c>
      <c r="AG28">
        <f t="shared" si="20"/>
        <v>23.866057487079473</v>
      </c>
      <c r="AH28">
        <f t="shared" si="21"/>
        <v>1.3753955715675674</v>
      </c>
      <c r="AI28">
        <f t="shared" si="22"/>
        <v>-8.668490470071788E-4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54116.425132964905</v>
      </c>
      <c r="AO28">
        <f t="shared" si="26"/>
        <v>250.01900000000001</v>
      </c>
      <c r="AP28">
        <f t="shared" si="27"/>
        <v>210.7653570026398</v>
      </c>
      <c r="AQ28">
        <f t="shared" si="28"/>
        <v>0.8429973602111831</v>
      </c>
      <c r="AR28">
        <f t="shared" si="29"/>
        <v>0.16538490520758339</v>
      </c>
      <c r="AS28">
        <v>1689111179.5</v>
      </c>
      <c r="AT28">
        <v>400.065</v>
      </c>
      <c r="AU28">
        <v>404.17099999999999</v>
      </c>
      <c r="AV28">
        <v>16.688199999999998</v>
      </c>
      <c r="AW28">
        <v>15.781000000000001</v>
      </c>
      <c r="AX28">
        <v>402.21800000000002</v>
      </c>
      <c r="AY28">
        <v>16.5886</v>
      </c>
      <c r="AZ28">
        <v>600.01499999999999</v>
      </c>
      <c r="BA28">
        <v>100.739</v>
      </c>
      <c r="BB28">
        <v>0.19989599999999999</v>
      </c>
      <c r="BC28">
        <v>22.296299999999999</v>
      </c>
      <c r="BD28">
        <v>21.9848</v>
      </c>
      <c r="BE28">
        <v>999.9</v>
      </c>
      <c r="BF28">
        <v>0</v>
      </c>
      <c r="BG28">
        <v>0</v>
      </c>
      <c r="BH28">
        <v>10000</v>
      </c>
      <c r="BI28">
        <v>0</v>
      </c>
      <c r="BJ28">
        <v>153.63999999999999</v>
      </c>
      <c r="BK28">
        <v>-4.1062900000000004</v>
      </c>
      <c r="BL28">
        <v>406.85500000000002</v>
      </c>
      <c r="BM28">
        <v>410.65199999999999</v>
      </c>
      <c r="BN28">
        <v>0.90726499999999999</v>
      </c>
      <c r="BO28">
        <v>404.17099999999999</v>
      </c>
      <c r="BP28">
        <v>15.781000000000001</v>
      </c>
      <c r="BQ28">
        <v>1.68116</v>
      </c>
      <c r="BR28">
        <v>1.5897600000000001</v>
      </c>
      <c r="BS28">
        <v>14.7235</v>
      </c>
      <c r="BT28">
        <v>13.8599</v>
      </c>
      <c r="BU28">
        <v>250.01900000000001</v>
      </c>
      <c r="BV28">
        <v>0.90007599999999999</v>
      </c>
      <c r="BW28">
        <v>9.9923799999999993E-2</v>
      </c>
      <c r="BX28">
        <v>0</v>
      </c>
      <c r="BY28">
        <v>2.9306999999999999</v>
      </c>
      <c r="BZ28">
        <v>0</v>
      </c>
      <c r="CA28">
        <v>2622.07</v>
      </c>
      <c r="CB28">
        <v>2028.02</v>
      </c>
      <c r="CC28">
        <v>38.186999999999998</v>
      </c>
      <c r="CD28">
        <v>40.936999999999998</v>
      </c>
      <c r="CE28">
        <v>39.936999999999998</v>
      </c>
      <c r="CF28">
        <v>40.186999999999998</v>
      </c>
      <c r="CG28">
        <v>38.311999999999998</v>
      </c>
      <c r="CH28">
        <v>225.04</v>
      </c>
      <c r="CI28">
        <v>24.98</v>
      </c>
      <c r="CJ28">
        <v>0</v>
      </c>
      <c r="CK28">
        <v>1689111184.9000001</v>
      </c>
      <c r="CL28">
        <v>0</v>
      </c>
      <c r="CM28">
        <v>1689110369.5999999</v>
      </c>
      <c r="CN28" t="s">
        <v>353</v>
      </c>
      <c r="CO28">
        <v>1689110366.5999999</v>
      </c>
      <c r="CP28">
        <v>1689110369.5999999</v>
      </c>
      <c r="CQ28">
        <v>21</v>
      </c>
      <c r="CR28">
        <v>0.09</v>
      </c>
      <c r="CS28">
        <v>2.5000000000000001E-2</v>
      </c>
      <c r="CT28">
        <v>-2.1840000000000002</v>
      </c>
      <c r="CU28">
        <v>0.1</v>
      </c>
      <c r="CV28">
        <v>410</v>
      </c>
      <c r="CW28">
        <v>17</v>
      </c>
      <c r="CX28">
        <v>0.12</v>
      </c>
      <c r="CY28">
        <v>0.14000000000000001</v>
      </c>
      <c r="CZ28">
        <v>5.4545441913775132</v>
      </c>
      <c r="DA28">
        <v>0.39680554504933152</v>
      </c>
      <c r="DB28">
        <v>0.1137601347401868</v>
      </c>
      <c r="DC28">
        <v>1</v>
      </c>
      <c r="DD28">
        <v>404.15965</v>
      </c>
      <c r="DE28">
        <v>-0.49087429643509511</v>
      </c>
      <c r="DF28">
        <v>7.0392666521448169E-2</v>
      </c>
      <c r="DG28">
        <v>-1</v>
      </c>
      <c r="DH28">
        <v>250.01078048780491</v>
      </c>
      <c r="DI28">
        <v>-1.6501492845792831E-2</v>
      </c>
      <c r="DJ28">
        <v>6.6532776516401659E-2</v>
      </c>
      <c r="DK28">
        <v>1</v>
      </c>
      <c r="DL28">
        <v>2</v>
      </c>
      <c r="DM28">
        <v>2</v>
      </c>
      <c r="DN28" t="s">
        <v>354</v>
      </c>
      <c r="DO28">
        <v>3.2099199999999999</v>
      </c>
      <c r="DP28">
        <v>2.8088299999999999</v>
      </c>
      <c r="DQ28">
        <v>9.4996499999999998E-2</v>
      </c>
      <c r="DR28">
        <v>9.49126E-2</v>
      </c>
      <c r="DS28">
        <v>8.9103100000000005E-2</v>
      </c>
      <c r="DT28">
        <v>8.5021899999999997E-2</v>
      </c>
      <c r="DU28">
        <v>27446.1</v>
      </c>
      <c r="DV28">
        <v>30994.9</v>
      </c>
      <c r="DW28">
        <v>28535.599999999999</v>
      </c>
      <c r="DX28">
        <v>32831.800000000003</v>
      </c>
      <c r="DY28">
        <v>36123.199999999997</v>
      </c>
      <c r="DZ28">
        <v>40823.699999999997</v>
      </c>
      <c r="EA28">
        <v>41875</v>
      </c>
      <c r="EB28">
        <v>47497.7</v>
      </c>
      <c r="EC28">
        <v>2.2309999999999999</v>
      </c>
      <c r="ED28">
        <v>1.8372200000000001</v>
      </c>
      <c r="EE28">
        <v>9.6917199999999995E-2</v>
      </c>
      <c r="EF28">
        <v>0</v>
      </c>
      <c r="EG28">
        <v>20.384599999999999</v>
      </c>
      <c r="EH28">
        <v>999.9</v>
      </c>
      <c r="EI28">
        <v>54.4</v>
      </c>
      <c r="EJ28">
        <v>27.5</v>
      </c>
      <c r="EK28">
        <v>19.9023</v>
      </c>
      <c r="EL28">
        <v>63.486400000000003</v>
      </c>
      <c r="EM28">
        <v>23.926300000000001</v>
      </c>
      <c r="EN28">
        <v>1</v>
      </c>
      <c r="EO28">
        <v>-0.390239</v>
      </c>
      <c r="EP28">
        <v>-0.49967899999999998</v>
      </c>
      <c r="EQ28">
        <v>20.247699999999998</v>
      </c>
      <c r="ER28">
        <v>5.2276199999999999</v>
      </c>
      <c r="ES28">
        <v>12.0099</v>
      </c>
      <c r="ET28">
        <v>4.9897</v>
      </c>
      <c r="EU28">
        <v>3.3050000000000002</v>
      </c>
      <c r="EV28">
        <v>2848.3</v>
      </c>
      <c r="EW28">
        <v>1107.7</v>
      </c>
      <c r="EX28">
        <v>67.400000000000006</v>
      </c>
      <c r="EY28">
        <v>10.8</v>
      </c>
      <c r="EZ28">
        <v>1.8527199999999999</v>
      </c>
      <c r="FA28">
        <v>1.8615600000000001</v>
      </c>
      <c r="FB28">
        <v>1.86066</v>
      </c>
      <c r="FC28">
        <v>1.85669</v>
      </c>
      <c r="FD28">
        <v>1.8610199999999999</v>
      </c>
      <c r="FE28">
        <v>1.8573</v>
      </c>
      <c r="FF28">
        <v>1.8594200000000001</v>
      </c>
      <c r="FG28">
        <v>1.86233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-2.153</v>
      </c>
      <c r="FV28">
        <v>9.9599999999999994E-2</v>
      </c>
      <c r="FW28">
        <v>-0.70999052004433483</v>
      </c>
      <c r="FX28">
        <v>-4.0117494158234393E-3</v>
      </c>
      <c r="FY28">
        <v>1.087516141204025E-6</v>
      </c>
      <c r="FZ28">
        <v>-8.657206703991749E-11</v>
      </c>
      <c r="GA28">
        <v>9.9633333333329688E-2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13.5</v>
      </c>
      <c r="GJ28">
        <v>13.5</v>
      </c>
      <c r="GK28">
        <v>1.00708</v>
      </c>
      <c r="GL28">
        <v>2.36938</v>
      </c>
      <c r="GM28">
        <v>1.5942400000000001</v>
      </c>
      <c r="GN28">
        <v>2.3290999999999999</v>
      </c>
      <c r="GO28">
        <v>1.40015</v>
      </c>
      <c r="GP28">
        <v>2.3754900000000001</v>
      </c>
      <c r="GQ28">
        <v>29.516500000000001</v>
      </c>
      <c r="GR28">
        <v>14.5085</v>
      </c>
      <c r="GS28">
        <v>18</v>
      </c>
      <c r="GT28">
        <v>642.52499999999998</v>
      </c>
      <c r="GU28">
        <v>409.37599999999998</v>
      </c>
      <c r="GV28">
        <v>21.568000000000001</v>
      </c>
      <c r="GW28">
        <v>22.177900000000001</v>
      </c>
      <c r="GX28">
        <v>29.999500000000001</v>
      </c>
      <c r="GY28">
        <v>22.215499999999999</v>
      </c>
      <c r="GZ28">
        <v>22.1965</v>
      </c>
      <c r="HA28">
        <v>20.211300000000001</v>
      </c>
      <c r="HB28">
        <v>20</v>
      </c>
      <c r="HC28">
        <v>-30</v>
      </c>
      <c r="HD28">
        <v>21.575099999999999</v>
      </c>
      <c r="HE28">
        <v>404.18400000000003</v>
      </c>
      <c r="HF28">
        <v>0</v>
      </c>
      <c r="HG28">
        <v>104.75700000000001</v>
      </c>
      <c r="HH28">
        <v>104.492</v>
      </c>
    </row>
    <row r="29" spans="1:216" x14ac:dyDescent="0.2">
      <c r="A29">
        <v>11</v>
      </c>
      <c r="B29">
        <v>1689111240</v>
      </c>
      <c r="C29">
        <v>605</v>
      </c>
      <c r="D29" t="s">
        <v>376</v>
      </c>
      <c r="E29" t="s">
        <v>377</v>
      </c>
      <c r="F29" t="s">
        <v>347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>
        <v>1689111240</v>
      </c>
      <c r="M29">
        <f t="shared" si="0"/>
        <v>1.4941767923444145E-3</v>
      </c>
      <c r="N29">
        <f t="shared" si="1"/>
        <v>1.4941767923444145</v>
      </c>
      <c r="O29">
        <f t="shared" si="2"/>
        <v>4.0905780220752144</v>
      </c>
      <c r="P29">
        <f t="shared" si="3"/>
        <v>400.084</v>
      </c>
      <c r="Q29">
        <f t="shared" si="4"/>
        <v>349.61333343784196</v>
      </c>
      <c r="R29">
        <f t="shared" si="5"/>
        <v>35.295197995003996</v>
      </c>
      <c r="S29">
        <f t="shared" si="6"/>
        <v>40.390461816135996</v>
      </c>
      <c r="T29">
        <f t="shared" si="7"/>
        <v>0.15038773117690021</v>
      </c>
      <c r="U29">
        <f t="shared" si="8"/>
        <v>3.5646068157802713</v>
      </c>
      <c r="V29">
        <f t="shared" si="9"/>
        <v>0.14694979993923873</v>
      </c>
      <c r="W29">
        <f t="shared" si="10"/>
        <v>9.2145963533100117E-2</v>
      </c>
      <c r="X29">
        <f t="shared" si="11"/>
        <v>29.813374846380427</v>
      </c>
      <c r="Y29">
        <f t="shared" si="12"/>
        <v>22.164408496685738</v>
      </c>
      <c r="Z29">
        <f t="shared" si="13"/>
        <v>22.164408496685738</v>
      </c>
      <c r="AA29">
        <f t="shared" si="14"/>
        <v>2.6802300771890017</v>
      </c>
      <c r="AB29">
        <f t="shared" si="15"/>
        <v>61.855284683542344</v>
      </c>
      <c r="AC29">
        <f t="shared" si="16"/>
        <v>1.6758724273908001</v>
      </c>
      <c r="AD29">
        <f t="shared" si="17"/>
        <v>2.7093439727336581</v>
      </c>
      <c r="AE29">
        <f t="shared" si="18"/>
        <v>1.0043576497982016</v>
      </c>
      <c r="AF29">
        <f t="shared" si="19"/>
        <v>-65.893196542388679</v>
      </c>
      <c r="AG29">
        <f t="shared" si="20"/>
        <v>34.10944431950729</v>
      </c>
      <c r="AH29">
        <f t="shared" si="21"/>
        <v>1.9686018826710996</v>
      </c>
      <c r="AI29">
        <f t="shared" si="22"/>
        <v>-1.775493829867969E-3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54009.603631472804</v>
      </c>
      <c r="AO29">
        <f t="shared" si="26"/>
        <v>180.267</v>
      </c>
      <c r="AP29">
        <f t="shared" si="27"/>
        <v>151.96457100848727</v>
      </c>
      <c r="AQ29">
        <f t="shared" si="28"/>
        <v>0.84299717091030124</v>
      </c>
      <c r="AR29">
        <f t="shared" si="29"/>
        <v>0.16538453985688134</v>
      </c>
      <c r="AS29">
        <v>1689111240</v>
      </c>
      <c r="AT29">
        <v>400.084</v>
      </c>
      <c r="AU29">
        <v>402.94799999999998</v>
      </c>
      <c r="AV29">
        <v>16.600200000000001</v>
      </c>
      <c r="AW29">
        <v>15.7026</v>
      </c>
      <c r="AX29">
        <v>402.23700000000002</v>
      </c>
      <c r="AY29">
        <v>16.500499999999999</v>
      </c>
      <c r="AZ29">
        <v>600.125</v>
      </c>
      <c r="BA29">
        <v>100.755</v>
      </c>
      <c r="BB29">
        <v>0.19995399999999999</v>
      </c>
      <c r="BC29">
        <v>22.341899999999999</v>
      </c>
      <c r="BD29">
        <v>22.0031</v>
      </c>
      <c r="BE29">
        <v>999.9</v>
      </c>
      <c r="BF29">
        <v>0</v>
      </c>
      <c r="BG29">
        <v>0</v>
      </c>
      <c r="BH29">
        <v>9979.3799999999992</v>
      </c>
      <c r="BI29">
        <v>0</v>
      </c>
      <c r="BJ29">
        <v>145.16800000000001</v>
      </c>
      <c r="BK29">
        <v>-2.8641999999999999</v>
      </c>
      <c r="BL29">
        <v>406.83699999999999</v>
      </c>
      <c r="BM29">
        <v>409.37599999999998</v>
      </c>
      <c r="BN29">
        <v>0.89759199999999995</v>
      </c>
      <c r="BO29">
        <v>402.94799999999998</v>
      </c>
      <c r="BP29">
        <v>15.7026</v>
      </c>
      <c r="BQ29">
        <v>1.67255</v>
      </c>
      <c r="BR29">
        <v>1.5821099999999999</v>
      </c>
      <c r="BS29">
        <v>14.644</v>
      </c>
      <c r="BT29">
        <v>13.7857</v>
      </c>
      <c r="BU29">
        <v>180.267</v>
      </c>
      <c r="BV29">
        <v>0.90011099999999999</v>
      </c>
      <c r="BW29">
        <v>9.9888699999999997E-2</v>
      </c>
      <c r="BX29">
        <v>0</v>
      </c>
      <c r="BY29">
        <v>2.5283000000000002</v>
      </c>
      <c r="BZ29">
        <v>0</v>
      </c>
      <c r="CA29">
        <v>2344.14</v>
      </c>
      <c r="CB29">
        <v>1462.25</v>
      </c>
      <c r="CC29">
        <v>38.061999999999998</v>
      </c>
      <c r="CD29">
        <v>41</v>
      </c>
      <c r="CE29">
        <v>39.936999999999998</v>
      </c>
      <c r="CF29">
        <v>40.311999999999998</v>
      </c>
      <c r="CG29">
        <v>38.25</v>
      </c>
      <c r="CH29">
        <v>162.26</v>
      </c>
      <c r="CI29">
        <v>18.010000000000002</v>
      </c>
      <c r="CJ29">
        <v>0</v>
      </c>
      <c r="CK29">
        <v>1689111245.5</v>
      </c>
      <c r="CL29">
        <v>0</v>
      </c>
      <c r="CM29">
        <v>1689110369.5999999</v>
      </c>
      <c r="CN29" t="s">
        <v>353</v>
      </c>
      <c r="CO29">
        <v>1689110366.5999999</v>
      </c>
      <c r="CP29">
        <v>1689110369.5999999</v>
      </c>
      <c r="CQ29">
        <v>21</v>
      </c>
      <c r="CR29">
        <v>0.09</v>
      </c>
      <c r="CS29">
        <v>2.5000000000000001E-2</v>
      </c>
      <c r="CT29">
        <v>-2.1840000000000002</v>
      </c>
      <c r="CU29">
        <v>0.1</v>
      </c>
      <c r="CV29">
        <v>410</v>
      </c>
      <c r="CW29">
        <v>17</v>
      </c>
      <c r="CX29">
        <v>0.12</v>
      </c>
      <c r="CY29">
        <v>0.14000000000000001</v>
      </c>
      <c r="CZ29">
        <v>3.823784181910169</v>
      </c>
      <c r="DA29">
        <v>-9.7110833283060888E-2</v>
      </c>
      <c r="DB29">
        <v>5.7925449529481379E-2</v>
      </c>
      <c r="DC29">
        <v>1</v>
      </c>
      <c r="DD29">
        <v>403.00836585365857</v>
      </c>
      <c r="DE29">
        <v>-0.23172125435496951</v>
      </c>
      <c r="DF29">
        <v>4.0352565788742842E-2</v>
      </c>
      <c r="DG29">
        <v>-1</v>
      </c>
      <c r="DH29">
        <v>179.99304878048781</v>
      </c>
      <c r="DI29">
        <v>-0.1032628432204757</v>
      </c>
      <c r="DJ29">
        <v>4.8836687138954123E-2</v>
      </c>
      <c r="DK29">
        <v>1</v>
      </c>
      <c r="DL29">
        <v>2</v>
      </c>
      <c r="DM29">
        <v>2</v>
      </c>
      <c r="DN29" t="s">
        <v>354</v>
      </c>
      <c r="DO29">
        <v>3.2103299999999999</v>
      </c>
      <c r="DP29">
        <v>2.8087</v>
      </c>
      <c r="DQ29">
        <v>9.5043600000000006E-2</v>
      </c>
      <c r="DR29">
        <v>9.4738900000000001E-2</v>
      </c>
      <c r="DS29">
        <v>8.8797899999999999E-2</v>
      </c>
      <c r="DT29">
        <v>8.4754800000000005E-2</v>
      </c>
      <c r="DU29">
        <v>27449.7</v>
      </c>
      <c r="DV29">
        <v>31003.5</v>
      </c>
      <c r="DW29">
        <v>28540.400000000001</v>
      </c>
      <c r="DX29">
        <v>32834.199999999997</v>
      </c>
      <c r="DY29">
        <v>36141.4</v>
      </c>
      <c r="DZ29">
        <v>40838.6</v>
      </c>
      <c r="EA29">
        <v>41881.800000000003</v>
      </c>
      <c r="EB29">
        <v>47501</v>
      </c>
      <c r="EC29">
        <v>2.23238</v>
      </c>
      <c r="ED29">
        <v>1.83908</v>
      </c>
      <c r="EE29">
        <v>9.9733500000000003E-2</v>
      </c>
      <c r="EF29">
        <v>0</v>
      </c>
      <c r="EG29">
        <v>20.356300000000001</v>
      </c>
      <c r="EH29">
        <v>999.9</v>
      </c>
      <c r="EI29">
        <v>54.4</v>
      </c>
      <c r="EJ29">
        <v>27.5</v>
      </c>
      <c r="EK29">
        <v>19.8993</v>
      </c>
      <c r="EL29">
        <v>63.3264</v>
      </c>
      <c r="EM29">
        <v>23.5337</v>
      </c>
      <c r="EN29">
        <v>1</v>
      </c>
      <c r="EO29">
        <v>-0.39870899999999998</v>
      </c>
      <c r="EP29">
        <v>-0.115923</v>
      </c>
      <c r="EQ29">
        <v>20.249199999999998</v>
      </c>
      <c r="ER29">
        <v>5.2250800000000002</v>
      </c>
      <c r="ES29">
        <v>12.0099</v>
      </c>
      <c r="ET29">
        <v>4.99</v>
      </c>
      <c r="EU29">
        <v>3.3050000000000002</v>
      </c>
      <c r="EV29">
        <v>2849.7</v>
      </c>
      <c r="EW29">
        <v>1112.2</v>
      </c>
      <c r="EX29">
        <v>67.400000000000006</v>
      </c>
      <c r="EY29">
        <v>10.9</v>
      </c>
      <c r="EZ29">
        <v>1.8527199999999999</v>
      </c>
      <c r="FA29">
        <v>1.8615699999999999</v>
      </c>
      <c r="FB29">
        <v>1.86066</v>
      </c>
      <c r="FC29">
        <v>1.85669</v>
      </c>
      <c r="FD29">
        <v>1.8610500000000001</v>
      </c>
      <c r="FE29">
        <v>1.85731</v>
      </c>
      <c r="FF29">
        <v>1.85944</v>
      </c>
      <c r="FG29">
        <v>1.8623400000000001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-2.153</v>
      </c>
      <c r="FV29">
        <v>9.9699999999999997E-2</v>
      </c>
      <c r="FW29">
        <v>-0.70999052004433483</v>
      </c>
      <c r="FX29">
        <v>-4.0117494158234393E-3</v>
      </c>
      <c r="FY29">
        <v>1.087516141204025E-6</v>
      </c>
      <c r="FZ29">
        <v>-8.657206703991749E-11</v>
      </c>
      <c r="GA29">
        <v>9.9633333333329688E-2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14.6</v>
      </c>
      <c r="GJ29">
        <v>14.5</v>
      </c>
      <c r="GK29">
        <v>1.00464</v>
      </c>
      <c r="GL29">
        <v>2.3815900000000001</v>
      </c>
      <c r="GM29">
        <v>1.5942400000000001</v>
      </c>
      <c r="GN29">
        <v>2.3290999999999999</v>
      </c>
      <c r="GO29">
        <v>1.40015</v>
      </c>
      <c r="GP29">
        <v>2.2729499999999998</v>
      </c>
      <c r="GQ29">
        <v>29.4314</v>
      </c>
      <c r="GR29">
        <v>14.4998</v>
      </c>
      <c r="GS29">
        <v>18</v>
      </c>
      <c r="GT29">
        <v>642.029</v>
      </c>
      <c r="GU29">
        <v>409.41199999999998</v>
      </c>
      <c r="GV29">
        <v>21.444400000000002</v>
      </c>
      <c r="GW29">
        <v>22.067</v>
      </c>
      <c r="GX29">
        <v>29.999099999999999</v>
      </c>
      <c r="GY29">
        <v>22.093299999999999</v>
      </c>
      <c r="GZ29">
        <v>22.071000000000002</v>
      </c>
      <c r="HA29">
        <v>20.165099999999999</v>
      </c>
      <c r="HB29">
        <v>20</v>
      </c>
      <c r="HC29">
        <v>-30</v>
      </c>
      <c r="HD29">
        <v>21.457899999999999</v>
      </c>
      <c r="HE29">
        <v>402.85700000000003</v>
      </c>
      <c r="HF29">
        <v>0</v>
      </c>
      <c r="HG29">
        <v>104.77500000000001</v>
      </c>
      <c r="HH29">
        <v>104.499</v>
      </c>
    </row>
    <row r="30" spans="1:216" x14ac:dyDescent="0.2">
      <c r="A30">
        <v>12</v>
      </c>
      <c r="B30">
        <v>1689111300.5</v>
      </c>
      <c r="C30">
        <v>665.5</v>
      </c>
      <c r="D30" t="s">
        <v>378</v>
      </c>
      <c r="E30" t="s">
        <v>379</v>
      </c>
      <c r="F30" t="s">
        <v>347</v>
      </c>
      <c r="G30" t="s">
        <v>348</v>
      </c>
      <c r="H30" t="s">
        <v>349</v>
      </c>
      <c r="I30" t="s">
        <v>350</v>
      </c>
      <c r="J30" t="s">
        <v>351</v>
      </c>
      <c r="K30" t="s">
        <v>352</v>
      </c>
      <c r="L30">
        <v>1689111300.5</v>
      </c>
      <c r="M30">
        <f t="shared" si="0"/>
        <v>1.5188230674359365E-3</v>
      </c>
      <c r="N30">
        <f t="shared" si="1"/>
        <v>1.5188230674359364</v>
      </c>
      <c r="O30">
        <f t="shared" si="2"/>
        <v>2.5282863560703031</v>
      </c>
      <c r="P30">
        <f t="shared" si="3"/>
        <v>400.10399999999998</v>
      </c>
      <c r="Q30">
        <f t="shared" si="4"/>
        <v>367.19147983389576</v>
      </c>
      <c r="R30">
        <f t="shared" si="5"/>
        <v>37.072394999585299</v>
      </c>
      <c r="S30">
        <f t="shared" si="6"/>
        <v>40.395309650495996</v>
      </c>
      <c r="T30">
        <f t="shared" si="7"/>
        <v>0.15434098542000288</v>
      </c>
      <c r="U30">
        <f t="shared" si="8"/>
        <v>3.570599594483256</v>
      </c>
      <c r="V30">
        <f t="shared" si="9"/>
        <v>0.15072819533739637</v>
      </c>
      <c r="W30">
        <f t="shared" si="10"/>
        <v>9.452267336336484E-2</v>
      </c>
      <c r="X30">
        <f t="shared" si="11"/>
        <v>20.677165595200382</v>
      </c>
      <c r="Y30">
        <f t="shared" si="12"/>
        <v>22.082574249183324</v>
      </c>
      <c r="Z30">
        <f t="shared" si="13"/>
        <v>22.082574249183324</v>
      </c>
      <c r="AA30">
        <f t="shared" si="14"/>
        <v>2.666899303688977</v>
      </c>
      <c r="AB30">
        <f t="shared" si="15"/>
        <v>61.81027357921306</v>
      </c>
      <c r="AC30">
        <f t="shared" si="16"/>
        <v>1.6714061149152</v>
      </c>
      <c r="AD30">
        <f t="shared" si="17"/>
        <v>2.704091113224417</v>
      </c>
      <c r="AE30">
        <f t="shared" si="18"/>
        <v>0.99549318877377702</v>
      </c>
      <c r="AF30">
        <f t="shared" si="19"/>
        <v>-66.980097273924798</v>
      </c>
      <c r="AG30">
        <f t="shared" si="20"/>
        <v>43.779039782777318</v>
      </c>
      <c r="AH30">
        <f t="shared" si="21"/>
        <v>2.5209778224353552</v>
      </c>
      <c r="AI30">
        <f t="shared" si="22"/>
        <v>-2.914073511746551E-3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54145.995684329653</v>
      </c>
      <c r="AO30">
        <f t="shared" si="26"/>
        <v>125.014</v>
      </c>
      <c r="AP30">
        <f t="shared" si="27"/>
        <v>105.38737201823854</v>
      </c>
      <c r="AQ30">
        <f t="shared" si="28"/>
        <v>0.84300455963522913</v>
      </c>
      <c r="AR30">
        <f t="shared" si="29"/>
        <v>0.16539880009599231</v>
      </c>
      <c r="AS30">
        <v>1689111300.5</v>
      </c>
      <c r="AT30">
        <v>400.10399999999998</v>
      </c>
      <c r="AU30">
        <v>402.02</v>
      </c>
      <c r="AV30">
        <v>16.5548</v>
      </c>
      <c r="AW30">
        <v>15.642200000000001</v>
      </c>
      <c r="AX30">
        <v>402.25799999999998</v>
      </c>
      <c r="AY30">
        <v>16.455200000000001</v>
      </c>
      <c r="AZ30">
        <v>600.02499999999998</v>
      </c>
      <c r="BA30">
        <v>100.762</v>
      </c>
      <c r="BB30">
        <v>0.20002400000000001</v>
      </c>
      <c r="BC30">
        <v>22.31</v>
      </c>
      <c r="BD30">
        <v>21.954999999999998</v>
      </c>
      <c r="BE30">
        <v>999.9</v>
      </c>
      <c r="BF30">
        <v>0</v>
      </c>
      <c r="BG30">
        <v>0</v>
      </c>
      <c r="BH30">
        <v>10003.799999999999</v>
      </c>
      <c r="BI30">
        <v>0</v>
      </c>
      <c r="BJ30">
        <v>152.06399999999999</v>
      </c>
      <c r="BK30">
        <v>-1.9158299999999999</v>
      </c>
      <c r="BL30">
        <v>406.839</v>
      </c>
      <c r="BM30">
        <v>408.40899999999999</v>
      </c>
      <c r="BN30">
        <v>0.91262600000000005</v>
      </c>
      <c r="BO30">
        <v>402.02</v>
      </c>
      <c r="BP30">
        <v>15.642200000000001</v>
      </c>
      <c r="BQ30">
        <v>1.6680900000000001</v>
      </c>
      <c r="BR30">
        <v>1.5761400000000001</v>
      </c>
      <c r="BS30">
        <v>14.6027</v>
      </c>
      <c r="BT30">
        <v>13.727399999999999</v>
      </c>
      <c r="BU30">
        <v>125.014</v>
      </c>
      <c r="BV30">
        <v>0.89985000000000004</v>
      </c>
      <c r="BW30">
        <v>0.100149</v>
      </c>
      <c r="BX30">
        <v>0</v>
      </c>
      <c r="BY30">
        <v>2.5381</v>
      </c>
      <c r="BZ30">
        <v>0</v>
      </c>
      <c r="CA30">
        <v>2388.29</v>
      </c>
      <c r="CB30">
        <v>1013.99</v>
      </c>
      <c r="CC30">
        <v>37.936999999999998</v>
      </c>
      <c r="CD30">
        <v>41.061999999999998</v>
      </c>
      <c r="CE30">
        <v>39.936999999999998</v>
      </c>
      <c r="CF30">
        <v>40.625</v>
      </c>
      <c r="CG30">
        <v>38.186999999999998</v>
      </c>
      <c r="CH30">
        <v>112.49</v>
      </c>
      <c r="CI30">
        <v>12.52</v>
      </c>
      <c r="CJ30">
        <v>0</v>
      </c>
      <c r="CK30">
        <v>1689111306.0999999</v>
      </c>
      <c r="CL30">
        <v>0</v>
      </c>
      <c r="CM30">
        <v>1689110369.5999999</v>
      </c>
      <c r="CN30" t="s">
        <v>353</v>
      </c>
      <c r="CO30">
        <v>1689110366.5999999</v>
      </c>
      <c r="CP30">
        <v>1689110369.5999999</v>
      </c>
      <c r="CQ30">
        <v>21</v>
      </c>
      <c r="CR30">
        <v>0.09</v>
      </c>
      <c r="CS30">
        <v>2.5000000000000001E-2</v>
      </c>
      <c r="CT30">
        <v>-2.1840000000000002</v>
      </c>
      <c r="CU30">
        <v>0.1</v>
      </c>
      <c r="CV30">
        <v>410</v>
      </c>
      <c r="CW30">
        <v>17</v>
      </c>
      <c r="CX30">
        <v>0.12</v>
      </c>
      <c r="CY30">
        <v>0.14000000000000001</v>
      </c>
      <c r="CZ30">
        <v>2.3107217933759019</v>
      </c>
      <c r="DA30">
        <v>0.45105378957846071</v>
      </c>
      <c r="DB30">
        <v>5.5034492217343398E-2</v>
      </c>
      <c r="DC30">
        <v>1</v>
      </c>
      <c r="DD30">
        <v>402.01170000000002</v>
      </c>
      <c r="DE30">
        <v>-3.9399624768495121E-3</v>
      </c>
      <c r="DF30">
        <v>2.6520935126800971E-2</v>
      </c>
      <c r="DG30">
        <v>-1</v>
      </c>
      <c r="DH30">
        <v>125.0165121951219</v>
      </c>
      <c r="DI30">
        <v>-0.23459847324773039</v>
      </c>
      <c r="DJ30">
        <v>8.080935769020528E-2</v>
      </c>
      <c r="DK30">
        <v>1</v>
      </c>
      <c r="DL30">
        <v>2</v>
      </c>
      <c r="DM30">
        <v>2</v>
      </c>
      <c r="DN30" t="s">
        <v>354</v>
      </c>
      <c r="DO30">
        <v>3.21027</v>
      </c>
      <c r="DP30">
        <v>2.80898</v>
      </c>
      <c r="DQ30">
        <v>9.5081100000000002E-2</v>
      </c>
      <c r="DR30">
        <v>9.46071E-2</v>
      </c>
      <c r="DS30">
        <v>8.8650199999999998E-2</v>
      </c>
      <c r="DT30">
        <v>8.4547800000000006E-2</v>
      </c>
      <c r="DU30">
        <v>27451.8</v>
      </c>
      <c r="DV30">
        <v>31011.8</v>
      </c>
      <c r="DW30">
        <v>28543.4</v>
      </c>
      <c r="DX30">
        <v>32837.699999999997</v>
      </c>
      <c r="DY30">
        <v>36150.800000000003</v>
      </c>
      <c r="DZ30">
        <v>40852.5</v>
      </c>
      <c r="EA30">
        <v>41885.800000000003</v>
      </c>
      <c r="EB30">
        <v>47506.3</v>
      </c>
      <c r="EC30">
        <v>2.2340300000000002</v>
      </c>
      <c r="ED30">
        <v>1.84053</v>
      </c>
      <c r="EE30">
        <v>9.92976E-2</v>
      </c>
      <c r="EF30">
        <v>0</v>
      </c>
      <c r="EG30">
        <v>20.315300000000001</v>
      </c>
      <c r="EH30">
        <v>999.9</v>
      </c>
      <c r="EI30">
        <v>54.4</v>
      </c>
      <c r="EJ30">
        <v>27.4</v>
      </c>
      <c r="EK30">
        <v>19.7819</v>
      </c>
      <c r="EL30">
        <v>63.416400000000003</v>
      </c>
      <c r="EM30">
        <v>23.978400000000001</v>
      </c>
      <c r="EN30">
        <v>1</v>
      </c>
      <c r="EO30">
        <v>-0.40568599999999999</v>
      </c>
      <c r="EP30">
        <v>-0.635741</v>
      </c>
      <c r="EQ30">
        <v>20.248100000000001</v>
      </c>
      <c r="ER30">
        <v>5.2277699999999996</v>
      </c>
      <c r="ES30">
        <v>12.0099</v>
      </c>
      <c r="ET30">
        <v>4.9907000000000004</v>
      </c>
      <c r="EU30">
        <v>3.3050000000000002</v>
      </c>
      <c r="EV30">
        <v>2851.1</v>
      </c>
      <c r="EW30">
        <v>1116.7</v>
      </c>
      <c r="EX30">
        <v>67.400000000000006</v>
      </c>
      <c r="EY30">
        <v>10.9</v>
      </c>
      <c r="EZ30">
        <v>1.8527199999999999</v>
      </c>
      <c r="FA30">
        <v>1.8615600000000001</v>
      </c>
      <c r="FB30">
        <v>1.86066</v>
      </c>
      <c r="FC30">
        <v>1.85669</v>
      </c>
      <c r="FD30">
        <v>1.8610199999999999</v>
      </c>
      <c r="FE30">
        <v>1.8573</v>
      </c>
      <c r="FF30">
        <v>1.8594299999999999</v>
      </c>
      <c r="FG30">
        <v>1.86232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-2.1539999999999999</v>
      </c>
      <c r="FV30">
        <v>9.9599999999999994E-2</v>
      </c>
      <c r="FW30">
        <v>-0.70999052004433483</v>
      </c>
      <c r="FX30">
        <v>-4.0117494158234393E-3</v>
      </c>
      <c r="FY30">
        <v>1.087516141204025E-6</v>
      </c>
      <c r="FZ30">
        <v>-8.657206703991749E-11</v>
      </c>
      <c r="GA30">
        <v>9.9633333333329688E-2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15.6</v>
      </c>
      <c r="GJ30">
        <v>15.5</v>
      </c>
      <c r="GK30">
        <v>1.0022</v>
      </c>
      <c r="GL30">
        <v>2.3730500000000001</v>
      </c>
      <c r="GM30">
        <v>1.5942400000000001</v>
      </c>
      <c r="GN30">
        <v>2.3290999999999999</v>
      </c>
      <c r="GO30">
        <v>1.40015</v>
      </c>
      <c r="GP30">
        <v>2.3791500000000001</v>
      </c>
      <c r="GQ30">
        <v>29.325099999999999</v>
      </c>
      <c r="GR30">
        <v>14.4998</v>
      </c>
      <c r="GS30">
        <v>18</v>
      </c>
      <c r="GT30">
        <v>641.85500000000002</v>
      </c>
      <c r="GU30">
        <v>409.291</v>
      </c>
      <c r="GV30">
        <v>21.6797</v>
      </c>
      <c r="GW30">
        <v>21.964500000000001</v>
      </c>
      <c r="GX30">
        <v>29.999600000000001</v>
      </c>
      <c r="GY30">
        <v>21.979900000000001</v>
      </c>
      <c r="GZ30">
        <v>21.955200000000001</v>
      </c>
      <c r="HA30">
        <v>20.122599999999998</v>
      </c>
      <c r="HB30">
        <v>20</v>
      </c>
      <c r="HC30">
        <v>-30</v>
      </c>
      <c r="HD30">
        <v>21.702100000000002</v>
      </c>
      <c r="HE30">
        <v>401.904</v>
      </c>
      <c r="HF30">
        <v>0</v>
      </c>
      <c r="HG30">
        <v>104.785</v>
      </c>
      <c r="HH30">
        <v>104.511</v>
      </c>
    </row>
    <row r="31" spans="1:216" x14ac:dyDescent="0.2">
      <c r="A31">
        <v>13</v>
      </c>
      <c r="B31">
        <v>1689111361</v>
      </c>
      <c r="C31">
        <v>726</v>
      </c>
      <c r="D31" t="s">
        <v>380</v>
      </c>
      <c r="E31" t="s">
        <v>381</v>
      </c>
      <c r="F31" t="s">
        <v>347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>
        <v>1689111361</v>
      </c>
      <c r="M31">
        <f t="shared" si="0"/>
        <v>1.514167217125632E-3</v>
      </c>
      <c r="N31">
        <f t="shared" si="1"/>
        <v>1.514167217125632</v>
      </c>
      <c r="O31">
        <f t="shared" si="2"/>
        <v>1.9412544166795718</v>
      </c>
      <c r="P31">
        <f t="shared" si="3"/>
        <v>399.98</v>
      </c>
      <c r="Q31">
        <f t="shared" si="4"/>
        <v>373.00180934126826</v>
      </c>
      <c r="R31">
        <f t="shared" si="5"/>
        <v>37.661715921845328</v>
      </c>
      <c r="S31">
        <f t="shared" si="6"/>
        <v>40.385683814840007</v>
      </c>
      <c r="T31">
        <f t="shared" si="7"/>
        <v>0.15289210105730475</v>
      </c>
      <c r="U31">
        <f t="shared" si="8"/>
        <v>3.5619521643841807</v>
      </c>
      <c r="V31">
        <f t="shared" si="9"/>
        <v>0.14933759027357901</v>
      </c>
      <c r="W31">
        <f t="shared" si="10"/>
        <v>9.3648469840261844E-2</v>
      </c>
      <c r="X31">
        <f t="shared" si="11"/>
        <v>16.546814612893556</v>
      </c>
      <c r="Y31">
        <f t="shared" si="12"/>
        <v>22.090033258603494</v>
      </c>
      <c r="Z31">
        <f t="shared" si="13"/>
        <v>22.090033258603494</v>
      </c>
      <c r="AA31">
        <f t="shared" si="14"/>
        <v>2.6681119655638428</v>
      </c>
      <c r="AB31">
        <f t="shared" si="15"/>
        <v>61.520515841783443</v>
      </c>
      <c r="AC31">
        <f t="shared" si="16"/>
        <v>1.6663360524772002</v>
      </c>
      <c r="AD31">
        <f t="shared" si="17"/>
        <v>2.7085859565329908</v>
      </c>
      <c r="AE31">
        <f t="shared" si="18"/>
        <v>1.0017759130866426</v>
      </c>
      <c r="AF31">
        <f t="shared" si="19"/>
        <v>-66.774774275240375</v>
      </c>
      <c r="AG31">
        <f t="shared" si="20"/>
        <v>47.483118250851838</v>
      </c>
      <c r="AH31">
        <f t="shared" si="21"/>
        <v>2.7413962189376244</v>
      </c>
      <c r="AI31">
        <f t="shared" si="22"/>
        <v>-3.4451925573577569E-3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53953.007739025052</v>
      </c>
      <c r="AO31">
        <f t="shared" si="26"/>
        <v>100.04900000000001</v>
      </c>
      <c r="AP31">
        <f t="shared" si="27"/>
        <v>84.341157001499255</v>
      </c>
      <c r="AQ31">
        <f t="shared" si="28"/>
        <v>0.84299850074962523</v>
      </c>
      <c r="AR31">
        <f t="shared" si="29"/>
        <v>0.16538710644677662</v>
      </c>
      <c r="AS31">
        <v>1689111361</v>
      </c>
      <c r="AT31">
        <v>399.98</v>
      </c>
      <c r="AU31">
        <v>401.536</v>
      </c>
      <c r="AV31">
        <v>16.503399999999999</v>
      </c>
      <c r="AW31">
        <v>15.5936</v>
      </c>
      <c r="AX31">
        <v>402.13299999999998</v>
      </c>
      <c r="AY31">
        <v>16.4038</v>
      </c>
      <c r="AZ31">
        <v>600.05799999999999</v>
      </c>
      <c r="BA31">
        <v>100.76900000000001</v>
      </c>
      <c r="BB31">
        <v>0.20025799999999999</v>
      </c>
      <c r="BC31">
        <v>22.337299999999999</v>
      </c>
      <c r="BD31">
        <v>21.986499999999999</v>
      </c>
      <c r="BE31">
        <v>999.9</v>
      </c>
      <c r="BF31">
        <v>0</v>
      </c>
      <c r="BG31">
        <v>0</v>
      </c>
      <c r="BH31">
        <v>9966.8799999999992</v>
      </c>
      <c r="BI31">
        <v>0</v>
      </c>
      <c r="BJ31">
        <v>171.09200000000001</v>
      </c>
      <c r="BK31">
        <v>-1.5561199999999999</v>
      </c>
      <c r="BL31">
        <v>406.69099999999997</v>
      </c>
      <c r="BM31">
        <v>407.89600000000002</v>
      </c>
      <c r="BN31">
        <v>0.90980799999999995</v>
      </c>
      <c r="BO31">
        <v>401.536</v>
      </c>
      <c r="BP31">
        <v>15.5936</v>
      </c>
      <c r="BQ31">
        <v>1.6630400000000001</v>
      </c>
      <c r="BR31">
        <v>1.5713600000000001</v>
      </c>
      <c r="BS31">
        <v>14.5557</v>
      </c>
      <c r="BT31">
        <v>13.6808</v>
      </c>
      <c r="BU31">
        <v>100.04900000000001</v>
      </c>
      <c r="BV31">
        <v>0.900088</v>
      </c>
      <c r="BW31">
        <v>9.9911700000000006E-2</v>
      </c>
      <c r="BX31">
        <v>0</v>
      </c>
      <c r="BY31">
        <v>2.8954</v>
      </c>
      <c r="BZ31">
        <v>0</v>
      </c>
      <c r="CA31">
        <v>2889.3</v>
      </c>
      <c r="CB31">
        <v>811.548</v>
      </c>
      <c r="CC31">
        <v>37.75</v>
      </c>
      <c r="CD31">
        <v>41.125</v>
      </c>
      <c r="CE31">
        <v>39.875</v>
      </c>
      <c r="CF31">
        <v>40.686999999999998</v>
      </c>
      <c r="CG31">
        <v>38.125</v>
      </c>
      <c r="CH31">
        <v>90.05</v>
      </c>
      <c r="CI31">
        <v>10</v>
      </c>
      <c r="CJ31">
        <v>0</v>
      </c>
      <c r="CK31">
        <v>1689111366.0999999</v>
      </c>
      <c r="CL31">
        <v>0</v>
      </c>
      <c r="CM31">
        <v>1689110369.5999999</v>
      </c>
      <c r="CN31" t="s">
        <v>353</v>
      </c>
      <c r="CO31">
        <v>1689110366.5999999</v>
      </c>
      <c r="CP31">
        <v>1689110369.5999999</v>
      </c>
      <c r="CQ31">
        <v>21</v>
      </c>
      <c r="CR31">
        <v>0.09</v>
      </c>
      <c r="CS31">
        <v>2.5000000000000001E-2</v>
      </c>
      <c r="CT31">
        <v>-2.1840000000000002</v>
      </c>
      <c r="CU31">
        <v>0.1</v>
      </c>
      <c r="CV31">
        <v>410</v>
      </c>
      <c r="CW31">
        <v>17</v>
      </c>
      <c r="CX31">
        <v>0.12</v>
      </c>
      <c r="CY31">
        <v>0.14000000000000001</v>
      </c>
      <c r="CZ31">
        <v>1.6211662564089659</v>
      </c>
      <c r="DA31">
        <v>0.4759387978160422</v>
      </c>
      <c r="DB31">
        <v>8.9358331017369341E-2</v>
      </c>
      <c r="DC31">
        <v>1</v>
      </c>
      <c r="DD31">
        <v>401.49553658536581</v>
      </c>
      <c r="DE31">
        <v>-0.15386759581884341</v>
      </c>
      <c r="DF31">
        <v>3.5546669811415361E-2</v>
      </c>
      <c r="DG31">
        <v>-1</v>
      </c>
      <c r="DH31">
        <v>99.998807317073172</v>
      </c>
      <c r="DI31">
        <v>0.13444411846223389</v>
      </c>
      <c r="DJ31">
        <v>5.0624265801331753E-2</v>
      </c>
      <c r="DK31">
        <v>1</v>
      </c>
      <c r="DL31">
        <v>2</v>
      </c>
      <c r="DM31">
        <v>2</v>
      </c>
      <c r="DN31" t="s">
        <v>354</v>
      </c>
      <c r="DO31">
        <v>3.2104900000000001</v>
      </c>
      <c r="DP31">
        <v>2.8089</v>
      </c>
      <c r="DQ31">
        <v>9.5092200000000002E-2</v>
      </c>
      <c r="DR31">
        <v>9.4554700000000005E-2</v>
      </c>
      <c r="DS31">
        <v>8.8478799999999996E-2</v>
      </c>
      <c r="DT31">
        <v>8.4387299999999998E-2</v>
      </c>
      <c r="DU31">
        <v>27455</v>
      </c>
      <c r="DV31">
        <v>31018</v>
      </c>
      <c r="DW31">
        <v>28546.799999999999</v>
      </c>
      <c r="DX31">
        <v>32842</v>
      </c>
      <c r="DY31">
        <v>36162.6</v>
      </c>
      <c r="DZ31">
        <v>40865.4</v>
      </c>
      <c r="EA31">
        <v>41891.5</v>
      </c>
      <c r="EB31">
        <v>47512.7</v>
      </c>
      <c r="EC31">
        <v>2.2353999999999998</v>
      </c>
      <c r="ED31">
        <v>1.8424</v>
      </c>
      <c r="EE31">
        <v>0.10280300000000001</v>
      </c>
      <c r="EF31">
        <v>0</v>
      </c>
      <c r="EG31">
        <v>20.289000000000001</v>
      </c>
      <c r="EH31">
        <v>999.9</v>
      </c>
      <c r="EI31">
        <v>54.4</v>
      </c>
      <c r="EJ31">
        <v>27.3</v>
      </c>
      <c r="EK31">
        <v>19.667200000000001</v>
      </c>
      <c r="EL31">
        <v>63.436399999999999</v>
      </c>
      <c r="EM31">
        <v>23.701899999999998</v>
      </c>
      <c r="EN31">
        <v>1</v>
      </c>
      <c r="EO31">
        <v>-0.41351399999999999</v>
      </c>
      <c r="EP31">
        <v>-0.53663700000000003</v>
      </c>
      <c r="EQ31">
        <v>20.248899999999999</v>
      </c>
      <c r="ER31">
        <v>5.2249299999999996</v>
      </c>
      <c r="ES31">
        <v>12.0099</v>
      </c>
      <c r="ET31">
        <v>4.99085</v>
      </c>
      <c r="EU31">
        <v>3.3050000000000002</v>
      </c>
      <c r="EV31">
        <v>2852.3</v>
      </c>
      <c r="EW31">
        <v>1120.5</v>
      </c>
      <c r="EX31">
        <v>67.400000000000006</v>
      </c>
      <c r="EY31">
        <v>10.9</v>
      </c>
      <c r="EZ31">
        <v>1.8527199999999999</v>
      </c>
      <c r="FA31">
        <v>1.8615699999999999</v>
      </c>
      <c r="FB31">
        <v>1.86066</v>
      </c>
      <c r="FC31">
        <v>1.85669</v>
      </c>
      <c r="FD31">
        <v>1.8610599999999999</v>
      </c>
      <c r="FE31">
        <v>1.8573</v>
      </c>
      <c r="FF31">
        <v>1.85944</v>
      </c>
      <c r="FG31">
        <v>1.8623400000000001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-2.153</v>
      </c>
      <c r="FV31">
        <v>9.9599999999999994E-2</v>
      </c>
      <c r="FW31">
        <v>-0.70999052004433483</v>
      </c>
      <c r="FX31">
        <v>-4.0117494158234393E-3</v>
      </c>
      <c r="FY31">
        <v>1.087516141204025E-6</v>
      </c>
      <c r="FZ31">
        <v>-8.657206703991749E-11</v>
      </c>
      <c r="GA31">
        <v>9.9633333333329688E-2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16.600000000000001</v>
      </c>
      <c r="GJ31">
        <v>16.5</v>
      </c>
      <c r="GK31">
        <v>1.0022</v>
      </c>
      <c r="GL31">
        <v>2.3730500000000001</v>
      </c>
      <c r="GM31">
        <v>1.5942400000000001</v>
      </c>
      <c r="GN31">
        <v>2.3303199999999999</v>
      </c>
      <c r="GO31">
        <v>1.40015</v>
      </c>
      <c r="GP31">
        <v>2.3828100000000001</v>
      </c>
      <c r="GQ31">
        <v>29.240200000000002</v>
      </c>
      <c r="GR31">
        <v>14.491</v>
      </c>
      <c r="GS31">
        <v>18</v>
      </c>
      <c r="GT31">
        <v>641.48199999999997</v>
      </c>
      <c r="GU31">
        <v>409.423</v>
      </c>
      <c r="GV31">
        <v>21.638300000000001</v>
      </c>
      <c r="GW31">
        <v>21.863199999999999</v>
      </c>
      <c r="GX31">
        <v>29.999500000000001</v>
      </c>
      <c r="GY31">
        <v>21.867899999999999</v>
      </c>
      <c r="GZ31">
        <v>21.8401</v>
      </c>
      <c r="HA31">
        <v>20.1084</v>
      </c>
      <c r="HB31">
        <v>20</v>
      </c>
      <c r="HC31">
        <v>-30</v>
      </c>
      <c r="HD31">
        <v>21.646899999999999</v>
      </c>
      <c r="HE31">
        <v>401.57100000000003</v>
      </c>
      <c r="HF31">
        <v>0</v>
      </c>
      <c r="HG31">
        <v>104.79900000000001</v>
      </c>
      <c r="HH31">
        <v>104.52500000000001</v>
      </c>
    </row>
    <row r="32" spans="1:216" x14ac:dyDescent="0.2">
      <c r="A32">
        <v>14</v>
      </c>
      <c r="B32">
        <v>1689111421.5</v>
      </c>
      <c r="C32">
        <v>786.5</v>
      </c>
      <c r="D32" t="s">
        <v>382</v>
      </c>
      <c r="E32" t="s">
        <v>383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K32" t="s">
        <v>352</v>
      </c>
      <c r="L32">
        <v>1689111421.5</v>
      </c>
      <c r="M32">
        <f t="shared" si="0"/>
        <v>1.4977325931844316E-3</v>
      </c>
      <c r="N32">
        <f t="shared" si="1"/>
        <v>1.4977325931844316</v>
      </c>
      <c r="O32">
        <f t="shared" si="2"/>
        <v>0.9296946980450157</v>
      </c>
      <c r="P32">
        <f t="shared" si="3"/>
        <v>400.04700000000003</v>
      </c>
      <c r="Q32">
        <f t="shared" si="4"/>
        <v>383.44392761692666</v>
      </c>
      <c r="R32">
        <f t="shared" si="5"/>
        <v>38.71471523810655</v>
      </c>
      <c r="S32">
        <f t="shared" si="6"/>
        <v>40.391057391660006</v>
      </c>
      <c r="T32">
        <f t="shared" si="7"/>
        <v>0.14902643470209714</v>
      </c>
      <c r="U32">
        <f t="shared" si="8"/>
        <v>3.5764858371252122</v>
      </c>
      <c r="V32">
        <f t="shared" si="9"/>
        <v>0.14566065128012123</v>
      </c>
      <c r="W32">
        <f t="shared" si="10"/>
        <v>9.1333977979225087E-2</v>
      </c>
      <c r="X32">
        <f t="shared" si="11"/>
        <v>12.417911072685136</v>
      </c>
      <c r="Y32">
        <f t="shared" si="12"/>
        <v>22.165502838787749</v>
      </c>
      <c r="Z32">
        <f t="shared" si="13"/>
        <v>22.165502838787749</v>
      </c>
      <c r="AA32">
        <f t="shared" si="14"/>
        <v>2.6804087396147169</v>
      </c>
      <c r="AB32">
        <f t="shared" si="15"/>
        <v>61.115890608242907</v>
      </c>
      <c r="AC32">
        <f t="shared" si="16"/>
        <v>1.664582428548</v>
      </c>
      <c r="AD32">
        <f t="shared" si="17"/>
        <v>2.7236491393344631</v>
      </c>
      <c r="AE32">
        <f t="shared" si="18"/>
        <v>1.0158263110667169</v>
      </c>
      <c r="AF32">
        <f t="shared" si="19"/>
        <v>-66.050007359433437</v>
      </c>
      <c r="AG32">
        <f t="shared" si="20"/>
        <v>50.709930308345996</v>
      </c>
      <c r="AH32">
        <f t="shared" si="21"/>
        <v>2.9182662258987997</v>
      </c>
      <c r="AI32">
        <f t="shared" si="22"/>
        <v>-3.899752503507159E-3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54252.472349622185</v>
      </c>
      <c r="AO32">
        <f t="shared" si="26"/>
        <v>75.085400000000007</v>
      </c>
      <c r="AP32">
        <f t="shared" si="27"/>
        <v>63.296752182738416</v>
      </c>
      <c r="AQ32">
        <f t="shared" si="28"/>
        <v>0.84299680340969629</v>
      </c>
      <c r="AR32">
        <f t="shared" si="29"/>
        <v>0.1653838305807139</v>
      </c>
      <c r="AS32">
        <v>1689111421.5</v>
      </c>
      <c r="AT32">
        <v>400.04700000000003</v>
      </c>
      <c r="AU32">
        <v>400.98099999999999</v>
      </c>
      <c r="AV32">
        <v>16.486599999999999</v>
      </c>
      <c r="AW32">
        <v>15.5867</v>
      </c>
      <c r="AX32">
        <v>402.2</v>
      </c>
      <c r="AY32">
        <v>16.387</v>
      </c>
      <c r="AZ32">
        <v>600.08500000000004</v>
      </c>
      <c r="BA32">
        <v>100.76600000000001</v>
      </c>
      <c r="BB32">
        <v>0.19978000000000001</v>
      </c>
      <c r="BC32">
        <v>22.4285</v>
      </c>
      <c r="BD32">
        <v>22.076599999999999</v>
      </c>
      <c r="BE32">
        <v>999.9</v>
      </c>
      <c r="BF32">
        <v>0</v>
      </c>
      <c r="BG32">
        <v>0</v>
      </c>
      <c r="BH32">
        <v>10028.1</v>
      </c>
      <c r="BI32">
        <v>0</v>
      </c>
      <c r="BJ32">
        <v>270.94600000000003</v>
      </c>
      <c r="BK32">
        <v>-0.93411299999999997</v>
      </c>
      <c r="BL32">
        <v>406.75299999999999</v>
      </c>
      <c r="BM32">
        <v>407.33</v>
      </c>
      <c r="BN32">
        <v>0.89993299999999998</v>
      </c>
      <c r="BO32">
        <v>400.98099999999999</v>
      </c>
      <c r="BP32">
        <v>15.5867</v>
      </c>
      <c r="BQ32">
        <v>1.6613</v>
      </c>
      <c r="BR32">
        <v>1.5706100000000001</v>
      </c>
      <c r="BS32">
        <v>14.539400000000001</v>
      </c>
      <c r="BT32">
        <v>13.673500000000001</v>
      </c>
      <c r="BU32">
        <v>75.085400000000007</v>
      </c>
      <c r="BV32">
        <v>0.90009799999999995</v>
      </c>
      <c r="BW32">
        <v>9.9901799999999999E-2</v>
      </c>
      <c r="BX32">
        <v>0</v>
      </c>
      <c r="BY32">
        <v>2.456</v>
      </c>
      <c r="BZ32">
        <v>0</v>
      </c>
      <c r="CA32">
        <v>3737.71</v>
      </c>
      <c r="CB32">
        <v>609.05799999999999</v>
      </c>
      <c r="CC32">
        <v>37.625</v>
      </c>
      <c r="CD32">
        <v>41.186999999999998</v>
      </c>
      <c r="CE32">
        <v>39.811999999999998</v>
      </c>
      <c r="CF32">
        <v>40.811999999999998</v>
      </c>
      <c r="CG32">
        <v>38</v>
      </c>
      <c r="CH32">
        <v>67.58</v>
      </c>
      <c r="CI32">
        <v>7.5</v>
      </c>
      <c r="CJ32">
        <v>0</v>
      </c>
      <c r="CK32">
        <v>1689111426.7</v>
      </c>
      <c r="CL32">
        <v>0</v>
      </c>
      <c r="CM32">
        <v>1689110369.5999999</v>
      </c>
      <c r="CN32" t="s">
        <v>353</v>
      </c>
      <c r="CO32">
        <v>1689110366.5999999</v>
      </c>
      <c r="CP32">
        <v>1689110369.5999999</v>
      </c>
      <c r="CQ32">
        <v>21</v>
      </c>
      <c r="CR32">
        <v>0.09</v>
      </c>
      <c r="CS32">
        <v>2.5000000000000001E-2</v>
      </c>
      <c r="CT32">
        <v>-2.1840000000000002</v>
      </c>
      <c r="CU32">
        <v>0.1</v>
      </c>
      <c r="CV32">
        <v>410</v>
      </c>
      <c r="CW32">
        <v>17</v>
      </c>
      <c r="CX32">
        <v>0.12</v>
      </c>
      <c r="CY32">
        <v>0.14000000000000001</v>
      </c>
      <c r="CZ32">
        <v>0.8257887563817059</v>
      </c>
      <c r="DA32">
        <v>0.30321393334772589</v>
      </c>
      <c r="DB32">
        <v>0.1052178019561977</v>
      </c>
      <c r="DC32">
        <v>1</v>
      </c>
      <c r="DD32">
        <v>400.99104999999997</v>
      </c>
      <c r="DE32">
        <v>-0.16637898686715069</v>
      </c>
      <c r="DF32">
        <v>5.7989632694129788E-2</v>
      </c>
      <c r="DG32">
        <v>-1</v>
      </c>
      <c r="DH32">
        <v>75.012572500000005</v>
      </c>
      <c r="DI32">
        <v>-0.1586807679200623</v>
      </c>
      <c r="DJ32">
        <v>0.13699232640461989</v>
      </c>
      <c r="DK32">
        <v>1</v>
      </c>
      <c r="DL32">
        <v>2</v>
      </c>
      <c r="DM32">
        <v>2</v>
      </c>
      <c r="DN32" t="s">
        <v>354</v>
      </c>
      <c r="DO32">
        <v>3.2106599999999998</v>
      </c>
      <c r="DP32">
        <v>2.8089599999999999</v>
      </c>
      <c r="DQ32">
        <v>9.5122700000000004E-2</v>
      </c>
      <c r="DR32">
        <v>9.4472600000000004E-2</v>
      </c>
      <c r="DS32">
        <v>8.8428800000000002E-2</v>
      </c>
      <c r="DT32">
        <v>8.4374599999999994E-2</v>
      </c>
      <c r="DU32">
        <v>27456.7</v>
      </c>
      <c r="DV32">
        <v>31022.799999999999</v>
      </c>
      <c r="DW32">
        <v>28549.200000000001</v>
      </c>
      <c r="DX32">
        <v>32843.800000000003</v>
      </c>
      <c r="DY32">
        <v>36167.699999999997</v>
      </c>
      <c r="DZ32">
        <v>40868.199999999997</v>
      </c>
      <c r="EA32">
        <v>41895.1</v>
      </c>
      <c r="EB32">
        <v>47515.3</v>
      </c>
      <c r="EC32">
        <v>2.2364199999999999</v>
      </c>
      <c r="ED32">
        <v>1.8438000000000001</v>
      </c>
      <c r="EE32">
        <v>0.103742</v>
      </c>
      <c r="EF32">
        <v>0</v>
      </c>
      <c r="EG32">
        <v>20.363900000000001</v>
      </c>
      <c r="EH32">
        <v>999.9</v>
      </c>
      <c r="EI32">
        <v>54.5</v>
      </c>
      <c r="EJ32">
        <v>27.3</v>
      </c>
      <c r="EK32">
        <v>19.702000000000002</v>
      </c>
      <c r="EL32">
        <v>63.046399999999998</v>
      </c>
      <c r="EM32">
        <v>23.549700000000001</v>
      </c>
      <c r="EN32">
        <v>1</v>
      </c>
      <c r="EO32">
        <v>-0.41889500000000002</v>
      </c>
      <c r="EP32">
        <v>8.9351899999999998E-2</v>
      </c>
      <c r="EQ32">
        <v>20.2502</v>
      </c>
      <c r="ER32">
        <v>5.2274700000000003</v>
      </c>
      <c r="ES32">
        <v>12.0099</v>
      </c>
      <c r="ET32">
        <v>4.9896000000000003</v>
      </c>
      <c r="EU32">
        <v>3.3050000000000002</v>
      </c>
      <c r="EV32">
        <v>2853.7</v>
      </c>
      <c r="EW32">
        <v>1125</v>
      </c>
      <c r="EX32">
        <v>67.400000000000006</v>
      </c>
      <c r="EY32">
        <v>10.9</v>
      </c>
      <c r="EZ32">
        <v>1.8527100000000001</v>
      </c>
      <c r="FA32">
        <v>1.8615699999999999</v>
      </c>
      <c r="FB32">
        <v>1.86066</v>
      </c>
      <c r="FC32">
        <v>1.85669</v>
      </c>
      <c r="FD32">
        <v>1.8610100000000001</v>
      </c>
      <c r="FE32">
        <v>1.8573</v>
      </c>
      <c r="FF32">
        <v>1.8594200000000001</v>
      </c>
      <c r="FG32">
        <v>1.86232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-2.153</v>
      </c>
      <c r="FV32">
        <v>9.9599999999999994E-2</v>
      </c>
      <c r="FW32">
        <v>-0.70999052004433483</v>
      </c>
      <c r="FX32">
        <v>-4.0117494158234393E-3</v>
      </c>
      <c r="FY32">
        <v>1.087516141204025E-6</v>
      </c>
      <c r="FZ32">
        <v>-8.657206703991749E-11</v>
      </c>
      <c r="GA32">
        <v>9.9633333333329688E-2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17.600000000000001</v>
      </c>
      <c r="GJ32">
        <v>17.5</v>
      </c>
      <c r="GK32">
        <v>1.00098</v>
      </c>
      <c r="GL32">
        <v>2.3718300000000001</v>
      </c>
      <c r="GM32">
        <v>1.5942400000000001</v>
      </c>
      <c r="GN32">
        <v>2.3290999999999999</v>
      </c>
      <c r="GO32">
        <v>1.40015</v>
      </c>
      <c r="GP32">
        <v>2.36206</v>
      </c>
      <c r="GQ32">
        <v>29.1554</v>
      </c>
      <c r="GR32">
        <v>14.4823</v>
      </c>
      <c r="GS32">
        <v>18</v>
      </c>
      <c r="GT32">
        <v>641.15499999999997</v>
      </c>
      <c r="GU32">
        <v>409.54700000000003</v>
      </c>
      <c r="GV32">
        <v>21.356400000000001</v>
      </c>
      <c r="GW32">
        <v>21.789200000000001</v>
      </c>
      <c r="GX32">
        <v>29.9999</v>
      </c>
      <c r="GY32">
        <v>21.7807</v>
      </c>
      <c r="GZ32">
        <v>21.7575</v>
      </c>
      <c r="HA32">
        <v>20.081600000000002</v>
      </c>
      <c r="HB32">
        <v>20</v>
      </c>
      <c r="HC32">
        <v>-30</v>
      </c>
      <c r="HD32">
        <v>21.3187</v>
      </c>
      <c r="HE32">
        <v>400.97300000000001</v>
      </c>
      <c r="HF32">
        <v>0</v>
      </c>
      <c r="HG32">
        <v>104.80800000000001</v>
      </c>
      <c r="HH32">
        <v>104.53</v>
      </c>
    </row>
    <row r="33" spans="1:216" x14ac:dyDescent="0.2">
      <c r="A33">
        <v>15</v>
      </c>
      <c r="B33">
        <v>1689111482</v>
      </c>
      <c r="C33">
        <v>847</v>
      </c>
      <c r="D33" t="s">
        <v>384</v>
      </c>
      <c r="E33" t="s">
        <v>385</v>
      </c>
      <c r="F33" t="s">
        <v>347</v>
      </c>
      <c r="G33" t="s">
        <v>348</v>
      </c>
      <c r="H33" t="s">
        <v>349</v>
      </c>
      <c r="I33" t="s">
        <v>350</v>
      </c>
      <c r="J33" t="s">
        <v>351</v>
      </c>
      <c r="K33" t="s">
        <v>352</v>
      </c>
      <c r="L33">
        <v>1689111482</v>
      </c>
      <c r="M33">
        <f t="shared" si="0"/>
        <v>1.4799545595319727E-3</v>
      </c>
      <c r="N33">
        <f t="shared" si="1"/>
        <v>1.4799545595319727</v>
      </c>
      <c r="O33">
        <f t="shared" si="2"/>
        <v>-3.7161467254811148E-2</v>
      </c>
      <c r="P33">
        <f t="shared" si="3"/>
        <v>400.06400000000002</v>
      </c>
      <c r="Q33">
        <f t="shared" si="4"/>
        <v>394.02940407463973</v>
      </c>
      <c r="R33">
        <f t="shared" si="5"/>
        <v>39.784816762628736</v>
      </c>
      <c r="S33">
        <f t="shared" si="6"/>
        <v>40.394124826048007</v>
      </c>
      <c r="T33">
        <f t="shared" si="7"/>
        <v>0.14883697873717358</v>
      </c>
      <c r="U33">
        <f t="shared" si="8"/>
        <v>3.5674730678012296</v>
      </c>
      <c r="V33">
        <f t="shared" si="9"/>
        <v>0.14547136855939785</v>
      </c>
      <c r="W33">
        <f t="shared" si="10"/>
        <v>9.1215653306495184E-2</v>
      </c>
      <c r="X33">
        <f t="shared" si="11"/>
        <v>8.2496199898556526</v>
      </c>
      <c r="Y33">
        <f t="shared" si="12"/>
        <v>22.103732560737303</v>
      </c>
      <c r="Z33">
        <f t="shared" si="13"/>
        <v>22.103732560737303</v>
      </c>
      <c r="AA33">
        <f t="shared" si="14"/>
        <v>2.6703404114665732</v>
      </c>
      <c r="AB33">
        <f t="shared" si="15"/>
        <v>61.303589717620177</v>
      </c>
      <c r="AC33">
        <f t="shared" si="16"/>
        <v>1.6651833372440004</v>
      </c>
      <c r="AD33">
        <f t="shared" si="17"/>
        <v>2.7162900980419833</v>
      </c>
      <c r="AE33">
        <f t="shared" si="18"/>
        <v>1.0051570742225728</v>
      </c>
      <c r="AF33">
        <f t="shared" si="19"/>
        <v>-65.265996075359993</v>
      </c>
      <c r="AG33">
        <f t="shared" si="20"/>
        <v>53.903726737330778</v>
      </c>
      <c r="AH33">
        <f t="shared" si="21"/>
        <v>3.1082221149459004</v>
      </c>
      <c r="AI33">
        <f t="shared" si="22"/>
        <v>-4.4272332276662496E-3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54064.556764611079</v>
      </c>
      <c r="AO33">
        <f t="shared" si="26"/>
        <v>49.882599999999996</v>
      </c>
      <c r="AP33">
        <f t="shared" si="27"/>
        <v>42.05079178748997</v>
      </c>
      <c r="AQ33">
        <f t="shared" si="28"/>
        <v>0.84299518845228549</v>
      </c>
      <c r="AR33">
        <f t="shared" si="29"/>
        <v>0.16538071371291099</v>
      </c>
      <c r="AS33">
        <v>1689111482</v>
      </c>
      <c r="AT33">
        <v>400.06400000000002</v>
      </c>
      <c r="AU33">
        <v>400.40300000000002</v>
      </c>
      <c r="AV33">
        <v>16.492000000000001</v>
      </c>
      <c r="AW33">
        <v>15.6028</v>
      </c>
      <c r="AX33">
        <v>402.21800000000002</v>
      </c>
      <c r="AY33">
        <v>16.392299999999999</v>
      </c>
      <c r="AZ33">
        <v>600.09400000000005</v>
      </c>
      <c r="BA33">
        <v>100.76900000000001</v>
      </c>
      <c r="BB33">
        <v>0.200157</v>
      </c>
      <c r="BC33">
        <v>22.384</v>
      </c>
      <c r="BD33">
        <v>22.029699999999998</v>
      </c>
      <c r="BE33">
        <v>999.9</v>
      </c>
      <c r="BF33">
        <v>0</v>
      </c>
      <c r="BG33">
        <v>0</v>
      </c>
      <c r="BH33">
        <v>9990</v>
      </c>
      <c r="BI33">
        <v>0</v>
      </c>
      <c r="BJ33">
        <v>464.98099999999999</v>
      </c>
      <c r="BK33">
        <v>-0.33846999999999999</v>
      </c>
      <c r="BL33">
        <v>406.77300000000002</v>
      </c>
      <c r="BM33">
        <v>406.74900000000002</v>
      </c>
      <c r="BN33">
        <v>0.88917400000000002</v>
      </c>
      <c r="BO33">
        <v>400.40300000000002</v>
      </c>
      <c r="BP33">
        <v>15.6028</v>
      </c>
      <c r="BQ33">
        <v>1.66187</v>
      </c>
      <c r="BR33">
        <v>1.5722700000000001</v>
      </c>
      <c r="BS33">
        <v>14.5448</v>
      </c>
      <c r="BT33">
        <v>13.6897</v>
      </c>
      <c r="BU33">
        <v>49.882599999999996</v>
      </c>
      <c r="BV33">
        <v>0.90010999999999997</v>
      </c>
      <c r="BW33">
        <v>9.9889500000000006E-2</v>
      </c>
      <c r="BX33">
        <v>0</v>
      </c>
      <c r="BY33">
        <v>2.6947999999999999</v>
      </c>
      <c r="BZ33">
        <v>0</v>
      </c>
      <c r="CA33">
        <v>6473.2</v>
      </c>
      <c r="CB33">
        <v>404.62599999999998</v>
      </c>
      <c r="CC33">
        <v>37.5</v>
      </c>
      <c r="CD33">
        <v>41.375</v>
      </c>
      <c r="CE33">
        <v>39.811999999999998</v>
      </c>
      <c r="CF33">
        <v>40.875</v>
      </c>
      <c r="CG33">
        <v>37.936999999999998</v>
      </c>
      <c r="CH33">
        <v>44.9</v>
      </c>
      <c r="CI33">
        <v>4.9800000000000004</v>
      </c>
      <c r="CJ33">
        <v>0</v>
      </c>
      <c r="CK33">
        <v>1689111487.3</v>
      </c>
      <c r="CL33">
        <v>0</v>
      </c>
      <c r="CM33">
        <v>1689110369.5999999</v>
      </c>
      <c r="CN33" t="s">
        <v>353</v>
      </c>
      <c r="CO33">
        <v>1689110366.5999999</v>
      </c>
      <c r="CP33">
        <v>1689110369.5999999</v>
      </c>
      <c r="CQ33">
        <v>21</v>
      </c>
      <c r="CR33">
        <v>0.09</v>
      </c>
      <c r="CS33">
        <v>2.5000000000000001E-2</v>
      </c>
      <c r="CT33">
        <v>-2.1840000000000002</v>
      </c>
      <c r="CU33">
        <v>0.1</v>
      </c>
      <c r="CV33">
        <v>410</v>
      </c>
      <c r="CW33">
        <v>17</v>
      </c>
      <c r="CX33">
        <v>0.12</v>
      </c>
      <c r="CY33">
        <v>0.14000000000000001</v>
      </c>
      <c r="CZ33">
        <v>5.9119763439790737E-2</v>
      </c>
      <c r="DA33">
        <v>2.7790172799993192E-2</v>
      </c>
      <c r="DB33">
        <v>4.0482485012667983E-2</v>
      </c>
      <c r="DC33">
        <v>1</v>
      </c>
      <c r="DD33">
        <v>400.45965000000001</v>
      </c>
      <c r="DE33">
        <v>-0.18594371482220301</v>
      </c>
      <c r="DF33">
        <v>2.6675410024969159E-2</v>
      </c>
      <c r="DG33">
        <v>-1</v>
      </c>
      <c r="DH33">
        <v>50.010736585365848</v>
      </c>
      <c r="DI33">
        <v>-0.24127730724231769</v>
      </c>
      <c r="DJ33">
        <v>0.1313068176783983</v>
      </c>
      <c r="DK33">
        <v>1</v>
      </c>
      <c r="DL33">
        <v>2</v>
      </c>
      <c r="DM33">
        <v>2</v>
      </c>
      <c r="DN33" t="s">
        <v>354</v>
      </c>
      <c r="DO33">
        <v>3.21068</v>
      </c>
      <c r="DP33">
        <v>2.8090000000000002</v>
      </c>
      <c r="DQ33">
        <v>9.5134899999999994E-2</v>
      </c>
      <c r="DR33">
        <v>9.4378100000000006E-2</v>
      </c>
      <c r="DS33">
        <v>8.8458099999999998E-2</v>
      </c>
      <c r="DT33">
        <v>8.4445599999999996E-2</v>
      </c>
      <c r="DU33">
        <v>27454.799999999999</v>
      </c>
      <c r="DV33">
        <v>31024.1</v>
      </c>
      <c r="DW33">
        <v>28547.599999999999</v>
      </c>
      <c r="DX33">
        <v>32841.800000000003</v>
      </c>
      <c r="DY33">
        <v>36164.400000000001</v>
      </c>
      <c r="DZ33">
        <v>40863</v>
      </c>
      <c r="EA33">
        <v>41892.6</v>
      </c>
      <c r="EB33">
        <v>47513</v>
      </c>
      <c r="EC33">
        <v>2.23638</v>
      </c>
      <c r="ED33">
        <v>1.8442000000000001</v>
      </c>
      <c r="EE33">
        <v>8.8334099999999999E-2</v>
      </c>
      <c r="EF33">
        <v>0</v>
      </c>
      <c r="EG33">
        <v>20.5715</v>
      </c>
      <c r="EH33">
        <v>999.9</v>
      </c>
      <c r="EI33">
        <v>54.7</v>
      </c>
      <c r="EJ33">
        <v>27.2</v>
      </c>
      <c r="EK33">
        <v>19.6571</v>
      </c>
      <c r="EL33">
        <v>63.186399999999999</v>
      </c>
      <c r="EM33">
        <v>23.4175</v>
      </c>
      <c r="EN33">
        <v>1</v>
      </c>
      <c r="EO33">
        <v>-0.41645300000000002</v>
      </c>
      <c r="EP33">
        <v>0.40427800000000003</v>
      </c>
      <c r="EQ33">
        <v>20.249300000000002</v>
      </c>
      <c r="ER33">
        <v>5.2274700000000003</v>
      </c>
      <c r="ES33">
        <v>12.0099</v>
      </c>
      <c r="ET33">
        <v>4.9904000000000002</v>
      </c>
      <c r="EU33">
        <v>3.3050000000000002</v>
      </c>
      <c r="EV33">
        <v>2855.1</v>
      </c>
      <c r="EW33">
        <v>1129.5</v>
      </c>
      <c r="EX33">
        <v>67.400000000000006</v>
      </c>
      <c r="EY33">
        <v>10.9</v>
      </c>
      <c r="EZ33">
        <v>1.8527100000000001</v>
      </c>
      <c r="FA33">
        <v>1.8615699999999999</v>
      </c>
      <c r="FB33">
        <v>1.86066</v>
      </c>
      <c r="FC33">
        <v>1.8567</v>
      </c>
      <c r="FD33">
        <v>1.8610800000000001</v>
      </c>
      <c r="FE33">
        <v>1.8573200000000001</v>
      </c>
      <c r="FF33">
        <v>1.85944</v>
      </c>
      <c r="FG33">
        <v>1.8623400000000001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-2.1539999999999999</v>
      </c>
      <c r="FV33">
        <v>9.9699999999999997E-2</v>
      </c>
      <c r="FW33">
        <v>-0.70999052004433483</v>
      </c>
      <c r="FX33">
        <v>-4.0117494158234393E-3</v>
      </c>
      <c r="FY33">
        <v>1.087516141204025E-6</v>
      </c>
      <c r="FZ33">
        <v>-8.657206703991749E-11</v>
      </c>
      <c r="GA33">
        <v>9.9633333333329688E-2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18.600000000000001</v>
      </c>
      <c r="GJ33">
        <v>18.5</v>
      </c>
      <c r="GK33">
        <v>0.99975599999999998</v>
      </c>
      <c r="GL33">
        <v>2.3803700000000001</v>
      </c>
      <c r="GM33">
        <v>1.5942400000000001</v>
      </c>
      <c r="GN33">
        <v>2.3290999999999999</v>
      </c>
      <c r="GO33">
        <v>1.40015</v>
      </c>
      <c r="GP33">
        <v>2.3022499999999999</v>
      </c>
      <c r="GQ33">
        <v>29.1342</v>
      </c>
      <c r="GR33">
        <v>14.4648</v>
      </c>
      <c r="GS33">
        <v>18</v>
      </c>
      <c r="GT33">
        <v>640.76400000000001</v>
      </c>
      <c r="GU33">
        <v>409.548</v>
      </c>
      <c r="GV33">
        <v>20.905100000000001</v>
      </c>
      <c r="GW33">
        <v>21.7958</v>
      </c>
      <c r="GX33">
        <v>30.000399999999999</v>
      </c>
      <c r="GY33">
        <v>21.753299999999999</v>
      </c>
      <c r="GZ33">
        <v>21.729900000000001</v>
      </c>
      <c r="HA33">
        <v>20.059999999999999</v>
      </c>
      <c r="HB33">
        <v>20</v>
      </c>
      <c r="HC33">
        <v>-30</v>
      </c>
      <c r="HD33">
        <v>20.885300000000001</v>
      </c>
      <c r="HE33">
        <v>400.32400000000001</v>
      </c>
      <c r="HF33">
        <v>0</v>
      </c>
      <c r="HG33">
        <v>104.801</v>
      </c>
      <c r="HH33">
        <v>104.52500000000001</v>
      </c>
    </row>
    <row r="34" spans="1:216" x14ac:dyDescent="0.2">
      <c r="A34">
        <v>16</v>
      </c>
      <c r="B34">
        <v>1689111542.5</v>
      </c>
      <c r="C34">
        <v>907.5</v>
      </c>
      <c r="D34" t="s">
        <v>386</v>
      </c>
      <c r="E34" t="s">
        <v>387</v>
      </c>
      <c r="F34" t="s">
        <v>347</v>
      </c>
      <c r="G34" t="s">
        <v>348</v>
      </c>
      <c r="H34" t="s">
        <v>349</v>
      </c>
      <c r="I34" t="s">
        <v>350</v>
      </c>
      <c r="J34" t="s">
        <v>351</v>
      </c>
      <c r="K34" t="s">
        <v>352</v>
      </c>
      <c r="L34">
        <v>1689111542.5</v>
      </c>
      <c r="M34">
        <f t="shared" si="0"/>
        <v>1.4160735038252954E-3</v>
      </c>
      <c r="N34">
        <f t="shared" si="1"/>
        <v>1.4160735038252954</v>
      </c>
      <c r="O34">
        <f t="shared" si="2"/>
        <v>-0.79894647651020356</v>
      </c>
      <c r="P34">
        <f t="shared" si="3"/>
        <v>400.05799999999999</v>
      </c>
      <c r="Q34">
        <f t="shared" si="4"/>
        <v>402.69393647584349</v>
      </c>
      <c r="R34">
        <f t="shared" si="5"/>
        <v>40.655638744836963</v>
      </c>
      <c r="S34">
        <f t="shared" si="6"/>
        <v>40.389516830874001</v>
      </c>
      <c r="T34">
        <f t="shared" si="7"/>
        <v>0.14261006862848213</v>
      </c>
      <c r="U34">
        <f t="shared" si="8"/>
        <v>3.5691738359635172</v>
      </c>
      <c r="V34">
        <f t="shared" si="9"/>
        <v>0.1395184689808428</v>
      </c>
      <c r="W34">
        <f t="shared" si="10"/>
        <v>8.7471228889334424E-2</v>
      </c>
      <c r="X34">
        <f t="shared" si="11"/>
        <v>4.9744349250797866</v>
      </c>
      <c r="Y34">
        <f t="shared" si="12"/>
        <v>22.119911226872436</v>
      </c>
      <c r="Z34">
        <f t="shared" si="13"/>
        <v>22.119911226872436</v>
      </c>
      <c r="AA34">
        <f t="shared" si="14"/>
        <v>2.6729742697865615</v>
      </c>
      <c r="AB34">
        <f t="shared" si="15"/>
        <v>61.423889701783771</v>
      </c>
      <c r="AC34">
        <f t="shared" si="16"/>
        <v>1.6703086108931999</v>
      </c>
      <c r="AD34">
        <f t="shared" si="17"/>
        <v>2.7193142912352775</v>
      </c>
      <c r="AE34">
        <f t="shared" si="18"/>
        <v>1.0026656588933616</v>
      </c>
      <c r="AF34">
        <f t="shared" si="19"/>
        <v>-62.448841518695524</v>
      </c>
      <c r="AG34">
        <f t="shared" si="20"/>
        <v>54.337614786689777</v>
      </c>
      <c r="AH34">
        <f t="shared" si="21"/>
        <v>3.1322967653685949</v>
      </c>
      <c r="AI34">
        <f t="shared" si="22"/>
        <v>-4.4950415573694613E-3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54097.989667075009</v>
      </c>
      <c r="AO34">
        <f t="shared" si="26"/>
        <v>30.079799999999999</v>
      </c>
      <c r="AP34">
        <f t="shared" si="27"/>
        <v>25.357031401595741</v>
      </c>
      <c r="AQ34">
        <f t="shared" si="28"/>
        <v>0.84299202127659567</v>
      </c>
      <c r="AR34">
        <f t="shared" si="29"/>
        <v>0.16537460106382978</v>
      </c>
      <c r="AS34">
        <v>1689111542.5</v>
      </c>
      <c r="AT34">
        <v>400.05799999999999</v>
      </c>
      <c r="AU34">
        <v>399.916</v>
      </c>
      <c r="AV34">
        <v>16.5444</v>
      </c>
      <c r="AW34">
        <v>15.6936</v>
      </c>
      <c r="AX34">
        <v>402.21199999999999</v>
      </c>
      <c r="AY34">
        <v>16.444800000000001</v>
      </c>
      <c r="AZ34">
        <v>600.07500000000005</v>
      </c>
      <c r="BA34">
        <v>100.759</v>
      </c>
      <c r="BB34">
        <v>0.200153</v>
      </c>
      <c r="BC34">
        <v>22.4023</v>
      </c>
      <c r="BD34">
        <v>22.069600000000001</v>
      </c>
      <c r="BE34">
        <v>999.9</v>
      </c>
      <c r="BF34">
        <v>0</v>
      </c>
      <c r="BG34">
        <v>0</v>
      </c>
      <c r="BH34">
        <v>9998.1200000000008</v>
      </c>
      <c r="BI34">
        <v>0</v>
      </c>
      <c r="BJ34">
        <v>489.024</v>
      </c>
      <c r="BK34">
        <v>0.14269999999999999</v>
      </c>
      <c r="BL34">
        <v>406.78800000000001</v>
      </c>
      <c r="BM34">
        <v>406.29199999999997</v>
      </c>
      <c r="BN34">
        <v>0.85082100000000005</v>
      </c>
      <c r="BO34">
        <v>399.916</v>
      </c>
      <c r="BP34">
        <v>15.6936</v>
      </c>
      <c r="BQ34">
        <v>1.667</v>
      </c>
      <c r="BR34">
        <v>1.58127</v>
      </c>
      <c r="BS34">
        <v>14.592499999999999</v>
      </c>
      <c r="BT34">
        <v>13.7775</v>
      </c>
      <c r="BU34">
        <v>30.079799999999999</v>
      </c>
      <c r="BV34">
        <v>0.90034499999999995</v>
      </c>
      <c r="BW34">
        <v>9.9655499999999994E-2</v>
      </c>
      <c r="BX34">
        <v>0</v>
      </c>
      <c r="BY34">
        <v>1.9957</v>
      </c>
      <c r="BZ34">
        <v>0</v>
      </c>
      <c r="CA34">
        <v>6836.62</v>
      </c>
      <c r="CB34">
        <v>244.011</v>
      </c>
      <c r="CC34">
        <v>37.436999999999998</v>
      </c>
      <c r="CD34">
        <v>41.75</v>
      </c>
      <c r="CE34">
        <v>39.811999999999998</v>
      </c>
      <c r="CF34">
        <v>41.25</v>
      </c>
      <c r="CG34">
        <v>37.936999999999998</v>
      </c>
      <c r="CH34">
        <v>27.08</v>
      </c>
      <c r="CI34">
        <v>3</v>
      </c>
      <c r="CJ34">
        <v>0</v>
      </c>
      <c r="CK34">
        <v>1689111547.9000001</v>
      </c>
      <c r="CL34">
        <v>0</v>
      </c>
      <c r="CM34">
        <v>1689110369.5999999</v>
      </c>
      <c r="CN34" t="s">
        <v>353</v>
      </c>
      <c r="CO34">
        <v>1689110366.5999999</v>
      </c>
      <c r="CP34">
        <v>1689110369.5999999</v>
      </c>
      <c r="CQ34">
        <v>21</v>
      </c>
      <c r="CR34">
        <v>0.09</v>
      </c>
      <c r="CS34">
        <v>2.5000000000000001E-2</v>
      </c>
      <c r="CT34">
        <v>-2.1840000000000002</v>
      </c>
      <c r="CU34">
        <v>0.1</v>
      </c>
      <c r="CV34">
        <v>410</v>
      </c>
      <c r="CW34">
        <v>17</v>
      </c>
      <c r="CX34">
        <v>0.12</v>
      </c>
      <c r="CY34">
        <v>0.14000000000000001</v>
      </c>
      <c r="CZ34">
        <v>-0.62610732786666079</v>
      </c>
      <c r="DA34">
        <v>5.7101245333771443E-2</v>
      </c>
      <c r="DB34">
        <v>8.0112251983374974E-2</v>
      </c>
      <c r="DC34">
        <v>1</v>
      </c>
      <c r="DD34">
        <v>399.97427499999998</v>
      </c>
      <c r="DE34">
        <v>0.1908630393989619</v>
      </c>
      <c r="DF34">
        <v>4.4563991910504107E-2</v>
      </c>
      <c r="DG34">
        <v>-1</v>
      </c>
      <c r="DH34">
        <v>29.994907317073171</v>
      </c>
      <c r="DI34">
        <v>0.1209125542171742</v>
      </c>
      <c r="DJ34">
        <v>6.7727810299195945E-2</v>
      </c>
      <c r="DK34">
        <v>1</v>
      </c>
      <c r="DL34">
        <v>2</v>
      </c>
      <c r="DM34">
        <v>2</v>
      </c>
      <c r="DN34" t="s">
        <v>354</v>
      </c>
      <c r="DO34">
        <v>3.2104699999999999</v>
      </c>
      <c r="DP34">
        <v>2.8090700000000002</v>
      </c>
      <c r="DQ34">
        <v>9.5111600000000004E-2</v>
      </c>
      <c r="DR34">
        <v>9.4268299999999999E-2</v>
      </c>
      <c r="DS34">
        <v>8.8644200000000006E-2</v>
      </c>
      <c r="DT34">
        <v>8.4781499999999996E-2</v>
      </c>
      <c r="DU34">
        <v>27450.3</v>
      </c>
      <c r="DV34">
        <v>31022.1</v>
      </c>
      <c r="DW34">
        <v>28542.6</v>
      </c>
      <c r="DX34">
        <v>32836.199999999997</v>
      </c>
      <c r="DY34">
        <v>36150.6</v>
      </c>
      <c r="DZ34">
        <v>40841.199999999997</v>
      </c>
      <c r="EA34">
        <v>41885.4</v>
      </c>
      <c r="EB34">
        <v>47505.2</v>
      </c>
      <c r="EC34">
        <v>2.23495</v>
      </c>
      <c r="ED34">
        <v>1.8428</v>
      </c>
      <c r="EE34">
        <v>6.6008399999999995E-2</v>
      </c>
      <c r="EF34">
        <v>0</v>
      </c>
      <c r="EG34">
        <v>20.980399999999999</v>
      </c>
      <c r="EH34">
        <v>999.9</v>
      </c>
      <c r="EI34">
        <v>54.9</v>
      </c>
      <c r="EJ34">
        <v>27.1</v>
      </c>
      <c r="EK34">
        <v>19.618300000000001</v>
      </c>
      <c r="EL34">
        <v>63.5764</v>
      </c>
      <c r="EM34">
        <v>23.738</v>
      </c>
      <c r="EN34">
        <v>1</v>
      </c>
      <c r="EO34">
        <v>-0.40535300000000002</v>
      </c>
      <c r="EP34">
        <v>1.4727600000000001</v>
      </c>
      <c r="EQ34">
        <v>20.242000000000001</v>
      </c>
      <c r="ER34">
        <v>5.2280699999999998</v>
      </c>
      <c r="ES34">
        <v>12.0099</v>
      </c>
      <c r="ET34">
        <v>4.9910500000000004</v>
      </c>
      <c r="EU34">
        <v>3.3050000000000002</v>
      </c>
      <c r="EV34">
        <v>2856.5</v>
      </c>
      <c r="EW34">
        <v>1134</v>
      </c>
      <c r="EX34">
        <v>67.400000000000006</v>
      </c>
      <c r="EY34">
        <v>10.9</v>
      </c>
      <c r="EZ34">
        <v>1.8527199999999999</v>
      </c>
      <c r="FA34">
        <v>1.8615699999999999</v>
      </c>
      <c r="FB34">
        <v>1.86066</v>
      </c>
      <c r="FC34">
        <v>1.8567199999999999</v>
      </c>
      <c r="FD34">
        <v>1.86111</v>
      </c>
      <c r="FE34">
        <v>1.8573299999999999</v>
      </c>
      <c r="FF34">
        <v>1.85944</v>
      </c>
      <c r="FG34">
        <v>1.8623400000000001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-2.1539999999999999</v>
      </c>
      <c r="FV34">
        <v>9.9599999999999994E-2</v>
      </c>
      <c r="FW34">
        <v>-0.70999052004433483</v>
      </c>
      <c r="FX34">
        <v>-4.0117494158234393E-3</v>
      </c>
      <c r="FY34">
        <v>1.087516141204025E-6</v>
      </c>
      <c r="FZ34">
        <v>-8.657206703991749E-11</v>
      </c>
      <c r="GA34">
        <v>9.9633333333329688E-2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19.600000000000001</v>
      </c>
      <c r="GJ34">
        <v>19.5</v>
      </c>
      <c r="GK34">
        <v>0.99853499999999995</v>
      </c>
      <c r="GL34">
        <v>2.36938</v>
      </c>
      <c r="GM34">
        <v>1.5942400000000001</v>
      </c>
      <c r="GN34">
        <v>2.3303199999999999</v>
      </c>
      <c r="GO34">
        <v>1.40015</v>
      </c>
      <c r="GP34">
        <v>2.3840300000000001</v>
      </c>
      <c r="GQ34">
        <v>29.176600000000001</v>
      </c>
      <c r="GR34">
        <v>14.4648</v>
      </c>
      <c r="GS34">
        <v>18</v>
      </c>
      <c r="GT34">
        <v>640.38599999999997</v>
      </c>
      <c r="GU34">
        <v>409.22500000000002</v>
      </c>
      <c r="GV34">
        <v>20.273900000000001</v>
      </c>
      <c r="GW34">
        <v>21.9071</v>
      </c>
      <c r="GX34">
        <v>30.0014</v>
      </c>
      <c r="GY34">
        <v>21.8095</v>
      </c>
      <c r="GZ34">
        <v>21.789200000000001</v>
      </c>
      <c r="HA34">
        <v>20.033999999999999</v>
      </c>
      <c r="HB34">
        <v>20</v>
      </c>
      <c r="HC34">
        <v>-30</v>
      </c>
      <c r="HD34">
        <v>20.235700000000001</v>
      </c>
      <c r="HE34">
        <v>399.95400000000001</v>
      </c>
      <c r="HF34">
        <v>0</v>
      </c>
      <c r="HG34">
        <v>104.783</v>
      </c>
      <c r="HH34">
        <v>104.50700000000001</v>
      </c>
    </row>
    <row r="35" spans="1:216" x14ac:dyDescent="0.2">
      <c r="A35">
        <v>17</v>
      </c>
      <c r="B35">
        <v>1689111603</v>
      </c>
      <c r="C35">
        <v>968</v>
      </c>
      <c r="D35" t="s">
        <v>388</v>
      </c>
      <c r="E35" t="s">
        <v>389</v>
      </c>
      <c r="F35" t="s">
        <v>347</v>
      </c>
      <c r="G35" t="s">
        <v>348</v>
      </c>
      <c r="H35" t="s">
        <v>349</v>
      </c>
      <c r="I35" t="s">
        <v>350</v>
      </c>
      <c r="J35" t="s">
        <v>351</v>
      </c>
      <c r="K35" t="s">
        <v>352</v>
      </c>
      <c r="L35">
        <v>1689111603</v>
      </c>
      <c r="M35">
        <f t="shared" si="0"/>
        <v>1.3850567764938976E-3</v>
      </c>
      <c r="N35">
        <f t="shared" si="1"/>
        <v>1.3850567764938975</v>
      </c>
      <c r="O35">
        <f t="shared" si="2"/>
        <v>-1.2235119417482929</v>
      </c>
      <c r="P35">
        <f t="shared" si="3"/>
        <v>400.03300000000002</v>
      </c>
      <c r="Q35">
        <f t="shared" si="4"/>
        <v>407.55644517257616</v>
      </c>
      <c r="R35">
        <f t="shared" si="5"/>
        <v>41.140364352137837</v>
      </c>
      <c r="S35">
        <f t="shared" si="6"/>
        <v>40.380917950911005</v>
      </c>
      <c r="T35">
        <f t="shared" si="7"/>
        <v>0.14396612819190546</v>
      </c>
      <c r="U35">
        <f t="shared" si="8"/>
        <v>3.571508567108669</v>
      </c>
      <c r="V35">
        <f t="shared" si="9"/>
        <v>0.14081816412174267</v>
      </c>
      <c r="W35">
        <f t="shared" si="10"/>
        <v>8.8288451591152797E-2</v>
      </c>
      <c r="X35">
        <f t="shared" si="11"/>
        <v>3.3081142409999993</v>
      </c>
      <c r="Y35">
        <f t="shared" si="12"/>
        <v>22.005702394432891</v>
      </c>
      <c r="Z35">
        <f t="shared" si="13"/>
        <v>22.005702394432891</v>
      </c>
      <c r="AA35">
        <f t="shared" si="14"/>
        <v>2.6544298000698427</v>
      </c>
      <c r="AB35">
        <f t="shared" si="15"/>
        <v>62.313293611440521</v>
      </c>
      <c r="AC35">
        <f t="shared" si="16"/>
        <v>1.6828974402372003</v>
      </c>
      <c r="AD35">
        <f t="shared" si="17"/>
        <v>2.7007037225973654</v>
      </c>
      <c r="AE35">
        <f t="shared" si="18"/>
        <v>0.97153235983264241</v>
      </c>
      <c r="AF35">
        <f t="shared" si="19"/>
        <v>-61.081003843380884</v>
      </c>
      <c r="AG35">
        <f t="shared" si="20"/>
        <v>54.62517105083186</v>
      </c>
      <c r="AH35">
        <f t="shared" si="21"/>
        <v>3.1431852273417364</v>
      </c>
      <c r="AI35">
        <f t="shared" si="22"/>
        <v>-4.5333242072871371E-3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54169.162836688127</v>
      </c>
      <c r="AO35">
        <f t="shared" si="26"/>
        <v>20.001899999999999</v>
      </c>
      <c r="AP35">
        <f t="shared" si="27"/>
        <v>16.861601699999998</v>
      </c>
      <c r="AQ35">
        <f t="shared" si="28"/>
        <v>0.84299999999999997</v>
      </c>
      <c r="AR35">
        <f t="shared" si="29"/>
        <v>0.16538999999999998</v>
      </c>
      <c r="AS35">
        <v>1689111603</v>
      </c>
      <c r="AT35">
        <v>400.03300000000002</v>
      </c>
      <c r="AU35">
        <v>399.62400000000002</v>
      </c>
      <c r="AV35">
        <v>16.671600000000002</v>
      </c>
      <c r="AW35">
        <v>15.839499999999999</v>
      </c>
      <c r="AX35">
        <v>402.18599999999998</v>
      </c>
      <c r="AY35">
        <v>16.571999999999999</v>
      </c>
      <c r="AZ35">
        <v>600.04399999999998</v>
      </c>
      <c r="BA35">
        <v>100.744</v>
      </c>
      <c r="BB35">
        <v>0.19996700000000001</v>
      </c>
      <c r="BC35">
        <v>22.289400000000001</v>
      </c>
      <c r="BD35">
        <v>21.9909</v>
      </c>
      <c r="BE35">
        <v>999.9</v>
      </c>
      <c r="BF35">
        <v>0</v>
      </c>
      <c r="BG35">
        <v>0</v>
      </c>
      <c r="BH35">
        <v>10009.4</v>
      </c>
      <c r="BI35">
        <v>0</v>
      </c>
      <c r="BJ35">
        <v>492.91300000000001</v>
      </c>
      <c r="BK35">
        <v>0.40850799999999998</v>
      </c>
      <c r="BL35">
        <v>406.815</v>
      </c>
      <c r="BM35">
        <v>406.05599999999998</v>
      </c>
      <c r="BN35">
        <v>0.83214999999999995</v>
      </c>
      <c r="BO35">
        <v>399.62400000000002</v>
      </c>
      <c r="BP35">
        <v>15.839499999999999</v>
      </c>
      <c r="BQ35">
        <v>1.67957</v>
      </c>
      <c r="BR35">
        <v>1.5957300000000001</v>
      </c>
      <c r="BS35">
        <v>14.7089</v>
      </c>
      <c r="BT35">
        <v>13.9177</v>
      </c>
      <c r="BU35">
        <v>20.001899999999999</v>
      </c>
      <c r="BV35">
        <v>0.89997300000000002</v>
      </c>
      <c r="BW35">
        <v>0.100027</v>
      </c>
      <c r="BX35">
        <v>0</v>
      </c>
      <c r="BY35">
        <v>2.2326999999999999</v>
      </c>
      <c r="BZ35">
        <v>0</v>
      </c>
      <c r="CA35">
        <v>6671.47</v>
      </c>
      <c r="CB35">
        <v>162.24</v>
      </c>
      <c r="CC35">
        <v>36.811999999999998</v>
      </c>
      <c r="CD35">
        <v>41.186999999999998</v>
      </c>
      <c r="CE35">
        <v>38.875</v>
      </c>
      <c r="CF35">
        <v>39.811999999999998</v>
      </c>
      <c r="CG35">
        <v>37.125</v>
      </c>
      <c r="CH35">
        <v>18</v>
      </c>
      <c r="CI35">
        <v>2</v>
      </c>
      <c r="CJ35">
        <v>0</v>
      </c>
      <c r="CK35">
        <v>1689111608.5</v>
      </c>
      <c r="CL35">
        <v>0</v>
      </c>
      <c r="CM35">
        <v>1689110369.5999999</v>
      </c>
      <c r="CN35" t="s">
        <v>353</v>
      </c>
      <c r="CO35">
        <v>1689110366.5999999</v>
      </c>
      <c r="CP35">
        <v>1689110369.5999999</v>
      </c>
      <c r="CQ35">
        <v>21</v>
      </c>
      <c r="CR35">
        <v>0.09</v>
      </c>
      <c r="CS35">
        <v>2.5000000000000001E-2</v>
      </c>
      <c r="CT35">
        <v>-2.1840000000000002</v>
      </c>
      <c r="CU35">
        <v>0.1</v>
      </c>
      <c r="CV35">
        <v>410</v>
      </c>
      <c r="CW35">
        <v>17</v>
      </c>
      <c r="CX35">
        <v>0.12</v>
      </c>
      <c r="CY35">
        <v>0.14000000000000001</v>
      </c>
      <c r="CZ35">
        <v>-1.057474578028391</v>
      </c>
      <c r="DA35">
        <v>-1.652780769745783E-2</v>
      </c>
      <c r="DB35">
        <v>4.4667223251273883E-2</v>
      </c>
      <c r="DC35">
        <v>1</v>
      </c>
      <c r="DD35">
        <v>399.65392500000002</v>
      </c>
      <c r="DE35">
        <v>-4.8405253431642661E-4</v>
      </c>
      <c r="DF35">
        <v>2.313480873056473E-2</v>
      </c>
      <c r="DG35">
        <v>-1</v>
      </c>
      <c r="DH35">
        <v>20.000251219512201</v>
      </c>
      <c r="DI35">
        <v>6.8702738279473414E-3</v>
      </c>
      <c r="DJ35">
        <v>7.3595838280806399E-3</v>
      </c>
      <c r="DK35">
        <v>1</v>
      </c>
      <c r="DL35">
        <v>2</v>
      </c>
      <c r="DM35">
        <v>2</v>
      </c>
      <c r="DN35" t="s">
        <v>354</v>
      </c>
      <c r="DO35">
        <v>3.2100499999999998</v>
      </c>
      <c r="DP35">
        <v>2.80898</v>
      </c>
      <c r="DQ35">
        <v>9.5055700000000007E-2</v>
      </c>
      <c r="DR35">
        <v>9.4167000000000001E-2</v>
      </c>
      <c r="DS35">
        <v>8.9096800000000004E-2</v>
      </c>
      <c r="DT35">
        <v>8.5307800000000003E-2</v>
      </c>
      <c r="DU35">
        <v>27440.400000000001</v>
      </c>
      <c r="DV35">
        <v>31012.400000000001</v>
      </c>
      <c r="DW35">
        <v>28531.4</v>
      </c>
      <c r="DX35">
        <v>32823.1</v>
      </c>
      <c r="DY35">
        <v>36118</v>
      </c>
      <c r="DZ35">
        <v>40801.1</v>
      </c>
      <c r="EA35">
        <v>41868.6</v>
      </c>
      <c r="EB35">
        <v>47486.3</v>
      </c>
      <c r="EC35">
        <v>2.2322500000000001</v>
      </c>
      <c r="ED35">
        <v>1.8396999999999999</v>
      </c>
      <c r="EE35">
        <v>3.1799099999999997E-2</v>
      </c>
      <c r="EF35">
        <v>0</v>
      </c>
      <c r="EG35">
        <v>21.4663</v>
      </c>
      <c r="EH35">
        <v>999.9</v>
      </c>
      <c r="EI35">
        <v>55.2</v>
      </c>
      <c r="EJ35">
        <v>27.1</v>
      </c>
      <c r="EK35">
        <v>19.728200000000001</v>
      </c>
      <c r="EL35">
        <v>63.686399999999999</v>
      </c>
      <c r="EM35">
        <v>23.842099999999999</v>
      </c>
      <c r="EN35">
        <v>1</v>
      </c>
      <c r="EO35">
        <v>-0.38488299999999998</v>
      </c>
      <c r="EP35">
        <v>-2.2807300000000001</v>
      </c>
      <c r="EQ35">
        <v>20.223299999999998</v>
      </c>
      <c r="ER35">
        <v>5.2280699999999998</v>
      </c>
      <c r="ES35">
        <v>12.0099</v>
      </c>
      <c r="ET35">
        <v>4.9909999999999997</v>
      </c>
      <c r="EU35">
        <v>3.3050000000000002</v>
      </c>
      <c r="EV35">
        <v>2857.6</v>
      </c>
      <c r="EW35">
        <v>1137.8</v>
      </c>
      <c r="EX35">
        <v>67.400000000000006</v>
      </c>
      <c r="EY35">
        <v>11</v>
      </c>
      <c r="EZ35">
        <v>1.8527199999999999</v>
      </c>
      <c r="FA35">
        <v>1.8615699999999999</v>
      </c>
      <c r="FB35">
        <v>1.86066</v>
      </c>
      <c r="FC35">
        <v>1.8567</v>
      </c>
      <c r="FD35">
        <v>1.86107</v>
      </c>
      <c r="FE35">
        <v>1.85731</v>
      </c>
      <c r="FF35">
        <v>1.85944</v>
      </c>
      <c r="FG35">
        <v>1.8623400000000001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-2.153</v>
      </c>
      <c r="FV35">
        <v>9.9599999999999994E-2</v>
      </c>
      <c r="FW35">
        <v>-0.70999052004433483</v>
      </c>
      <c r="FX35">
        <v>-4.0117494158234393E-3</v>
      </c>
      <c r="FY35">
        <v>1.087516141204025E-6</v>
      </c>
      <c r="FZ35">
        <v>-8.657206703991749E-11</v>
      </c>
      <c r="GA35">
        <v>9.9633333333329688E-2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20.6</v>
      </c>
      <c r="GJ35">
        <v>20.6</v>
      </c>
      <c r="GK35">
        <v>0.99731400000000003</v>
      </c>
      <c r="GL35">
        <v>2.3767100000000001</v>
      </c>
      <c r="GM35">
        <v>1.5942400000000001</v>
      </c>
      <c r="GN35">
        <v>2.3315399999999999</v>
      </c>
      <c r="GO35">
        <v>1.40015</v>
      </c>
      <c r="GP35">
        <v>2.2827099999999998</v>
      </c>
      <c r="GQ35">
        <v>29.325099999999999</v>
      </c>
      <c r="GR35">
        <v>14.4472</v>
      </c>
      <c r="GS35">
        <v>18</v>
      </c>
      <c r="GT35">
        <v>640.35</v>
      </c>
      <c r="GU35">
        <v>408.69299999999998</v>
      </c>
      <c r="GV35">
        <v>20.1435</v>
      </c>
      <c r="GW35">
        <v>22.141300000000001</v>
      </c>
      <c r="GX35">
        <v>30.001899999999999</v>
      </c>
      <c r="GY35">
        <v>21.9694</v>
      </c>
      <c r="GZ35">
        <v>21.942499999999999</v>
      </c>
      <c r="HA35">
        <v>20.0197</v>
      </c>
      <c r="HB35">
        <v>20</v>
      </c>
      <c r="HC35">
        <v>-30</v>
      </c>
      <c r="HD35">
        <v>20.696200000000001</v>
      </c>
      <c r="HE35">
        <v>399.63600000000002</v>
      </c>
      <c r="HF35">
        <v>0</v>
      </c>
      <c r="HG35">
        <v>104.742</v>
      </c>
      <c r="HH35">
        <v>104.46599999999999</v>
      </c>
    </row>
    <row r="36" spans="1:216" x14ac:dyDescent="0.2">
      <c r="A36">
        <v>18</v>
      </c>
      <c r="B36">
        <v>1689111663.5</v>
      </c>
      <c r="C36">
        <v>1028.5</v>
      </c>
      <c r="D36" t="s">
        <v>390</v>
      </c>
      <c r="E36" t="s">
        <v>391</v>
      </c>
      <c r="F36" t="s">
        <v>347</v>
      </c>
      <c r="G36" t="s">
        <v>348</v>
      </c>
      <c r="H36" t="s">
        <v>349</v>
      </c>
      <c r="I36" t="s">
        <v>350</v>
      </c>
      <c r="J36" t="s">
        <v>351</v>
      </c>
      <c r="K36" t="s">
        <v>352</v>
      </c>
      <c r="L36">
        <v>1689111663.5</v>
      </c>
      <c r="M36">
        <f t="shared" si="0"/>
        <v>1.2650204028461574E-3</v>
      </c>
      <c r="N36">
        <f t="shared" si="1"/>
        <v>1.2650204028461574</v>
      </c>
      <c r="O36">
        <f t="shared" si="2"/>
        <v>-1.9024710956667819</v>
      </c>
      <c r="P36">
        <f t="shared" si="3"/>
        <v>400.04599999999999</v>
      </c>
      <c r="Q36">
        <f t="shared" si="4"/>
        <v>417.20165949572043</v>
      </c>
      <c r="R36">
        <f t="shared" si="5"/>
        <v>42.12032533847902</v>
      </c>
      <c r="S36">
        <f t="shared" si="6"/>
        <v>40.388304520946001</v>
      </c>
      <c r="T36">
        <f t="shared" si="7"/>
        <v>0.13148250027649189</v>
      </c>
      <c r="U36">
        <f t="shared" si="8"/>
        <v>3.5702185380857134</v>
      </c>
      <c r="V36">
        <f t="shared" si="9"/>
        <v>0.12885049486494299</v>
      </c>
      <c r="W36">
        <f t="shared" si="10"/>
        <v>8.0763646206212014E-2</v>
      </c>
      <c r="X36">
        <f t="shared" si="11"/>
        <v>0</v>
      </c>
      <c r="Y36">
        <f t="shared" si="12"/>
        <v>22.045463251138173</v>
      </c>
      <c r="Z36">
        <f t="shared" si="13"/>
        <v>22.045463251138173</v>
      </c>
      <c r="AA36">
        <f t="shared" si="14"/>
        <v>2.6608730843521848</v>
      </c>
      <c r="AB36">
        <f t="shared" si="15"/>
        <v>62.500425686062414</v>
      </c>
      <c r="AC36">
        <f t="shared" si="16"/>
        <v>1.6910455874198</v>
      </c>
      <c r="AD36">
        <f t="shared" si="17"/>
        <v>2.7056545117210344</v>
      </c>
      <c r="AE36">
        <f t="shared" si="18"/>
        <v>0.96982749693238479</v>
      </c>
      <c r="AF36">
        <f t="shared" si="19"/>
        <v>-55.787399765515545</v>
      </c>
      <c r="AG36">
        <f t="shared" si="20"/>
        <v>52.745941713655391</v>
      </c>
      <c r="AH36">
        <f t="shared" si="21"/>
        <v>3.0372272655816475</v>
      </c>
      <c r="AI36">
        <f t="shared" si="22"/>
        <v>-4.2307862785051498E-3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54135.894063231572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1689111663.5</v>
      </c>
      <c r="AT36">
        <v>400.04599999999999</v>
      </c>
      <c r="AU36">
        <v>399.19299999999998</v>
      </c>
      <c r="AV36">
        <v>16.7498</v>
      </c>
      <c r="AW36">
        <v>15.99</v>
      </c>
      <c r="AX36">
        <v>402.19900000000001</v>
      </c>
      <c r="AY36">
        <v>16.650099999999998</v>
      </c>
      <c r="AZ36">
        <v>600.14300000000003</v>
      </c>
      <c r="BA36">
        <v>100.759</v>
      </c>
      <c r="BB36">
        <v>0.200151</v>
      </c>
      <c r="BC36">
        <v>22.319500000000001</v>
      </c>
      <c r="BD36">
        <v>22.0624</v>
      </c>
      <c r="BE36">
        <v>999.9</v>
      </c>
      <c r="BF36">
        <v>0</v>
      </c>
      <c r="BG36">
        <v>0</v>
      </c>
      <c r="BH36">
        <v>10002.5</v>
      </c>
      <c r="BI36">
        <v>0</v>
      </c>
      <c r="BJ36">
        <v>478.06</v>
      </c>
      <c r="BK36">
        <v>0.85290500000000002</v>
      </c>
      <c r="BL36">
        <v>406.86099999999999</v>
      </c>
      <c r="BM36">
        <v>405.68</v>
      </c>
      <c r="BN36">
        <v>0.75974799999999998</v>
      </c>
      <c r="BO36">
        <v>399.19299999999998</v>
      </c>
      <c r="BP36">
        <v>15.99</v>
      </c>
      <c r="BQ36">
        <v>1.6876899999999999</v>
      </c>
      <c r="BR36">
        <v>1.61114</v>
      </c>
      <c r="BS36">
        <v>14.7836</v>
      </c>
      <c r="BT36">
        <v>14.0657</v>
      </c>
      <c r="BU36">
        <v>0</v>
      </c>
      <c r="BV36">
        <v>0</v>
      </c>
      <c r="BW36">
        <v>0</v>
      </c>
      <c r="BX36">
        <v>0</v>
      </c>
      <c r="BY36">
        <v>4.12</v>
      </c>
      <c r="BZ36">
        <v>0</v>
      </c>
      <c r="CA36">
        <v>6295.36</v>
      </c>
      <c r="CB36">
        <v>6.62</v>
      </c>
      <c r="CC36">
        <v>35.311999999999998</v>
      </c>
      <c r="CD36">
        <v>39.375</v>
      </c>
      <c r="CE36">
        <v>37.186999999999998</v>
      </c>
      <c r="CF36">
        <v>37.561999999999998</v>
      </c>
      <c r="CG36">
        <v>35.625</v>
      </c>
      <c r="CH36">
        <v>0</v>
      </c>
      <c r="CI36">
        <v>0</v>
      </c>
      <c r="CJ36">
        <v>0</v>
      </c>
      <c r="CK36">
        <v>1689111668.5</v>
      </c>
      <c r="CL36">
        <v>0</v>
      </c>
      <c r="CM36">
        <v>1689110369.5999999</v>
      </c>
      <c r="CN36" t="s">
        <v>353</v>
      </c>
      <c r="CO36">
        <v>1689110366.5999999</v>
      </c>
      <c r="CP36">
        <v>1689110369.5999999</v>
      </c>
      <c r="CQ36">
        <v>21</v>
      </c>
      <c r="CR36">
        <v>0.09</v>
      </c>
      <c r="CS36">
        <v>2.5000000000000001E-2</v>
      </c>
      <c r="CT36">
        <v>-2.1840000000000002</v>
      </c>
      <c r="CU36">
        <v>0.1</v>
      </c>
      <c r="CV36">
        <v>410</v>
      </c>
      <c r="CW36">
        <v>17</v>
      </c>
      <c r="CX36">
        <v>0.12</v>
      </c>
      <c r="CY36">
        <v>0.14000000000000001</v>
      </c>
      <c r="CZ36">
        <v>-1.738336469711425</v>
      </c>
      <c r="DA36">
        <v>5.1450110206432867E-4</v>
      </c>
      <c r="DB36">
        <v>6.2380562361861278E-2</v>
      </c>
      <c r="DC36">
        <v>1</v>
      </c>
      <c r="DD36">
        <v>399.23532499999999</v>
      </c>
      <c r="DE36">
        <v>-0.26207504690529071</v>
      </c>
      <c r="DF36">
        <v>4.2884372153505691E-2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354</v>
      </c>
      <c r="DO36">
        <v>3.2098100000000001</v>
      </c>
      <c r="DP36">
        <v>2.8090999999999999</v>
      </c>
      <c r="DQ36">
        <v>9.5015799999999997E-2</v>
      </c>
      <c r="DR36">
        <v>9.40521E-2</v>
      </c>
      <c r="DS36">
        <v>8.9365100000000003E-2</v>
      </c>
      <c r="DT36">
        <v>8.5861000000000007E-2</v>
      </c>
      <c r="DU36">
        <v>27427.5</v>
      </c>
      <c r="DV36">
        <v>31002</v>
      </c>
      <c r="DW36">
        <v>28517.9</v>
      </c>
      <c r="DX36">
        <v>32809.300000000003</v>
      </c>
      <c r="DY36">
        <v>36090.5</v>
      </c>
      <c r="DZ36">
        <v>40758.400000000001</v>
      </c>
      <c r="EA36">
        <v>41849.199999999997</v>
      </c>
      <c r="EB36">
        <v>47465.7</v>
      </c>
      <c r="EC36">
        <v>2.2278699999999998</v>
      </c>
      <c r="ED36">
        <v>1.8355699999999999</v>
      </c>
      <c r="EE36">
        <v>7.6182200000000002E-3</v>
      </c>
      <c r="EF36">
        <v>0</v>
      </c>
      <c r="EG36">
        <v>21.936800000000002</v>
      </c>
      <c r="EH36">
        <v>999.9</v>
      </c>
      <c r="EI36">
        <v>55.6</v>
      </c>
      <c r="EJ36">
        <v>27.1</v>
      </c>
      <c r="EK36">
        <v>19.866599999999998</v>
      </c>
      <c r="EL36">
        <v>63.566499999999998</v>
      </c>
      <c r="EM36">
        <v>23.485600000000002</v>
      </c>
      <c r="EN36">
        <v>1</v>
      </c>
      <c r="EO36">
        <v>-0.35625499999999999</v>
      </c>
      <c r="EP36">
        <v>2.8026200000000001</v>
      </c>
      <c r="EQ36">
        <v>20.223099999999999</v>
      </c>
      <c r="ER36">
        <v>5.2256799999999997</v>
      </c>
      <c r="ES36">
        <v>12.0099</v>
      </c>
      <c r="ET36">
        <v>4.9905999999999997</v>
      </c>
      <c r="EU36">
        <v>3.3050000000000002</v>
      </c>
      <c r="EV36">
        <v>2859</v>
      </c>
      <c r="EW36">
        <v>1142.3</v>
      </c>
      <c r="EX36">
        <v>67.400000000000006</v>
      </c>
      <c r="EY36">
        <v>11</v>
      </c>
      <c r="EZ36">
        <v>1.8527199999999999</v>
      </c>
      <c r="FA36">
        <v>1.8615699999999999</v>
      </c>
      <c r="FB36">
        <v>1.86066</v>
      </c>
      <c r="FC36">
        <v>1.85669</v>
      </c>
      <c r="FD36">
        <v>1.8610899999999999</v>
      </c>
      <c r="FE36">
        <v>1.8573</v>
      </c>
      <c r="FF36">
        <v>1.85944</v>
      </c>
      <c r="FG36">
        <v>1.8623400000000001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-2.153</v>
      </c>
      <c r="FV36">
        <v>9.9699999999999997E-2</v>
      </c>
      <c r="FW36">
        <v>-0.70999052004433483</v>
      </c>
      <c r="FX36">
        <v>-4.0117494158234393E-3</v>
      </c>
      <c r="FY36">
        <v>1.087516141204025E-6</v>
      </c>
      <c r="FZ36">
        <v>-8.657206703991749E-11</v>
      </c>
      <c r="GA36">
        <v>9.9633333333329688E-2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21.6</v>
      </c>
      <c r="GJ36">
        <v>21.6</v>
      </c>
      <c r="GK36">
        <v>0.99609400000000003</v>
      </c>
      <c r="GL36">
        <v>2.3803700000000001</v>
      </c>
      <c r="GM36">
        <v>1.5942400000000001</v>
      </c>
      <c r="GN36">
        <v>2.3303199999999999</v>
      </c>
      <c r="GO36">
        <v>1.40015</v>
      </c>
      <c r="GP36">
        <v>2.2875999999999999</v>
      </c>
      <c r="GQ36">
        <v>29.516500000000001</v>
      </c>
      <c r="GR36">
        <v>14.4122</v>
      </c>
      <c r="GS36">
        <v>18</v>
      </c>
      <c r="GT36">
        <v>639.91300000000001</v>
      </c>
      <c r="GU36">
        <v>408.07100000000003</v>
      </c>
      <c r="GV36">
        <v>19.419799999999999</v>
      </c>
      <c r="GW36">
        <v>22.4513</v>
      </c>
      <c r="GX36">
        <v>30.002300000000002</v>
      </c>
      <c r="GY36">
        <v>22.1998</v>
      </c>
      <c r="GZ36">
        <v>22.157800000000002</v>
      </c>
      <c r="HA36">
        <v>19.998200000000001</v>
      </c>
      <c r="HB36">
        <v>20</v>
      </c>
      <c r="HC36">
        <v>-30</v>
      </c>
      <c r="HD36">
        <v>19.411899999999999</v>
      </c>
      <c r="HE36">
        <v>399.16199999999998</v>
      </c>
      <c r="HF36">
        <v>0</v>
      </c>
      <c r="HG36">
        <v>104.693</v>
      </c>
      <c r="HH36">
        <v>104.42100000000001</v>
      </c>
    </row>
    <row r="37" spans="1:216" x14ac:dyDescent="0.2">
      <c r="A37">
        <v>19</v>
      </c>
      <c r="B37">
        <v>1689111784</v>
      </c>
      <c r="C37">
        <v>1149</v>
      </c>
      <c r="D37" t="s">
        <v>392</v>
      </c>
      <c r="E37" t="s">
        <v>393</v>
      </c>
      <c r="F37" t="s">
        <v>347</v>
      </c>
      <c r="G37" t="s">
        <v>348</v>
      </c>
      <c r="H37" t="s">
        <v>349</v>
      </c>
      <c r="I37" t="s">
        <v>350</v>
      </c>
      <c r="J37" t="s">
        <v>351</v>
      </c>
      <c r="K37" t="s">
        <v>352</v>
      </c>
      <c r="L37">
        <v>1689111784</v>
      </c>
      <c r="M37">
        <f t="shared" si="0"/>
        <v>1.2708650622800849E-3</v>
      </c>
      <c r="N37">
        <f t="shared" si="1"/>
        <v>1.2708650622800848</v>
      </c>
      <c r="O37">
        <f t="shared" si="2"/>
        <v>10.518669125582127</v>
      </c>
      <c r="P37">
        <f t="shared" si="3"/>
        <v>399.50599999999997</v>
      </c>
      <c r="Q37">
        <f t="shared" si="4"/>
        <v>252.53462051705171</v>
      </c>
      <c r="R37">
        <f t="shared" si="5"/>
        <v>25.497705960630647</v>
      </c>
      <c r="S37">
        <f t="shared" si="6"/>
        <v>40.336990218019992</v>
      </c>
      <c r="T37">
        <f t="shared" si="7"/>
        <v>0.12093922072498199</v>
      </c>
      <c r="U37">
        <f t="shared" si="8"/>
        <v>3.5665307226136465</v>
      </c>
      <c r="V37">
        <f t="shared" si="9"/>
        <v>0.11870628045112998</v>
      </c>
      <c r="W37">
        <f t="shared" si="10"/>
        <v>7.4388612163444071E-2</v>
      </c>
      <c r="X37">
        <f t="shared" si="11"/>
        <v>297.74523299999998</v>
      </c>
      <c r="Y37">
        <f t="shared" si="12"/>
        <v>22.780509205885782</v>
      </c>
      <c r="Z37">
        <f t="shared" si="13"/>
        <v>22.780509205885782</v>
      </c>
      <c r="AA37">
        <f t="shared" si="14"/>
        <v>2.7824790063484497</v>
      </c>
      <c r="AB37">
        <f t="shared" si="15"/>
        <v>66.675906785334263</v>
      </c>
      <c r="AC37">
        <f t="shared" si="16"/>
        <v>1.725660192621</v>
      </c>
      <c r="AD37">
        <f t="shared" si="17"/>
        <v>2.5881315692890863</v>
      </c>
      <c r="AE37">
        <f t="shared" si="18"/>
        <v>1.0568188137274497</v>
      </c>
      <c r="AF37">
        <f t="shared" si="19"/>
        <v>-56.045149246551745</v>
      </c>
      <c r="AG37">
        <f t="shared" si="20"/>
        <v>-228.60204054984234</v>
      </c>
      <c r="AH37">
        <f t="shared" si="21"/>
        <v>-13.17754814014871</v>
      </c>
      <c r="AI37">
        <f t="shared" si="22"/>
        <v>-7.9504936542804217E-2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54189.382109583174</v>
      </c>
      <c r="AO37">
        <f t="shared" si="26"/>
        <v>1800.26</v>
      </c>
      <c r="AP37">
        <f t="shared" si="27"/>
        <v>1517.6193000000001</v>
      </c>
      <c r="AQ37">
        <f t="shared" si="28"/>
        <v>0.84300006665703842</v>
      </c>
      <c r="AR37">
        <f t="shared" si="29"/>
        <v>0.16539012864808417</v>
      </c>
      <c r="AS37">
        <v>1689111784</v>
      </c>
      <c r="AT37">
        <v>399.50599999999997</v>
      </c>
      <c r="AU37">
        <v>406.24200000000002</v>
      </c>
      <c r="AV37">
        <v>17.0913</v>
      </c>
      <c r="AW37">
        <v>16.328199999999999</v>
      </c>
      <c r="AX37">
        <v>401.65800000000002</v>
      </c>
      <c r="AY37">
        <v>16.991700000000002</v>
      </c>
      <c r="AZ37">
        <v>600.1</v>
      </c>
      <c r="BA37">
        <v>100.767</v>
      </c>
      <c r="BB37">
        <v>0.20016999999999999</v>
      </c>
      <c r="BC37">
        <v>21.5916</v>
      </c>
      <c r="BD37">
        <v>21.9969</v>
      </c>
      <c r="BE37">
        <v>999.9</v>
      </c>
      <c r="BF37">
        <v>0</v>
      </c>
      <c r="BG37">
        <v>0</v>
      </c>
      <c r="BH37">
        <v>9986.25</v>
      </c>
      <c r="BI37">
        <v>0</v>
      </c>
      <c r="BJ37">
        <v>468.59</v>
      </c>
      <c r="BK37">
        <v>-6.7356299999999996</v>
      </c>
      <c r="BL37">
        <v>406.45299999999997</v>
      </c>
      <c r="BM37">
        <v>412.98500000000001</v>
      </c>
      <c r="BN37">
        <v>0.76310299999999998</v>
      </c>
      <c r="BO37">
        <v>406.24200000000002</v>
      </c>
      <c r="BP37">
        <v>16.328199999999999</v>
      </c>
      <c r="BQ37">
        <v>1.72224</v>
      </c>
      <c r="BR37">
        <v>1.64534</v>
      </c>
      <c r="BS37">
        <v>15.0983</v>
      </c>
      <c r="BT37">
        <v>14.3901</v>
      </c>
      <c r="BU37">
        <v>1800.26</v>
      </c>
      <c r="BV37">
        <v>0.9</v>
      </c>
      <c r="BW37">
        <v>0.1</v>
      </c>
      <c r="BX37">
        <v>0</v>
      </c>
      <c r="BY37">
        <v>2.9110999999999998</v>
      </c>
      <c r="BZ37">
        <v>0</v>
      </c>
      <c r="CA37">
        <v>9067.06</v>
      </c>
      <c r="CB37">
        <v>14602.4</v>
      </c>
      <c r="CC37">
        <v>35.561999999999998</v>
      </c>
      <c r="CD37">
        <v>38</v>
      </c>
      <c r="CE37">
        <v>36</v>
      </c>
      <c r="CF37">
        <v>36.061999999999998</v>
      </c>
      <c r="CG37">
        <v>35.125</v>
      </c>
      <c r="CH37">
        <v>1620.23</v>
      </c>
      <c r="CI37">
        <v>180.03</v>
      </c>
      <c r="CJ37">
        <v>0</v>
      </c>
      <c r="CK37">
        <v>1689111789.7</v>
      </c>
      <c r="CL37">
        <v>0</v>
      </c>
      <c r="CM37">
        <v>1689110369.5999999</v>
      </c>
      <c r="CN37" t="s">
        <v>353</v>
      </c>
      <c r="CO37">
        <v>1689110366.5999999</v>
      </c>
      <c r="CP37">
        <v>1689110369.5999999</v>
      </c>
      <c r="CQ37">
        <v>21</v>
      </c>
      <c r="CR37">
        <v>0.09</v>
      </c>
      <c r="CS37">
        <v>2.5000000000000001E-2</v>
      </c>
      <c r="CT37">
        <v>-2.1840000000000002</v>
      </c>
      <c r="CU37">
        <v>0.1</v>
      </c>
      <c r="CV37">
        <v>410</v>
      </c>
      <c r="CW37">
        <v>17</v>
      </c>
      <c r="CX37">
        <v>0.12</v>
      </c>
      <c r="CY37">
        <v>0.14000000000000001</v>
      </c>
      <c r="CZ37">
        <v>9.0478464338570728</v>
      </c>
      <c r="DA37">
        <v>2.8246387519495828</v>
      </c>
      <c r="DB37">
        <v>0.28424968557884089</v>
      </c>
      <c r="DC37">
        <v>0</v>
      </c>
      <c r="DD37">
        <v>405.91224999999997</v>
      </c>
      <c r="DE37">
        <v>1.855609756096974</v>
      </c>
      <c r="DF37">
        <v>0.1801103481202567</v>
      </c>
      <c r="DG37">
        <v>-1</v>
      </c>
      <c r="DH37">
        <v>1800.01756097561</v>
      </c>
      <c r="DI37">
        <v>0.10533713912933861</v>
      </c>
      <c r="DJ37">
        <v>0.15104159478485421</v>
      </c>
      <c r="DK37">
        <v>1</v>
      </c>
      <c r="DL37">
        <v>1</v>
      </c>
      <c r="DM37">
        <v>2</v>
      </c>
      <c r="DN37" t="s">
        <v>394</v>
      </c>
      <c r="DO37">
        <v>3.2084600000000001</v>
      </c>
      <c r="DP37">
        <v>2.80898</v>
      </c>
      <c r="DQ37">
        <v>9.4775600000000002E-2</v>
      </c>
      <c r="DR37">
        <v>9.5178399999999996E-2</v>
      </c>
      <c r="DS37">
        <v>9.0565099999999996E-2</v>
      </c>
      <c r="DT37">
        <v>8.7052199999999996E-2</v>
      </c>
      <c r="DU37">
        <v>27402.2</v>
      </c>
      <c r="DV37">
        <v>30927.5</v>
      </c>
      <c r="DW37">
        <v>28487.1</v>
      </c>
      <c r="DX37">
        <v>32774.6</v>
      </c>
      <c r="DY37">
        <v>36003</v>
      </c>
      <c r="DZ37">
        <v>40660.199999999997</v>
      </c>
      <c r="EA37">
        <v>41803.199999999997</v>
      </c>
      <c r="EB37">
        <v>47414.5</v>
      </c>
      <c r="EC37">
        <v>2.21855</v>
      </c>
      <c r="ED37">
        <v>1.82365</v>
      </c>
      <c r="EE37">
        <v>-3.3080600000000002E-2</v>
      </c>
      <c r="EF37">
        <v>0</v>
      </c>
      <c r="EG37">
        <v>22.542100000000001</v>
      </c>
      <c r="EH37">
        <v>999.9</v>
      </c>
      <c r="EI37">
        <v>56.2</v>
      </c>
      <c r="EJ37">
        <v>27.3</v>
      </c>
      <c r="EK37">
        <v>20.317399999999999</v>
      </c>
      <c r="EL37">
        <v>63.616500000000002</v>
      </c>
      <c r="EM37">
        <v>23.353400000000001</v>
      </c>
      <c r="EN37">
        <v>1</v>
      </c>
      <c r="EO37">
        <v>-0.29056900000000002</v>
      </c>
      <c r="EP37">
        <v>3.9592399999999999</v>
      </c>
      <c r="EQ37">
        <v>20.1873</v>
      </c>
      <c r="ER37">
        <v>5.22912</v>
      </c>
      <c r="ES37">
        <v>12.0099</v>
      </c>
      <c r="ET37">
        <v>4.9897499999999999</v>
      </c>
      <c r="EU37">
        <v>3.3050000000000002</v>
      </c>
      <c r="EV37">
        <v>2861.8</v>
      </c>
      <c r="EW37">
        <v>1151.5</v>
      </c>
      <c r="EX37">
        <v>67.400000000000006</v>
      </c>
      <c r="EY37">
        <v>11</v>
      </c>
      <c r="EZ37">
        <v>1.8528</v>
      </c>
      <c r="FA37">
        <v>1.86158</v>
      </c>
      <c r="FB37">
        <v>1.86069</v>
      </c>
      <c r="FC37">
        <v>1.85677</v>
      </c>
      <c r="FD37">
        <v>1.86111</v>
      </c>
      <c r="FE37">
        <v>1.8573299999999999</v>
      </c>
      <c r="FF37">
        <v>1.85944</v>
      </c>
      <c r="FG37">
        <v>1.8623400000000001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-2.1520000000000001</v>
      </c>
      <c r="FV37">
        <v>9.9599999999999994E-2</v>
      </c>
      <c r="FW37">
        <v>-0.70999052004433483</v>
      </c>
      <c r="FX37">
        <v>-4.0117494158234393E-3</v>
      </c>
      <c r="FY37">
        <v>1.087516141204025E-6</v>
      </c>
      <c r="FZ37">
        <v>-8.657206703991749E-11</v>
      </c>
      <c r="GA37">
        <v>9.9633333333329688E-2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23.6</v>
      </c>
      <c r="GJ37">
        <v>23.6</v>
      </c>
      <c r="GK37">
        <v>1.01074</v>
      </c>
      <c r="GL37">
        <v>2.3754900000000001</v>
      </c>
      <c r="GM37">
        <v>1.5942400000000001</v>
      </c>
      <c r="GN37">
        <v>2.3303199999999999</v>
      </c>
      <c r="GO37">
        <v>1.40015</v>
      </c>
      <c r="GP37">
        <v>2.2900399999999999</v>
      </c>
      <c r="GQ37">
        <v>30.0076</v>
      </c>
      <c r="GR37">
        <v>14.3247</v>
      </c>
      <c r="GS37">
        <v>18</v>
      </c>
      <c r="GT37">
        <v>640.62900000000002</v>
      </c>
      <c r="GU37">
        <v>405.90899999999999</v>
      </c>
      <c r="GV37">
        <v>17.881499999999999</v>
      </c>
      <c r="GW37">
        <v>23.282</v>
      </c>
      <c r="GX37">
        <v>30.002099999999999</v>
      </c>
      <c r="GY37">
        <v>22.826799999999999</v>
      </c>
      <c r="GZ37">
        <v>22.743200000000002</v>
      </c>
      <c r="HA37">
        <v>20.289100000000001</v>
      </c>
      <c r="HB37">
        <v>20</v>
      </c>
      <c r="HC37">
        <v>-30</v>
      </c>
      <c r="HD37">
        <v>17.8948</v>
      </c>
      <c r="HE37">
        <v>406.51799999999997</v>
      </c>
      <c r="HF37">
        <v>0</v>
      </c>
      <c r="HG37">
        <v>104.578</v>
      </c>
      <c r="HH37">
        <v>104.309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2023-07-11T21:50:22Z</dcterms:created>
  <dcterms:modified xsi:type="dcterms:W3CDTF">2023-07-14T20:52:43Z</dcterms:modified>
</cp:coreProperties>
</file>