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0C1D679A-B598-B045-84EC-DAACFAFE988A}" xr6:coauthVersionLast="47" xr6:coauthVersionMax="47" xr10:uidLastSave="{00000000-0000-0000-0000-000000000000}"/>
  <bookViews>
    <workbookView xWindow="360" yWindow="760" windowWidth="16100" windowHeight="145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 s="1"/>
  <c r="S37" i="1" s="1"/>
  <c r="AD37" i="1"/>
  <c r="AC37" i="1"/>
  <c r="AB37" i="1" s="1"/>
  <c r="U37" i="1"/>
  <c r="AR36" i="1"/>
  <c r="AQ36" i="1"/>
  <c r="AO36" i="1"/>
  <c r="AN36" i="1"/>
  <c r="AL36" i="1"/>
  <c r="P36" i="1" s="1"/>
  <c r="AD36" i="1"/>
  <c r="AC36" i="1"/>
  <c r="AB36" i="1"/>
  <c r="U36" i="1"/>
  <c r="S36" i="1"/>
  <c r="AR35" i="1"/>
  <c r="AQ35" i="1"/>
  <c r="AP35" i="1"/>
  <c r="AO35" i="1"/>
  <c r="AN35" i="1"/>
  <c r="AL35" i="1"/>
  <c r="N35" i="1" s="1"/>
  <c r="M35" i="1" s="1"/>
  <c r="AF35" i="1" s="1"/>
  <c r="AD35" i="1"/>
  <c r="AC35" i="1"/>
  <c r="AB35" i="1"/>
  <c r="X35" i="1"/>
  <c r="U35" i="1"/>
  <c r="S35" i="1"/>
  <c r="P35" i="1"/>
  <c r="O35" i="1"/>
  <c r="AR34" i="1"/>
  <c r="AQ34" i="1"/>
  <c r="AO34" i="1"/>
  <c r="AN34" i="1"/>
  <c r="AL34" i="1" s="1"/>
  <c r="O34" i="1" s="1"/>
  <c r="AD34" i="1"/>
  <c r="AC34" i="1"/>
  <c r="U34" i="1"/>
  <c r="AR33" i="1"/>
  <c r="AQ33" i="1"/>
  <c r="AO33" i="1"/>
  <c r="AP33" i="1" s="1"/>
  <c r="AN33" i="1"/>
  <c r="AL33" i="1"/>
  <c r="AD33" i="1"/>
  <c r="AC33" i="1"/>
  <c r="AB33" i="1" s="1"/>
  <c r="U33" i="1"/>
  <c r="AR32" i="1"/>
  <c r="AQ32" i="1"/>
  <c r="AO32" i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N31" i="1" s="1"/>
  <c r="M31" i="1" s="1"/>
  <c r="AF31" i="1"/>
  <c r="AD31" i="1"/>
  <c r="AC31" i="1"/>
  <c r="AB31" i="1"/>
  <c r="U31" i="1"/>
  <c r="S31" i="1"/>
  <c r="P31" i="1"/>
  <c r="O31" i="1"/>
  <c r="AR30" i="1"/>
  <c r="AQ30" i="1"/>
  <c r="AO30" i="1"/>
  <c r="AN30" i="1"/>
  <c r="AL30" i="1" s="1"/>
  <c r="O30" i="1" s="1"/>
  <c r="AD30" i="1"/>
  <c r="AC30" i="1"/>
  <c r="AB30" i="1" s="1"/>
  <c r="U30" i="1"/>
  <c r="AR29" i="1"/>
  <c r="AQ29" i="1"/>
  <c r="AO29" i="1"/>
  <c r="AP29" i="1" s="1"/>
  <c r="AN29" i="1"/>
  <c r="AL29" i="1"/>
  <c r="AM29" i="1" s="1"/>
  <c r="AD29" i="1"/>
  <c r="AC29" i="1"/>
  <c r="AB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X27" i="1" s="1"/>
  <c r="AN27" i="1"/>
  <c r="AL27" i="1"/>
  <c r="N27" i="1" s="1"/>
  <c r="M27" i="1" s="1"/>
  <c r="AF27" i="1" s="1"/>
  <c r="AD27" i="1"/>
  <c r="AC27" i="1"/>
  <c r="AB27" i="1"/>
  <c r="U27" i="1"/>
  <c r="S27" i="1"/>
  <c r="P27" i="1"/>
  <c r="O27" i="1"/>
  <c r="AR26" i="1"/>
  <c r="AQ26" i="1"/>
  <c r="AO26" i="1"/>
  <c r="AN26" i="1"/>
  <c r="AL26" i="1" s="1"/>
  <c r="AM26" i="1"/>
  <c r="AD26" i="1"/>
  <c r="AC26" i="1"/>
  <c r="AB26" i="1" s="1"/>
  <c r="U26" i="1"/>
  <c r="N26" i="1"/>
  <c r="M26" i="1"/>
  <c r="AF26" i="1" s="1"/>
  <c r="AR25" i="1"/>
  <c r="AQ25" i="1"/>
  <c r="AO25" i="1"/>
  <c r="AP25" i="1" s="1"/>
  <c r="AN25" i="1"/>
  <c r="AL25" i="1"/>
  <c r="AM25" i="1" s="1"/>
  <c r="AD25" i="1"/>
  <c r="AC25" i="1"/>
  <c r="AB25" i="1"/>
  <c r="U25" i="1"/>
  <c r="S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P23" i="1" s="1"/>
  <c r="AO23" i="1"/>
  <c r="AN23" i="1"/>
  <c r="AL23" i="1"/>
  <c r="N23" i="1" s="1"/>
  <c r="M23" i="1" s="1"/>
  <c r="AF23" i="1" s="1"/>
  <c r="AD23" i="1"/>
  <c r="AC23" i="1"/>
  <c r="AB23" i="1"/>
  <c r="X23" i="1"/>
  <c r="U23" i="1"/>
  <c r="S23" i="1"/>
  <c r="P23" i="1"/>
  <c r="O23" i="1"/>
  <c r="AR22" i="1"/>
  <c r="AQ22" i="1"/>
  <c r="AO22" i="1"/>
  <c r="AN22" i="1"/>
  <c r="AL22" i="1" s="1"/>
  <c r="O22" i="1" s="1"/>
  <c r="AM22" i="1"/>
  <c r="AD22" i="1"/>
  <c r="AC22" i="1"/>
  <c r="AB22" i="1" s="1"/>
  <c r="U22" i="1"/>
  <c r="N22" i="1"/>
  <c r="M22" i="1" s="1"/>
  <c r="AR21" i="1"/>
  <c r="AQ21" i="1"/>
  <c r="AO21" i="1"/>
  <c r="AP21" i="1" s="1"/>
  <c r="AN21" i="1"/>
  <c r="AL21" i="1"/>
  <c r="AD21" i="1"/>
  <c r="AC21" i="1"/>
  <c r="AB21" i="1"/>
  <c r="U21" i="1"/>
  <c r="N21" i="1"/>
  <c r="M21" i="1" s="1"/>
  <c r="AR20" i="1"/>
  <c r="AQ20" i="1"/>
  <c r="AO20" i="1"/>
  <c r="AP20" i="1" s="1"/>
  <c r="AN20" i="1"/>
  <c r="AL20" i="1"/>
  <c r="AD20" i="1"/>
  <c r="AC20" i="1"/>
  <c r="AB20" i="1"/>
  <c r="U20" i="1"/>
  <c r="AR19" i="1"/>
  <c r="AQ19" i="1"/>
  <c r="AO19" i="1"/>
  <c r="X19" i="1" s="1"/>
  <c r="AN19" i="1"/>
  <c r="AL19" i="1"/>
  <c r="N19" i="1" s="1"/>
  <c r="M19" i="1" s="1"/>
  <c r="AF19" i="1"/>
  <c r="AD19" i="1"/>
  <c r="AC19" i="1"/>
  <c r="AB19" i="1"/>
  <c r="U19" i="1"/>
  <c r="S19" i="1"/>
  <c r="P19" i="1"/>
  <c r="O19" i="1"/>
  <c r="AF21" i="1" l="1"/>
  <c r="AF22" i="1"/>
  <c r="Y19" i="1"/>
  <c r="Z19" i="1" s="1"/>
  <c r="Y27" i="1"/>
  <c r="Z27" i="1" s="1"/>
  <c r="S29" i="1"/>
  <c r="O21" i="1"/>
  <c r="P21" i="1"/>
  <c r="AP30" i="1"/>
  <c r="X30" i="1"/>
  <c r="P20" i="1"/>
  <c r="O20" i="1"/>
  <c r="N20" i="1"/>
  <c r="M20" i="1" s="1"/>
  <c r="AM20" i="1"/>
  <c r="AM21" i="1"/>
  <c r="X22" i="1"/>
  <c r="AP22" i="1"/>
  <c r="AP27" i="1"/>
  <c r="X31" i="1"/>
  <c r="N34" i="1"/>
  <c r="M34" i="1" s="1"/>
  <c r="AM34" i="1"/>
  <c r="AP36" i="1"/>
  <c r="N29" i="1"/>
  <c r="M29" i="1" s="1"/>
  <c r="O29" i="1"/>
  <c r="P29" i="1"/>
  <c r="AP19" i="1"/>
  <c r="S21" i="1"/>
  <c r="N33" i="1"/>
  <c r="M33" i="1" s="1"/>
  <c r="O33" i="1"/>
  <c r="P33" i="1"/>
  <c r="AM33" i="1"/>
  <c r="AP34" i="1"/>
  <c r="X34" i="1"/>
  <c r="S26" i="1"/>
  <c r="P26" i="1"/>
  <c r="S20" i="1"/>
  <c r="AP26" i="1"/>
  <c r="X26" i="1"/>
  <c r="Y35" i="1"/>
  <c r="Z35" i="1" s="1"/>
  <c r="V35" i="1" s="1"/>
  <c r="T35" i="1" s="1"/>
  <c r="W35" i="1" s="1"/>
  <c r="Q35" i="1" s="1"/>
  <c r="R35" i="1" s="1"/>
  <c r="P30" i="1"/>
  <c r="S30" i="1"/>
  <c r="S22" i="1"/>
  <c r="P22" i="1"/>
  <c r="S33" i="1"/>
  <c r="S34" i="1"/>
  <c r="P34" i="1"/>
  <c r="Y23" i="1"/>
  <c r="Z23" i="1" s="1"/>
  <c r="V23" i="1" s="1"/>
  <c r="T23" i="1" s="1"/>
  <c r="W23" i="1" s="1"/>
  <c r="Q23" i="1" s="1"/>
  <c r="R23" i="1" s="1"/>
  <c r="P37" i="1"/>
  <c r="O37" i="1"/>
  <c r="N37" i="1"/>
  <c r="M37" i="1" s="1"/>
  <c r="AM37" i="1"/>
  <c r="O25" i="1"/>
  <c r="P25" i="1"/>
  <c r="N25" i="1"/>
  <c r="M25" i="1" s="1"/>
  <c r="O26" i="1"/>
  <c r="N30" i="1"/>
  <c r="M30" i="1" s="1"/>
  <c r="AM30" i="1"/>
  <c r="AP32" i="1"/>
  <c r="AB34" i="1"/>
  <c r="AM32" i="1"/>
  <c r="AM36" i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X37" i="1"/>
  <c r="AM28" i="1"/>
  <c r="AM19" i="1"/>
  <c r="AM23" i="1"/>
  <c r="O24" i="1"/>
  <c r="AM27" i="1"/>
  <c r="O28" i="1"/>
  <c r="AM31" i="1"/>
  <c r="O32" i="1"/>
  <c r="AM35" i="1"/>
  <c r="O36" i="1"/>
  <c r="AM24" i="1"/>
  <c r="X20" i="1"/>
  <c r="X24" i="1"/>
  <c r="X28" i="1"/>
  <c r="X32" i="1"/>
  <c r="X36" i="1"/>
  <c r="AA27" i="1" l="1"/>
  <c r="AE27" i="1" s="1"/>
  <c r="AH27" i="1"/>
  <c r="AG27" i="1"/>
  <c r="AA19" i="1"/>
  <c r="AE19" i="1" s="1"/>
  <c r="AG19" i="1"/>
  <c r="AH19" i="1"/>
  <c r="AI19" i="1" s="1"/>
  <c r="Y28" i="1"/>
  <c r="Z28" i="1" s="1"/>
  <c r="V19" i="1"/>
  <c r="T19" i="1" s="1"/>
  <c r="W19" i="1" s="1"/>
  <c r="Q19" i="1" s="1"/>
  <c r="R19" i="1" s="1"/>
  <c r="AF29" i="1"/>
  <c r="AF25" i="1"/>
  <c r="AF37" i="1"/>
  <c r="Y24" i="1"/>
  <c r="Z24" i="1" s="1"/>
  <c r="Y20" i="1"/>
  <c r="Z20" i="1" s="1"/>
  <c r="Y22" i="1"/>
  <c r="Z22" i="1" s="1"/>
  <c r="Y29" i="1"/>
  <c r="Z29" i="1" s="1"/>
  <c r="AF33" i="1"/>
  <c r="Y25" i="1"/>
  <c r="Z25" i="1" s="1"/>
  <c r="V25" i="1" s="1"/>
  <c r="T25" i="1" s="1"/>
  <c r="W25" i="1" s="1"/>
  <c r="Q25" i="1" s="1"/>
  <c r="R25" i="1" s="1"/>
  <c r="AA23" i="1"/>
  <c r="AE23" i="1" s="1"/>
  <c r="AH23" i="1"/>
  <c r="AG23" i="1"/>
  <c r="AF30" i="1"/>
  <c r="V30" i="1"/>
  <c r="T30" i="1" s="1"/>
  <c r="W30" i="1" s="1"/>
  <c r="Q30" i="1" s="1"/>
  <c r="R30" i="1" s="1"/>
  <c r="Y26" i="1"/>
  <c r="Z26" i="1" s="1"/>
  <c r="Y34" i="1"/>
  <c r="Z34" i="1" s="1"/>
  <c r="V34" i="1" s="1"/>
  <c r="T34" i="1" s="1"/>
  <c r="W34" i="1" s="1"/>
  <c r="Q34" i="1" s="1"/>
  <c r="R34" i="1" s="1"/>
  <c r="Y37" i="1"/>
  <c r="Z37" i="1" s="1"/>
  <c r="V37" i="1" s="1"/>
  <c r="T37" i="1" s="1"/>
  <c r="W37" i="1" s="1"/>
  <c r="Q37" i="1" s="1"/>
  <c r="R37" i="1" s="1"/>
  <c r="Y21" i="1"/>
  <c r="Z21" i="1" s="1"/>
  <c r="V27" i="1"/>
  <c r="T27" i="1" s="1"/>
  <c r="W27" i="1" s="1"/>
  <c r="Q27" i="1" s="1"/>
  <c r="R27" i="1" s="1"/>
  <c r="Y33" i="1"/>
  <c r="Z33" i="1" s="1"/>
  <c r="V33" i="1" s="1"/>
  <c r="T33" i="1" s="1"/>
  <c r="W33" i="1" s="1"/>
  <c r="Q33" i="1" s="1"/>
  <c r="R33" i="1" s="1"/>
  <c r="AF32" i="1"/>
  <c r="V32" i="1"/>
  <c r="T32" i="1" s="1"/>
  <c r="W32" i="1" s="1"/>
  <c r="Q32" i="1" s="1"/>
  <c r="R32" i="1" s="1"/>
  <c r="Y30" i="1"/>
  <c r="Z30" i="1" s="1"/>
  <c r="AF28" i="1"/>
  <c r="AA35" i="1"/>
  <c r="AE35" i="1" s="1"/>
  <c r="AH35" i="1"/>
  <c r="AG35" i="1"/>
  <c r="AF24" i="1"/>
  <c r="V24" i="1"/>
  <c r="T24" i="1" s="1"/>
  <c r="W24" i="1" s="1"/>
  <c r="Q24" i="1" s="1"/>
  <c r="R24" i="1" s="1"/>
  <c r="AF34" i="1"/>
  <c r="Y36" i="1"/>
  <c r="Z36" i="1" s="1"/>
  <c r="Y32" i="1"/>
  <c r="Z32" i="1" s="1"/>
  <c r="AF36" i="1"/>
  <c r="V36" i="1"/>
  <c r="T36" i="1" s="1"/>
  <c r="W36" i="1" s="1"/>
  <c r="Q36" i="1" s="1"/>
  <c r="R36" i="1" s="1"/>
  <c r="Y31" i="1"/>
  <c r="Z31" i="1" s="1"/>
  <c r="AF20" i="1"/>
  <c r="AH31" i="1" l="1"/>
  <c r="AA31" i="1"/>
  <c r="AE31" i="1" s="1"/>
  <c r="AG31" i="1"/>
  <c r="V31" i="1"/>
  <c r="T31" i="1" s="1"/>
  <c r="W31" i="1" s="1"/>
  <c r="Q31" i="1" s="1"/>
  <c r="R31" i="1" s="1"/>
  <c r="AG28" i="1"/>
  <c r="AA28" i="1"/>
  <c r="AE28" i="1" s="1"/>
  <c r="AH28" i="1"/>
  <c r="AI28" i="1" s="1"/>
  <c r="AH21" i="1"/>
  <c r="AI21" i="1" s="1"/>
  <c r="AA21" i="1"/>
  <c r="AE21" i="1" s="1"/>
  <c r="V21" i="1"/>
  <c r="T21" i="1" s="1"/>
  <c r="W21" i="1" s="1"/>
  <c r="Q21" i="1" s="1"/>
  <c r="R21" i="1" s="1"/>
  <c r="AG21" i="1"/>
  <c r="AH29" i="1"/>
  <c r="AA29" i="1"/>
  <c r="AE29" i="1" s="1"/>
  <c r="AG29" i="1"/>
  <c r="AI23" i="1"/>
  <c r="AI35" i="1"/>
  <c r="AG20" i="1"/>
  <c r="AA20" i="1"/>
  <c r="AE20" i="1" s="1"/>
  <c r="AH20" i="1"/>
  <c r="AI20" i="1" s="1"/>
  <c r="V20" i="1"/>
  <c r="T20" i="1" s="1"/>
  <c r="W20" i="1" s="1"/>
  <c r="Q20" i="1" s="1"/>
  <c r="R20" i="1" s="1"/>
  <c r="AG36" i="1"/>
  <c r="AH36" i="1"/>
  <c r="AA36" i="1"/>
  <c r="AE36" i="1" s="1"/>
  <c r="AH33" i="1"/>
  <c r="AI33" i="1" s="1"/>
  <c r="AA33" i="1"/>
  <c r="AE33" i="1" s="1"/>
  <c r="AG33" i="1"/>
  <c r="AA26" i="1"/>
  <c r="AE26" i="1" s="1"/>
  <c r="AH26" i="1"/>
  <c r="AG26" i="1"/>
  <c r="V26" i="1"/>
  <c r="T26" i="1" s="1"/>
  <c r="W26" i="1" s="1"/>
  <c r="Q26" i="1" s="1"/>
  <c r="R26" i="1" s="1"/>
  <c r="AH25" i="1"/>
  <c r="AI25" i="1" s="1"/>
  <c r="AA25" i="1"/>
  <c r="AE25" i="1" s="1"/>
  <c r="AG25" i="1"/>
  <c r="V29" i="1"/>
  <c r="T29" i="1" s="1"/>
  <c r="W29" i="1" s="1"/>
  <c r="Q29" i="1" s="1"/>
  <c r="R29" i="1" s="1"/>
  <c r="AI27" i="1"/>
  <c r="AA30" i="1"/>
  <c r="AE30" i="1" s="1"/>
  <c r="AH30" i="1"/>
  <c r="AG30" i="1"/>
  <c r="AH37" i="1"/>
  <c r="AI37" i="1" s="1"/>
  <c r="AA37" i="1"/>
  <c r="AE37" i="1" s="1"/>
  <c r="AG37" i="1"/>
  <c r="AH32" i="1"/>
  <c r="AA32" i="1"/>
  <c r="AE32" i="1" s="1"/>
  <c r="AG32" i="1"/>
  <c r="AA34" i="1"/>
  <c r="AE34" i="1" s="1"/>
  <c r="AH34" i="1"/>
  <c r="AG34" i="1"/>
  <c r="AA22" i="1"/>
  <c r="AE22" i="1" s="1"/>
  <c r="AH22" i="1"/>
  <c r="V22" i="1"/>
  <c r="T22" i="1" s="1"/>
  <c r="W22" i="1" s="1"/>
  <c r="Q22" i="1" s="1"/>
  <c r="R22" i="1" s="1"/>
  <c r="AG22" i="1"/>
  <c r="V28" i="1"/>
  <c r="T28" i="1" s="1"/>
  <c r="W28" i="1" s="1"/>
  <c r="Q28" i="1" s="1"/>
  <c r="R28" i="1" s="1"/>
  <c r="AH24" i="1"/>
  <c r="AG24" i="1"/>
  <c r="AA24" i="1"/>
  <c r="AE24" i="1" s="1"/>
  <c r="AI24" i="1" l="1"/>
  <c r="AI30" i="1"/>
  <c r="AI29" i="1"/>
  <c r="AI34" i="1"/>
  <c r="AI36" i="1"/>
  <c r="AI32" i="1"/>
  <c r="AI26" i="1"/>
  <c r="AI22" i="1"/>
  <c r="AI31" i="1"/>
</calcChain>
</file>

<file path=xl/sharedStrings.xml><?xml version="1.0" encoding="utf-8"?>
<sst xmlns="http://schemas.openxmlformats.org/spreadsheetml/2006/main" count="1000" uniqueCount="395">
  <si>
    <t>File opened</t>
  </si>
  <si>
    <t>2023-07-11 15:02:18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</si>
  <si>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</si>
  <si>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</si>
  <si>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</si>
  <si>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</si>
  <si>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</si>
  <si>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</si>
  <si>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</si>
  <si>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</si>
  <si>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</si>
  <si>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</si>
  <si>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</si>
  <si>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</si>
  <si>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</si>
  <si>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</si>
  <si>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</si>
  <si>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</si>
  <si>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</si>
  <si>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</si>
  <si>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</si>
  <si>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</si>
  <si>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</si>
  <si>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</si>
  <si>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</si>
  <si>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</si>
  <si>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</si>
  <si>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15:02:18</t>
  </si>
  <si>
    <t>Stability Definition:	CO2_r (Meas): Std&lt;0.75 Per=20	A (GasEx): Std&lt;0.2 Per=20	Qin (LeafQ): Per=20</t>
  </si>
  <si>
    <t>15:02:22</t>
  </si>
  <si>
    <t>Stability Definition:	CO2_r (Meas): Std&lt;0.75 Per=20	A (GasEx): Std&lt;0.2 Per=20	Qin (LeafQ): Std&lt;1 Per=20</t>
  </si>
  <si>
    <t>15:02:24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</si>
  <si>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</si>
  <si>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</si>
  <si>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</si>
  <si>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</si>
  <si>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</si>
  <si>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</si>
  <si>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</si>
  <si>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</si>
  <si>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</si>
  <si>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</si>
  <si>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</si>
  <si>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</si>
  <si>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</si>
  <si>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</si>
  <si>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</si>
  <si>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</si>
  <si>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</si>
  <si>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</si>
  <si>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</si>
  <si>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</si>
  <si>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</si>
  <si>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</si>
  <si>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</si>
  <si>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</si>
  <si>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</si>
  <si>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</si>
  <si>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</si>
  <si>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</si>
  <si>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</si>
  <si>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</si>
  <si>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</si>
  <si>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</si>
  <si>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</si>
  <si>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</si>
  <si>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</si>
  <si>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</si>
  <si>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</si>
  <si>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</si>
  <si>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</si>
  <si>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</si>
  <si>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</si>
  <si>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</si>
  <si>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</si>
  <si>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</si>
  <si>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</si>
  <si>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</si>
  <si>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</si>
  <si>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</si>
  <si>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</si>
  <si>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</si>
  <si>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</si>
  <si>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</si>
  <si>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</si>
  <si>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</si>
  <si>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</si>
  <si>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</si>
  <si>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</si>
  <si>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</si>
  <si>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</si>
  <si>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5.44513 81.256 375.56 623.191 878.572 1084.54 1279.3 1413.35</t>
  </si>
  <si>
    <t>Fs_true</t>
  </si>
  <si>
    <t>0.187402 100.614 402.174 601.312 804.148 1001.1 1201.83 1401.21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</si>
  <si>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</si>
  <si>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</si>
  <si>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</si>
  <si>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</si>
  <si>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</si>
  <si>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</si>
  <si>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</si>
  <si>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</si>
  <si>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</si>
  <si>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</si>
  <si>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</si>
  <si>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</si>
  <si>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</si>
  <si>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</si>
  <si>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</si>
  <si>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</si>
  <si>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</si>
  <si>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</si>
  <si>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</si>
  <si>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</si>
  <si>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</si>
  <si>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</si>
  <si>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</si>
  <si>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</si>
  <si>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</si>
  <si>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</si>
  <si>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</si>
  <si>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</si>
  <si>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</si>
  <si>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</si>
  <si>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</si>
  <si>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</si>
  <si>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</si>
  <si>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</si>
  <si>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</si>
  <si>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</si>
  <si>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</si>
  <si>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</si>
  <si>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</si>
  <si>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</si>
  <si>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</si>
  <si>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</si>
  <si>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</si>
  <si>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</si>
  <si>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</si>
  <si>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</si>
  <si>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</si>
  <si>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</si>
  <si>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</si>
  <si>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</si>
  <si>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</si>
  <si>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</si>
  <si>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</si>
  <si>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</si>
  <si>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</si>
  <si>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</si>
  <si>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</si>
  <si>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</si>
  <si>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</si>
  <si>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</si>
  <si>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</si>
  <si>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</si>
  <si>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</si>
  <si>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</si>
  <si>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</si>
  <si>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</si>
  <si>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</si>
  <si>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</si>
  <si>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</si>
  <si>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</si>
  <si>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</si>
  <si>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</si>
  <si>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</si>
  <si>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</si>
  <si>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</si>
  <si>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</si>
  <si>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</si>
  <si>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</si>
  <si>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</si>
  <si>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</si>
  <si>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</si>
  <si>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</si>
  <si>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</si>
  <si>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</si>
  <si>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</si>
  <si>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</si>
  <si>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</si>
  <si>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</si>
  <si>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</si>
  <si>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</si>
  <si>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</si>
  <si>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</si>
  <si>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</si>
  <si>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</si>
  <si>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</si>
  <si>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</si>
  <si>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</si>
  <si>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</si>
  <si>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</si>
  <si>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</si>
  <si>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</si>
  <si>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</si>
  <si>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</si>
  <si>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</si>
  <si>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</si>
  <si>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</si>
  <si>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</si>
  <si>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</si>
  <si>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</si>
  <si>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</si>
  <si>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</si>
  <si>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</si>
  <si>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</si>
  <si>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</si>
  <si>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</si>
  <si>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</si>
  <si>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</si>
  <si>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</si>
  <si>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</si>
  <si>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</si>
  <si>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</si>
  <si>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</si>
  <si>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</si>
  <si>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</si>
  <si>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</si>
  <si>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</si>
  <si>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</si>
  <si>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</si>
  <si>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</si>
  <si>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</si>
  <si>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</si>
  <si>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</si>
  <si>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</si>
  <si>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</si>
  <si>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</si>
  <si>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</si>
  <si>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</si>
  <si>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</si>
  <si>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</si>
  <si>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</si>
  <si>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</si>
  <si>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</si>
  <si>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</si>
  <si>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</si>
  <si>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</si>
  <si>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</si>
  <si>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</si>
  <si>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</si>
  <si>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</si>
  <si>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</si>
  <si>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</si>
  <si>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</si>
  <si>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</si>
  <si>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</si>
  <si>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</si>
  <si>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</si>
  <si>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</si>
  <si>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</si>
  <si>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</si>
  <si>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</si>
  <si>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</si>
  <si>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</si>
  <si>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</si>
  <si>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</si>
  <si>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</si>
  <si>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</si>
  <si>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</si>
  <si>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</si>
  <si>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</si>
  <si>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</si>
  <si>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</si>
  <si>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</si>
  <si>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</si>
  <si>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</si>
  <si>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</si>
  <si>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</si>
  <si>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</si>
  <si>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</si>
  <si>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</si>
  <si>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</si>
  <si>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</si>
  <si>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</si>
  <si>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</si>
  <si>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</si>
  <si>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</si>
  <si>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</si>
  <si>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</si>
  <si>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</si>
  <si>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</si>
  <si>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</si>
  <si>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</si>
  <si>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</si>
  <si>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</si>
  <si>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</si>
  <si>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</si>
  <si>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</si>
  <si>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</si>
  <si>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</si>
  <si>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</si>
  <si>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</si>
  <si>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</si>
  <si>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</si>
  <si>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</si>
  <si>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</si>
  <si>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</si>
  <si>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</si>
  <si>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</si>
  <si>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</si>
  <si>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</si>
  <si>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</si>
  <si>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</si>
  <si>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</si>
  <si>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</si>
  <si>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</si>
  <si>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</si>
  <si>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</si>
  <si>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</si>
  <si>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</si>
  <si>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</si>
  <si>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</si>
  <si>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</si>
  <si>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</si>
  <si>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</si>
  <si>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</si>
  <si>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</si>
  <si>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</si>
  <si>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</si>
  <si>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</si>
  <si>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</si>
  <si>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</si>
  <si>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</si>
  <si>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</si>
  <si>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</si>
  <si>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</si>
  <si>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</si>
  <si>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</si>
  <si>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</si>
  <si>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</si>
  <si>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</si>
  <si>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</si>
  <si>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</si>
  <si>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</si>
  <si>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</si>
  <si>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</si>
  <si>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</si>
  <si>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</si>
  <si>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</si>
  <si>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</si>
  <si>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</si>
  <si>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</si>
  <si>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</si>
  <si>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15:24:52</t>
  </si>
  <si>
    <t>15:24:52</t>
  </si>
  <si>
    <t>none</t>
  </si>
  <si>
    <t>Picabo</t>
  </si>
  <si>
    <t>20230711</t>
  </si>
  <si>
    <t>kse</t>
  </si>
  <si>
    <t>15:21:08</t>
  </si>
  <si>
    <t>2/2</t>
  </si>
  <si>
    <t>00000000</t>
  </si>
  <si>
    <t>iiiiiiii</t>
  </si>
  <si>
    <t>off</t>
  </si>
  <si>
    <t>20230711 15:25:53</t>
  </si>
  <si>
    <t>15:25:53</t>
  </si>
  <si>
    <t>20230711 15:26:53</t>
  </si>
  <si>
    <t>15:26:53</t>
  </si>
  <si>
    <t>20230711 15:27:54</t>
  </si>
  <si>
    <t>15:27:54</t>
  </si>
  <si>
    <t>20230711 15:28:54</t>
  </si>
  <si>
    <t>15:28:54</t>
  </si>
  <si>
    <t>20230711 15:29:55</t>
  </si>
  <si>
    <t>15:29:55</t>
  </si>
  <si>
    <t>20230711 15:30:55</t>
  </si>
  <si>
    <t>15:30:55</t>
  </si>
  <si>
    <t>20230711 15:31:56</t>
  </si>
  <si>
    <t>15:31:56</t>
  </si>
  <si>
    <t>20230711 15:32:56</t>
  </si>
  <si>
    <t>15:32:56</t>
  </si>
  <si>
    <t>20230711 15:33:57</t>
  </si>
  <si>
    <t>15:33:57</t>
  </si>
  <si>
    <t>20230711 15:34:57</t>
  </si>
  <si>
    <t>15:34:57</t>
  </si>
  <si>
    <t>20230711 15:35:58</t>
  </si>
  <si>
    <t>15:35:58</t>
  </si>
  <si>
    <t>20230711 15:36:58</t>
  </si>
  <si>
    <t>15:36:58</t>
  </si>
  <si>
    <t>20230711 15:37:59</t>
  </si>
  <si>
    <t>15:37:59</t>
  </si>
  <si>
    <t>20230711 15:38:59</t>
  </si>
  <si>
    <t>15:38:59</t>
  </si>
  <si>
    <t>20230711 15:40:00</t>
  </si>
  <si>
    <t>15:40:00</t>
  </si>
  <si>
    <t>20230711 15:41:00</t>
  </si>
  <si>
    <t>15:41:00</t>
  </si>
  <si>
    <t>20230711 15:42:01</t>
  </si>
  <si>
    <t>15:42:01</t>
  </si>
  <si>
    <t>20230711 15:43:19</t>
  </si>
  <si>
    <t>15:43:19</t>
  </si>
  <si>
    <t>BENA</t>
  </si>
  <si>
    <t>BNL13446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</si>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</sst>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2.762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394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98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112</v>
      </c>
      <c r="CN17" t="s">
        <v>115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1689117892.5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392</v>
      </c>
      <c r="K19" t="s">
        <v>393</v>
      </c>
      <c r="L19">
        <v>1689117892.5</v>
      </c>
      <c r="M19">
        <f t="shared" ref="M19:M37" si="0">(N19)/1000</f>
        <v>2.995454368753789E-3</v>
      </c>
      <c r="N19">
        <f t="shared" ref="N19:N37" si="1">1000*AZ19*AL19*(AV19-AW19)/(100*$B$7*(1000-AL19*AV19))</f>
        <v>2.9954543687537889</v>
      </c>
      <c r="O19">
        <f t="shared" ref="O19:O37" si="2">AZ19*AL19*(AU19-AT19*(1000-AL19*AW19)/(1000-AL19*AV19))/(100*$B$7)</f>
        <v>19.540789895974594</v>
      </c>
      <c r="P19">
        <f t="shared" ref="P19:P37" si="3">AT19 - IF(AL19&gt;1, O19*$B$7*100/(AN19*BH19), 0)</f>
        <v>399.887</v>
      </c>
      <c r="Q19">
        <f t="shared" ref="Q19:Q37" si="4">((W19-M19/2)*P19-O19)/(W19+M19/2)</f>
        <v>263.98952381121757</v>
      </c>
      <c r="R19">
        <f t="shared" ref="R19:R37" si="5">Q19*(BA19+BB19)/1000</f>
        <v>26.688803374643612</v>
      </c>
      <c r="S19">
        <f t="shared" ref="S19:S37" si="6">(AT19 - IF(AL19&gt;1, O19*$B$7*100/(AN19*BH19), 0))*(BA19+BB19)/1000</f>
        <v>40.427761530067997</v>
      </c>
      <c r="T19">
        <f t="shared" ref="T19:T37" si="7">2/((1/V19-1/U19)+SIGN(V19)*SQRT((1/V19-1/U19)*(1/V19-1/U19) + 4*$C$7/(($C$7+1)*($C$7+1))*(2*1/V19*1/U19-1/U19*1/U19)))</f>
        <v>0.24903893771299049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3.9319074202451771</v>
      </c>
      <c r="V19">
        <f t="shared" ref="V19:V37" si="9">M19*(1000-(1000*0.61365*EXP(17.502*Z19/(240.97+Z19))/(BA19+BB19)+AV19)/2)/(1000*0.61365*EXP(17.502*Z19/(240.97+Z19))/(BA19+BB19)-AV19)</f>
        <v>0.24059608304463487</v>
      </c>
      <c r="W19">
        <f t="shared" ref="W19:W37" si="10">1/(($C$7+1)/(T19/1.6)+1/(U19/1.37)) + $C$7/(($C$7+1)/(T19/1.6) + $C$7/(U19/1.37))</f>
        <v>0.15110726401003871</v>
      </c>
      <c r="X19">
        <f t="shared" ref="X19:X37" si="11">(AO19*AR19)</f>
        <v>330.75925199999995</v>
      </c>
      <c r="Y19">
        <f t="shared" ref="Y19:Y37" si="12">(BC19+(X19+2*0.95*0.0000000567*(((BC19+$B$9)+273)^4-(BC19+273)^4)-44100*M19)/(1.84*29.3*U19+8*0.95*0.0000000567*(BC19+273)^3))</f>
        <v>27.293088103601683</v>
      </c>
      <c r="Z19">
        <f t="shared" ref="Z19:Z37" si="13">($C$9*BD19+$D$9*BE19+$E$9*Y19)</f>
        <v>27.293088103601683</v>
      </c>
      <c r="AA19">
        <f t="shared" ref="AA19:AA37" si="14">0.61365*EXP(17.502*Z19/(240.97+Z19))</f>
        <v>3.6412354493528918</v>
      </c>
      <c r="AB19">
        <f t="shared" ref="AB19:AB37" si="15">(AC19/AD19*100)</f>
        <v>70.03439860477944</v>
      </c>
      <c r="AC19">
        <f t="shared" ref="AC19:AC37" si="16">AV19*(BA19+BB19)/1000</f>
        <v>2.4202852581599998</v>
      </c>
      <c r="AD19">
        <f t="shared" ref="AD19:AD37" si="17">0.61365*EXP(17.502*BC19/(240.97+BC19))</f>
        <v>3.4558521332041954</v>
      </c>
      <c r="AE19">
        <f t="shared" ref="AE19:AE37" si="18">(AA19-AV19*(BA19+BB19)/1000)</f>
        <v>1.2209501911928919</v>
      </c>
      <c r="AF19">
        <f t="shared" ref="AF19:AF37" si="19">(-M19*44100)</f>
        <v>-132.09953766204211</v>
      </c>
      <c r="AG19">
        <f t="shared" ref="AG19:AG37" si="20">2*29.3*U19*0.92*(BC19-Z19)</f>
        <v>-188.38143177439662</v>
      </c>
      <c r="AH19">
        <f t="shared" ref="AH19:AH37" si="21">2*0.95*0.0000000567*(((BC19+$B$9)+273)^4-(Z19+273)^4)</f>
        <v>-10.324134973378905</v>
      </c>
      <c r="AI19">
        <f t="shared" ref="AI19:AI37" si="22">X19+AH19+AF19+AG19</f>
        <v>-4.5852409817712214E-2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53493.515552939854</v>
      </c>
      <c r="AO19">
        <f t="shared" ref="AO19:AO37" si="26">$B$13*BI19+$C$13*BJ19+$F$13*BU19*(1-BX19)</f>
        <v>1999.87</v>
      </c>
      <c r="AP19">
        <f t="shared" ref="AP19:AP37" si="27">AO19*AQ19</f>
        <v>1685.8907999999997</v>
      </c>
      <c r="AQ19">
        <f t="shared" ref="AQ19:AQ37" si="28">($B$13*$D$11+$C$13*$D$11+$F$13*((CH19+BZ19)/MAX(CH19+BZ19+CI19, 0.1)*$I$11+CI19/MAX(CH19+BZ19+CI19, 0.1)*$J$11))/($B$13+$C$13+$F$13)</f>
        <v>0.84300019501267576</v>
      </c>
      <c r="AR19">
        <f t="shared" ref="AR19:AR37" si="29">($B$13*$K$11+$C$13*$K$11+$F$13*((CH19+BZ19)/MAX(CH19+BZ19+CI19, 0.1)*$P$11+CI19/MAX(CH19+BZ19+CI19, 0.1)*$Q$11))/($B$13+$C$13+$F$13)</f>
        <v>0.16539037637446433</v>
      </c>
      <c r="AS19">
        <v>1689117892.5</v>
      </c>
      <c r="AT19">
        <v>399.887</v>
      </c>
      <c r="AU19">
        <v>409.43299999999999</v>
      </c>
      <c r="AV19">
        <v>23.94</v>
      </c>
      <c r="AW19">
        <v>22.594200000000001</v>
      </c>
      <c r="AX19">
        <v>402.00400000000002</v>
      </c>
      <c r="AY19">
        <v>23.645099999999999</v>
      </c>
      <c r="AZ19">
        <v>600.04300000000001</v>
      </c>
      <c r="BA19">
        <v>100.898</v>
      </c>
      <c r="BB19">
        <v>0.199964</v>
      </c>
      <c r="BC19">
        <v>26.404399999999999</v>
      </c>
      <c r="BD19">
        <v>26.968</v>
      </c>
      <c r="BE19">
        <v>999.9</v>
      </c>
      <c r="BF19">
        <v>0</v>
      </c>
      <c r="BG19">
        <v>0</v>
      </c>
      <c r="BH19">
        <v>10006.9</v>
      </c>
      <c r="BI19">
        <v>0</v>
      </c>
      <c r="BJ19">
        <v>346.517</v>
      </c>
      <c r="BK19">
        <v>-9.5462000000000007</v>
      </c>
      <c r="BL19">
        <v>409.69499999999999</v>
      </c>
      <c r="BM19">
        <v>418.89800000000002</v>
      </c>
      <c r="BN19">
        <v>1.34579</v>
      </c>
      <c r="BO19">
        <v>409.43299999999999</v>
      </c>
      <c r="BP19">
        <v>22.594200000000001</v>
      </c>
      <c r="BQ19">
        <v>2.4155000000000002</v>
      </c>
      <c r="BR19">
        <v>2.2797100000000001</v>
      </c>
      <c r="BS19">
        <v>20.4681</v>
      </c>
      <c r="BT19">
        <v>19.533799999999999</v>
      </c>
      <c r="BU19">
        <v>1999.87</v>
      </c>
      <c r="BV19">
        <v>0.89999300000000004</v>
      </c>
      <c r="BW19">
        <v>0.100007</v>
      </c>
      <c r="BX19">
        <v>0</v>
      </c>
      <c r="BY19">
        <v>2.7919</v>
      </c>
      <c r="BZ19">
        <v>0</v>
      </c>
      <c r="CA19">
        <v>12045</v>
      </c>
      <c r="CB19">
        <v>16221.5</v>
      </c>
      <c r="CC19">
        <v>39.436999999999998</v>
      </c>
      <c r="CD19">
        <v>40.375</v>
      </c>
      <c r="CE19">
        <v>39.375</v>
      </c>
      <c r="CF19">
        <v>38.561999999999998</v>
      </c>
      <c r="CG19">
        <v>38.875</v>
      </c>
      <c r="CH19">
        <v>1799.87</v>
      </c>
      <c r="CI19">
        <v>200</v>
      </c>
      <c r="CJ19">
        <v>0</v>
      </c>
      <c r="CK19">
        <v>1689117898.3</v>
      </c>
      <c r="CL19">
        <v>0</v>
      </c>
      <c r="CM19">
        <v>1689117668.5</v>
      </c>
      <c r="CN19" t="s">
        <v>351</v>
      </c>
      <c r="CO19">
        <v>1689117656</v>
      </c>
      <c r="CP19">
        <v>1689117668.5</v>
      </c>
      <c r="CQ19">
        <v>42</v>
      </c>
      <c r="CR19">
        <v>-4.3999999999999997E-2</v>
      </c>
      <c r="CS19">
        <v>-6.0000000000000001E-3</v>
      </c>
      <c r="CT19">
        <v>-2.1469999999999998</v>
      </c>
      <c r="CU19">
        <v>0.29499999999999998</v>
      </c>
      <c r="CV19">
        <v>409</v>
      </c>
      <c r="CW19">
        <v>22</v>
      </c>
      <c r="CX19">
        <v>0.21</v>
      </c>
      <c r="CY19">
        <v>0.08</v>
      </c>
      <c r="CZ19">
        <v>13.38859046704318</v>
      </c>
      <c r="DA19">
        <v>0.38807309891661251</v>
      </c>
      <c r="DB19">
        <v>5.9004476691687319E-2</v>
      </c>
      <c r="DC19">
        <v>1</v>
      </c>
      <c r="DD19">
        <v>409.43122499999998</v>
      </c>
      <c r="DE19">
        <v>0.27578611632191702</v>
      </c>
      <c r="DF19">
        <v>3.5209009855432079E-2</v>
      </c>
      <c r="DG19">
        <v>-1</v>
      </c>
      <c r="DH19">
        <v>1999.99425</v>
      </c>
      <c r="DI19">
        <v>-0.21775232218283899</v>
      </c>
      <c r="DJ19">
        <v>0.1072354302457901</v>
      </c>
      <c r="DK19">
        <v>1</v>
      </c>
      <c r="DL19">
        <v>2</v>
      </c>
      <c r="DM19">
        <v>2</v>
      </c>
      <c r="DN19" t="s">
        <v>352</v>
      </c>
      <c r="DO19">
        <v>3.2049300000000001</v>
      </c>
      <c r="DP19">
        <v>2.8089599999999999</v>
      </c>
      <c r="DQ19">
        <v>9.4390600000000005E-2</v>
      </c>
      <c r="DR19">
        <v>9.5284900000000006E-2</v>
      </c>
      <c r="DS19">
        <v>0.114173</v>
      </c>
      <c r="DT19">
        <v>0.109082</v>
      </c>
      <c r="DU19">
        <v>27314.9</v>
      </c>
      <c r="DV19">
        <v>30828.6</v>
      </c>
      <c r="DW19">
        <v>28392.400000000001</v>
      </c>
      <c r="DX19">
        <v>32682.7</v>
      </c>
      <c r="DY19">
        <v>34933.800000000003</v>
      </c>
      <c r="DZ19">
        <v>39565.800000000003</v>
      </c>
      <c r="EA19">
        <v>41662.9</v>
      </c>
      <c r="EB19">
        <v>47283.9</v>
      </c>
      <c r="EC19">
        <v>2.1606000000000001</v>
      </c>
      <c r="ED19">
        <v>1.77817</v>
      </c>
      <c r="EE19">
        <v>5.2563800000000001E-2</v>
      </c>
      <c r="EF19">
        <v>0</v>
      </c>
      <c r="EG19">
        <v>26.107800000000001</v>
      </c>
      <c r="EH19">
        <v>999.9</v>
      </c>
      <c r="EI19">
        <v>49</v>
      </c>
      <c r="EJ19">
        <v>32.200000000000003</v>
      </c>
      <c r="EK19">
        <v>23.454499999999999</v>
      </c>
      <c r="EL19">
        <v>63.373899999999999</v>
      </c>
      <c r="EM19">
        <v>23.2212</v>
      </c>
      <c r="EN19">
        <v>1</v>
      </c>
      <c r="EO19">
        <v>-0.13095000000000001</v>
      </c>
      <c r="EP19">
        <v>-1.88449</v>
      </c>
      <c r="EQ19">
        <v>20.206299999999999</v>
      </c>
      <c r="ER19">
        <v>5.2270200000000004</v>
      </c>
      <c r="ES19">
        <v>12.0099</v>
      </c>
      <c r="ET19">
        <v>4.9897</v>
      </c>
      <c r="EU19">
        <v>3.3050000000000002</v>
      </c>
      <c r="EV19">
        <v>2994.1</v>
      </c>
      <c r="EW19">
        <v>1232.0999999999999</v>
      </c>
      <c r="EX19">
        <v>67.400000000000006</v>
      </c>
      <c r="EY19">
        <v>12.7</v>
      </c>
      <c r="EZ19">
        <v>1.8528800000000001</v>
      </c>
      <c r="FA19">
        <v>1.8615699999999999</v>
      </c>
      <c r="FB19">
        <v>1.8608100000000001</v>
      </c>
      <c r="FC19">
        <v>1.85686</v>
      </c>
      <c r="FD19">
        <v>1.86121</v>
      </c>
      <c r="FE19">
        <v>1.8574299999999999</v>
      </c>
      <c r="FF19">
        <v>1.8594999999999999</v>
      </c>
      <c r="FG19">
        <v>1.8624099999999999</v>
      </c>
      <c r="FH19">
        <v>0</v>
      </c>
      <c r="FI19">
        <v>0</v>
      </c>
      <c r="FJ19">
        <v>0</v>
      </c>
      <c r="FK19">
        <v>0</v>
      </c>
      <c r="FL19" t="s">
        <v>353</v>
      </c>
      <c r="FM19" t="s">
        <v>354</v>
      </c>
      <c r="FN19" t="s">
        <v>355</v>
      </c>
      <c r="FO19" t="s">
        <v>355</v>
      </c>
      <c r="FP19" t="s">
        <v>355</v>
      </c>
      <c r="FQ19" t="s">
        <v>355</v>
      </c>
      <c r="FR19">
        <v>0</v>
      </c>
      <c r="FS19">
        <v>100</v>
      </c>
      <c r="FT19">
        <v>100</v>
      </c>
      <c r="FU19">
        <v>-2.117</v>
      </c>
      <c r="FV19">
        <v>0.2949</v>
      </c>
      <c r="FW19">
        <v>-0.67445337338643063</v>
      </c>
      <c r="FX19">
        <v>-4.0117494158234393E-3</v>
      </c>
      <c r="FY19">
        <v>1.087516141204025E-6</v>
      </c>
      <c r="FZ19">
        <v>-8.657206703991749E-11</v>
      </c>
      <c r="GA19">
        <v>0.29494500000000201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3.9</v>
      </c>
      <c r="GJ19">
        <v>3.7</v>
      </c>
      <c r="GK19">
        <v>1.02905</v>
      </c>
      <c r="GL19">
        <v>2.3901400000000002</v>
      </c>
      <c r="GM19">
        <v>1.5942400000000001</v>
      </c>
      <c r="GN19">
        <v>2.31812</v>
      </c>
      <c r="GO19">
        <v>1.39893</v>
      </c>
      <c r="GP19">
        <v>2.36572</v>
      </c>
      <c r="GQ19">
        <v>34.669199999999996</v>
      </c>
      <c r="GR19">
        <v>13.457800000000001</v>
      </c>
      <c r="GS19">
        <v>18</v>
      </c>
      <c r="GT19">
        <v>627.41099999999994</v>
      </c>
      <c r="GU19">
        <v>399.98</v>
      </c>
      <c r="GV19">
        <v>23.6478</v>
      </c>
      <c r="GW19">
        <v>25.5579</v>
      </c>
      <c r="GX19">
        <v>30</v>
      </c>
      <c r="GY19">
        <v>25.4191</v>
      </c>
      <c r="GZ19">
        <v>25.369900000000001</v>
      </c>
      <c r="HA19">
        <v>20.66</v>
      </c>
      <c r="HB19">
        <v>-30</v>
      </c>
      <c r="HC19">
        <v>-30</v>
      </c>
      <c r="HD19">
        <v>24.2502</v>
      </c>
      <c r="HE19">
        <v>409.709</v>
      </c>
      <c r="HF19">
        <v>0</v>
      </c>
      <c r="HG19">
        <v>104.229</v>
      </c>
      <c r="HH19">
        <v>104.02</v>
      </c>
    </row>
    <row r="20" spans="1:216" x14ac:dyDescent="0.2">
      <c r="A20">
        <v>2</v>
      </c>
      <c r="B20">
        <v>1689117953</v>
      </c>
      <c r="C20">
        <v>60.5</v>
      </c>
      <c r="D20" t="s">
        <v>356</v>
      </c>
      <c r="E20" t="s">
        <v>357</v>
      </c>
      <c r="F20" t="s">
        <v>347</v>
      </c>
      <c r="G20" t="s">
        <v>348</v>
      </c>
      <c r="H20" t="s">
        <v>349</v>
      </c>
      <c r="I20" t="s">
        <v>350</v>
      </c>
      <c r="J20" t="s">
        <v>392</v>
      </c>
      <c r="K20" t="s">
        <v>393</v>
      </c>
      <c r="L20">
        <v>1689117953</v>
      </c>
      <c r="M20">
        <f t="shared" si="0"/>
        <v>3.2834506172575218E-3</v>
      </c>
      <c r="N20">
        <f t="shared" si="1"/>
        <v>3.2834506172575217</v>
      </c>
      <c r="O20">
        <f t="shared" si="2"/>
        <v>19.143287435132219</v>
      </c>
      <c r="P20">
        <f t="shared" si="3"/>
        <v>399.99799999999999</v>
      </c>
      <c r="Q20">
        <f t="shared" si="4"/>
        <v>282.38897350308065</v>
      </c>
      <c r="R20">
        <f t="shared" si="5"/>
        <v>28.549278977976563</v>
      </c>
      <c r="S20">
        <f t="shared" si="6"/>
        <v>40.439449001744002</v>
      </c>
      <c r="T20">
        <f t="shared" si="7"/>
        <v>0.28518275397299303</v>
      </c>
      <c r="U20">
        <f t="shared" si="8"/>
        <v>3.9223208454590477</v>
      </c>
      <c r="V20">
        <f t="shared" si="9"/>
        <v>0.27414388453632504</v>
      </c>
      <c r="W20">
        <f t="shared" si="10"/>
        <v>0.17229612388927998</v>
      </c>
      <c r="X20">
        <f t="shared" si="11"/>
        <v>297.69402000000002</v>
      </c>
      <c r="Y20">
        <f t="shared" si="12"/>
        <v>27.139125665034406</v>
      </c>
      <c r="Z20">
        <f t="shared" si="13"/>
        <v>27.139125665034406</v>
      </c>
      <c r="AA20">
        <f t="shared" si="14"/>
        <v>3.6085102163159761</v>
      </c>
      <c r="AB20">
        <f t="shared" si="15"/>
        <v>70.221965137852749</v>
      </c>
      <c r="AC20">
        <f t="shared" si="16"/>
        <v>2.4338199678208001</v>
      </c>
      <c r="AD20">
        <f t="shared" si="17"/>
        <v>3.4658955542513912</v>
      </c>
      <c r="AE20">
        <f t="shared" si="18"/>
        <v>1.174690248495176</v>
      </c>
      <c r="AF20">
        <f t="shared" si="19"/>
        <v>-144.80017222105673</v>
      </c>
      <c r="AG20">
        <f t="shared" si="20"/>
        <v>-144.96136778599416</v>
      </c>
      <c r="AH20">
        <f t="shared" si="21"/>
        <v>-7.9597607931831824</v>
      </c>
      <c r="AI20">
        <f t="shared" si="22"/>
        <v>-2.7280800234052549E-2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53305.670178995191</v>
      </c>
      <c r="AO20">
        <f t="shared" si="26"/>
        <v>1799.95</v>
      </c>
      <c r="AP20">
        <f t="shared" si="27"/>
        <v>1517.3580000000002</v>
      </c>
      <c r="AQ20">
        <f t="shared" si="28"/>
        <v>0.84300008333564824</v>
      </c>
      <c r="AR20">
        <f t="shared" si="29"/>
        <v>0.16539016083780106</v>
      </c>
      <c r="AS20">
        <v>1689117953</v>
      </c>
      <c r="AT20">
        <v>399.99799999999999</v>
      </c>
      <c r="AU20">
        <v>409.41300000000001</v>
      </c>
      <c r="AV20">
        <v>24.073599999999999</v>
      </c>
      <c r="AW20">
        <v>22.598800000000001</v>
      </c>
      <c r="AX20">
        <v>402.11599999999999</v>
      </c>
      <c r="AY20">
        <v>23.778700000000001</v>
      </c>
      <c r="AZ20">
        <v>600.12</v>
      </c>
      <c r="BA20">
        <v>100.899</v>
      </c>
      <c r="BB20">
        <v>0.200128</v>
      </c>
      <c r="BC20">
        <v>26.453600000000002</v>
      </c>
      <c r="BD20">
        <v>26.939900000000002</v>
      </c>
      <c r="BE20">
        <v>999.9</v>
      </c>
      <c r="BF20">
        <v>0</v>
      </c>
      <c r="BG20">
        <v>0</v>
      </c>
      <c r="BH20">
        <v>9971.8799999999992</v>
      </c>
      <c r="BI20">
        <v>0</v>
      </c>
      <c r="BJ20">
        <v>344.93299999999999</v>
      </c>
      <c r="BK20">
        <v>-9.4144600000000001</v>
      </c>
      <c r="BL20">
        <v>409.86500000000001</v>
      </c>
      <c r="BM20">
        <v>418.87900000000002</v>
      </c>
      <c r="BN20">
        <v>1.47482</v>
      </c>
      <c r="BO20">
        <v>409.41300000000001</v>
      </c>
      <c r="BP20">
        <v>22.598800000000001</v>
      </c>
      <c r="BQ20">
        <v>2.42902</v>
      </c>
      <c r="BR20">
        <v>2.2802099999999998</v>
      </c>
      <c r="BS20">
        <v>20.558499999999999</v>
      </c>
      <c r="BT20">
        <v>19.537299999999998</v>
      </c>
      <c r="BU20">
        <v>1799.95</v>
      </c>
      <c r="BV20">
        <v>0.89999700000000005</v>
      </c>
      <c r="BW20">
        <v>0.10000299999999999</v>
      </c>
      <c r="BX20">
        <v>0</v>
      </c>
      <c r="BY20">
        <v>1.9723999999999999</v>
      </c>
      <c r="BZ20">
        <v>0</v>
      </c>
      <c r="CA20">
        <v>11595.5</v>
      </c>
      <c r="CB20">
        <v>14599.9</v>
      </c>
      <c r="CC20">
        <v>38.625</v>
      </c>
      <c r="CD20">
        <v>39.686999999999998</v>
      </c>
      <c r="CE20">
        <v>38.686999999999998</v>
      </c>
      <c r="CF20">
        <v>37.936999999999998</v>
      </c>
      <c r="CG20">
        <v>38.186999999999998</v>
      </c>
      <c r="CH20">
        <v>1619.95</v>
      </c>
      <c r="CI20">
        <v>180</v>
      </c>
      <c r="CJ20">
        <v>0</v>
      </c>
      <c r="CK20">
        <v>1689117958.9000001</v>
      </c>
      <c r="CL20">
        <v>0</v>
      </c>
      <c r="CM20">
        <v>1689117668.5</v>
      </c>
      <c r="CN20" t="s">
        <v>351</v>
      </c>
      <c r="CO20">
        <v>1689117656</v>
      </c>
      <c r="CP20">
        <v>1689117668.5</v>
      </c>
      <c r="CQ20">
        <v>42</v>
      </c>
      <c r="CR20">
        <v>-4.3999999999999997E-2</v>
      </c>
      <c r="CS20">
        <v>-6.0000000000000001E-3</v>
      </c>
      <c r="CT20">
        <v>-2.1469999999999998</v>
      </c>
      <c r="CU20">
        <v>0.29499999999999998</v>
      </c>
      <c r="CV20">
        <v>409</v>
      </c>
      <c r="CW20">
        <v>22</v>
      </c>
      <c r="CX20">
        <v>0.21</v>
      </c>
      <c r="CY20">
        <v>0.08</v>
      </c>
      <c r="CZ20">
        <v>13.291049143422651</v>
      </c>
      <c r="DA20">
        <v>-0.59491978207120244</v>
      </c>
      <c r="DB20">
        <v>8.0936280225657034E-2</v>
      </c>
      <c r="DC20">
        <v>1</v>
      </c>
      <c r="DD20">
        <v>409.47082926829268</v>
      </c>
      <c r="DE20">
        <v>-0.1225296167246902</v>
      </c>
      <c r="DF20">
        <v>4.8742680470660132E-2</v>
      </c>
      <c r="DG20">
        <v>-1</v>
      </c>
      <c r="DH20">
        <v>1800.020243902439</v>
      </c>
      <c r="DI20">
        <v>-2.5814893794320962E-2</v>
      </c>
      <c r="DJ20">
        <v>0.1102876019584571</v>
      </c>
      <c r="DK20">
        <v>1</v>
      </c>
      <c r="DL20">
        <v>2</v>
      </c>
      <c r="DM20">
        <v>2</v>
      </c>
      <c r="DN20" t="s">
        <v>352</v>
      </c>
      <c r="DO20">
        <v>3.2050399999999999</v>
      </c>
      <c r="DP20">
        <v>2.8088099999999998</v>
      </c>
      <c r="DQ20">
        <v>9.4404199999999994E-2</v>
      </c>
      <c r="DR20">
        <v>9.5274200000000003E-2</v>
      </c>
      <c r="DS20">
        <v>0.114619</v>
      </c>
      <c r="DT20">
        <v>0.10909000000000001</v>
      </c>
      <c r="DU20">
        <v>27312</v>
      </c>
      <c r="DV20">
        <v>30826.3</v>
      </c>
      <c r="DW20">
        <v>28390</v>
      </c>
      <c r="DX20">
        <v>32680.1</v>
      </c>
      <c r="DY20">
        <v>34912.699999999997</v>
      </c>
      <c r="DZ20">
        <v>39562.199999999997</v>
      </c>
      <c r="EA20">
        <v>41659.1</v>
      </c>
      <c r="EB20">
        <v>47280.1</v>
      </c>
      <c r="EC20">
        <v>2.1601499999999998</v>
      </c>
      <c r="ED20">
        <v>1.77702</v>
      </c>
      <c r="EE20">
        <v>5.126E-2</v>
      </c>
      <c r="EF20">
        <v>0</v>
      </c>
      <c r="EG20">
        <v>26.100999999999999</v>
      </c>
      <c r="EH20">
        <v>999.9</v>
      </c>
      <c r="EI20">
        <v>48.9</v>
      </c>
      <c r="EJ20">
        <v>32.200000000000003</v>
      </c>
      <c r="EK20">
        <v>23.4068</v>
      </c>
      <c r="EL20">
        <v>63.753900000000002</v>
      </c>
      <c r="EM20">
        <v>22.912700000000001</v>
      </c>
      <c r="EN20">
        <v>1</v>
      </c>
      <c r="EO20">
        <v>-0.128445</v>
      </c>
      <c r="EP20">
        <v>0.20796000000000001</v>
      </c>
      <c r="EQ20">
        <v>20.229399999999998</v>
      </c>
      <c r="ER20">
        <v>5.2271700000000001</v>
      </c>
      <c r="ES20">
        <v>12.0099</v>
      </c>
      <c r="ET20">
        <v>4.9897</v>
      </c>
      <c r="EU20">
        <v>3.3050000000000002</v>
      </c>
      <c r="EV20">
        <v>2995.3</v>
      </c>
      <c r="EW20">
        <v>1232.0999999999999</v>
      </c>
      <c r="EX20">
        <v>67.400000000000006</v>
      </c>
      <c r="EY20">
        <v>12.7</v>
      </c>
      <c r="EZ20">
        <v>1.85294</v>
      </c>
      <c r="FA20">
        <v>1.8615699999999999</v>
      </c>
      <c r="FB20">
        <v>1.8608199999999999</v>
      </c>
      <c r="FC20">
        <v>1.8569</v>
      </c>
      <c r="FD20">
        <v>1.8612500000000001</v>
      </c>
      <c r="FE20">
        <v>1.85745</v>
      </c>
      <c r="FF20">
        <v>1.8595600000000001</v>
      </c>
      <c r="FG20">
        <v>1.8624799999999999</v>
      </c>
      <c r="FH20">
        <v>0</v>
      </c>
      <c r="FI20">
        <v>0</v>
      </c>
      <c r="FJ20">
        <v>0</v>
      </c>
      <c r="FK20">
        <v>0</v>
      </c>
      <c r="FL20" t="s">
        <v>353</v>
      </c>
      <c r="FM20" t="s">
        <v>354</v>
      </c>
      <c r="FN20" t="s">
        <v>355</v>
      </c>
      <c r="FO20" t="s">
        <v>355</v>
      </c>
      <c r="FP20" t="s">
        <v>355</v>
      </c>
      <c r="FQ20" t="s">
        <v>355</v>
      </c>
      <c r="FR20">
        <v>0</v>
      </c>
      <c r="FS20">
        <v>100</v>
      </c>
      <c r="FT20">
        <v>100</v>
      </c>
      <c r="FU20">
        <v>-2.1179999999999999</v>
      </c>
      <c r="FV20">
        <v>0.2949</v>
      </c>
      <c r="FW20">
        <v>-0.67445337338643063</v>
      </c>
      <c r="FX20">
        <v>-4.0117494158234393E-3</v>
      </c>
      <c r="FY20">
        <v>1.087516141204025E-6</v>
      </c>
      <c r="FZ20">
        <v>-8.657206703991749E-11</v>
      </c>
      <c r="GA20">
        <v>0.29494500000000201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5</v>
      </c>
      <c r="GJ20">
        <v>4.7</v>
      </c>
      <c r="GK20">
        <v>1.02905</v>
      </c>
      <c r="GL20">
        <v>2.3913600000000002</v>
      </c>
      <c r="GM20">
        <v>1.5942400000000001</v>
      </c>
      <c r="GN20">
        <v>2.3168899999999999</v>
      </c>
      <c r="GO20">
        <v>1.40015</v>
      </c>
      <c r="GP20">
        <v>2.2924799999999999</v>
      </c>
      <c r="GQ20">
        <v>34.715000000000003</v>
      </c>
      <c r="GR20">
        <v>13.4491</v>
      </c>
      <c r="GS20">
        <v>18</v>
      </c>
      <c r="GT20">
        <v>627.49900000000002</v>
      </c>
      <c r="GU20">
        <v>399.57299999999998</v>
      </c>
      <c r="GV20">
        <v>24.680800000000001</v>
      </c>
      <c r="GW20">
        <v>25.6023</v>
      </c>
      <c r="GX20">
        <v>30.0002</v>
      </c>
      <c r="GY20">
        <v>25.456299999999999</v>
      </c>
      <c r="GZ20">
        <v>25.4053</v>
      </c>
      <c r="HA20">
        <v>20.652799999999999</v>
      </c>
      <c r="HB20">
        <v>-30</v>
      </c>
      <c r="HC20">
        <v>-30</v>
      </c>
      <c r="HD20">
        <v>24.689599999999999</v>
      </c>
      <c r="HE20">
        <v>409.36700000000002</v>
      </c>
      <c r="HF20">
        <v>0</v>
      </c>
      <c r="HG20">
        <v>104.22</v>
      </c>
      <c r="HH20">
        <v>104.011</v>
      </c>
    </row>
    <row r="21" spans="1:216" x14ac:dyDescent="0.2">
      <c r="A21">
        <v>3</v>
      </c>
      <c r="B21">
        <v>1689118013.5</v>
      </c>
      <c r="C21">
        <v>121</v>
      </c>
      <c r="D21" t="s">
        <v>358</v>
      </c>
      <c r="E21" t="s">
        <v>359</v>
      </c>
      <c r="F21" t="s">
        <v>347</v>
      </c>
      <c r="G21" t="s">
        <v>348</v>
      </c>
      <c r="H21" t="s">
        <v>349</v>
      </c>
      <c r="I21" t="s">
        <v>350</v>
      </c>
      <c r="J21" t="s">
        <v>392</v>
      </c>
      <c r="K21" t="s">
        <v>393</v>
      </c>
      <c r="L21">
        <v>1689118013.5</v>
      </c>
      <c r="M21">
        <f t="shared" si="0"/>
        <v>3.3458329645968954E-3</v>
      </c>
      <c r="N21">
        <f t="shared" si="1"/>
        <v>3.3458329645968954</v>
      </c>
      <c r="O21">
        <f t="shared" si="2"/>
        <v>18.679821684936869</v>
      </c>
      <c r="P21">
        <f t="shared" si="3"/>
        <v>400.07299999999998</v>
      </c>
      <c r="Q21">
        <f t="shared" si="4"/>
        <v>288.29554000896627</v>
      </c>
      <c r="R21">
        <f t="shared" si="5"/>
        <v>29.147373887157912</v>
      </c>
      <c r="S21">
        <f t="shared" si="6"/>
        <v>40.448344475930007</v>
      </c>
      <c r="T21">
        <f t="shared" si="7"/>
        <v>0.29396600326803241</v>
      </c>
      <c r="U21">
        <f t="shared" si="8"/>
        <v>3.920855322081525</v>
      </c>
      <c r="V21">
        <f t="shared" si="9"/>
        <v>0.28224752633909961</v>
      </c>
      <c r="W21">
        <f t="shared" si="10"/>
        <v>0.17741863845362355</v>
      </c>
      <c r="X21">
        <f t="shared" si="11"/>
        <v>248.10357299999995</v>
      </c>
      <c r="Y21">
        <f t="shared" si="12"/>
        <v>27.093758954525132</v>
      </c>
      <c r="Z21">
        <f t="shared" si="13"/>
        <v>27.093758954525132</v>
      </c>
      <c r="AA21">
        <f t="shared" si="14"/>
        <v>3.5989164700298848</v>
      </c>
      <c r="AB21">
        <f t="shared" si="15"/>
        <v>69.51109392227508</v>
      </c>
      <c r="AC21">
        <f t="shared" si="16"/>
        <v>2.4361940020830004</v>
      </c>
      <c r="AD21">
        <f t="shared" si="17"/>
        <v>3.5047556650555216</v>
      </c>
      <c r="AE21">
        <f t="shared" si="18"/>
        <v>1.1627224679468844</v>
      </c>
      <c r="AF21">
        <f t="shared" si="19"/>
        <v>-147.55123373872308</v>
      </c>
      <c r="AG21">
        <f t="shared" si="20"/>
        <v>-95.324223368183382</v>
      </c>
      <c r="AH21">
        <f t="shared" si="21"/>
        <v>-5.2399301202684612</v>
      </c>
      <c r="AI21">
        <f t="shared" si="22"/>
        <v>-1.1814227174980374E-2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53244.724882957933</v>
      </c>
      <c r="AO21">
        <f t="shared" si="26"/>
        <v>1500.12</v>
      </c>
      <c r="AP21">
        <f t="shared" si="27"/>
        <v>1264.6004999999998</v>
      </c>
      <c r="AQ21">
        <f t="shared" si="28"/>
        <v>0.84299956003519716</v>
      </c>
      <c r="AR21">
        <f t="shared" si="29"/>
        <v>0.16538915086793055</v>
      </c>
      <c r="AS21">
        <v>1689118013.5</v>
      </c>
      <c r="AT21">
        <v>400.07299999999998</v>
      </c>
      <c r="AU21">
        <v>409.28699999999998</v>
      </c>
      <c r="AV21">
        <v>24.096299999999999</v>
      </c>
      <c r="AW21">
        <v>22.593399999999999</v>
      </c>
      <c r="AX21">
        <v>402.19</v>
      </c>
      <c r="AY21">
        <v>23.801400000000001</v>
      </c>
      <c r="AZ21">
        <v>600.07399999999996</v>
      </c>
      <c r="BA21">
        <v>100.902</v>
      </c>
      <c r="BB21">
        <v>0.20041</v>
      </c>
      <c r="BC21">
        <v>26.642800000000001</v>
      </c>
      <c r="BD21">
        <v>26.9664</v>
      </c>
      <c r="BE21">
        <v>999.9</v>
      </c>
      <c r="BF21">
        <v>0</v>
      </c>
      <c r="BG21">
        <v>0</v>
      </c>
      <c r="BH21">
        <v>9966.25</v>
      </c>
      <c r="BI21">
        <v>0</v>
      </c>
      <c r="BJ21">
        <v>115.497</v>
      </c>
      <c r="BK21">
        <v>-9.2146899999999992</v>
      </c>
      <c r="BL21">
        <v>409.95100000000002</v>
      </c>
      <c r="BM21">
        <v>418.74799999999999</v>
      </c>
      <c r="BN21">
        <v>1.5028600000000001</v>
      </c>
      <c r="BO21">
        <v>409.28699999999998</v>
      </c>
      <c r="BP21">
        <v>22.593399999999999</v>
      </c>
      <c r="BQ21">
        <v>2.4313600000000002</v>
      </c>
      <c r="BR21">
        <v>2.2797200000000002</v>
      </c>
      <c r="BS21">
        <v>20.574100000000001</v>
      </c>
      <c r="BT21">
        <v>19.533799999999999</v>
      </c>
      <c r="BU21">
        <v>1500.12</v>
      </c>
      <c r="BV21">
        <v>0.90001699999999996</v>
      </c>
      <c r="BW21">
        <v>9.99829E-2</v>
      </c>
      <c r="BX21">
        <v>0</v>
      </c>
      <c r="BY21">
        <v>2.4001999999999999</v>
      </c>
      <c r="BZ21">
        <v>0</v>
      </c>
      <c r="CA21">
        <v>6252.3</v>
      </c>
      <c r="CB21">
        <v>12168</v>
      </c>
      <c r="CC21">
        <v>37.75</v>
      </c>
      <c r="CD21">
        <v>39.125</v>
      </c>
      <c r="CE21">
        <v>38.061999999999998</v>
      </c>
      <c r="CF21">
        <v>37.375</v>
      </c>
      <c r="CG21">
        <v>37.5</v>
      </c>
      <c r="CH21">
        <v>1350.13</v>
      </c>
      <c r="CI21">
        <v>149.99</v>
      </c>
      <c r="CJ21">
        <v>0</v>
      </c>
      <c r="CK21">
        <v>1689118018.9000001</v>
      </c>
      <c r="CL21">
        <v>0</v>
      </c>
      <c r="CM21">
        <v>1689117668.5</v>
      </c>
      <c r="CN21" t="s">
        <v>351</v>
      </c>
      <c r="CO21">
        <v>1689117656</v>
      </c>
      <c r="CP21">
        <v>1689117668.5</v>
      </c>
      <c r="CQ21">
        <v>42</v>
      </c>
      <c r="CR21">
        <v>-4.3999999999999997E-2</v>
      </c>
      <c r="CS21">
        <v>-6.0000000000000001E-3</v>
      </c>
      <c r="CT21">
        <v>-2.1469999999999998</v>
      </c>
      <c r="CU21">
        <v>0.29499999999999998</v>
      </c>
      <c r="CV21">
        <v>409</v>
      </c>
      <c r="CW21">
        <v>22</v>
      </c>
      <c r="CX21">
        <v>0.21</v>
      </c>
      <c r="CY21">
        <v>0.08</v>
      </c>
      <c r="CZ21">
        <v>12.94146657739012</v>
      </c>
      <c r="DA21">
        <v>-0.44282999871403189</v>
      </c>
      <c r="DB21">
        <v>9.7441805505837101E-2</v>
      </c>
      <c r="DC21">
        <v>1</v>
      </c>
      <c r="DD21">
        <v>409.26892682926831</v>
      </c>
      <c r="DE21">
        <v>-3.5080139372871598E-2</v>
      </c>
      <c r="DF21">
        <v>5.2784139452597717E-2</v>
      </c>
      <c r="DG21">
        <v>-1</v>
      </c>
      <c r="DH21">
        <v>1499.9365</v>
      </c>
      <c r="DI21">
        <v>-0.18775106580798651</v>
      </c>
      <c r="DJ21">
        <v>0.1383211842054671</v>
      </c>
      <c r="DK21">
        <v>1</v>
      </c>
      <c r="DL21">
        <v>2</v>
      </c>
      <c r="DM21">
        <v>2</v>
      </c>
      <c r="DN21" t="s">
        <v>352</v>
      </c>
      <c r="DO21">
        <v>3.2048899999999998</v>
      </c>
      <c r="DP21">
        <v>2.80905</v>
      </c>
      <c r="DQ21">
        <v>9.4413899999999995E-2</v>
      </c>
      <c r="DR21">
        <v>9.5249299999999995E-2</v>
      </c>
      <c r="DS21">
        <v>0.114691</v>
      </c>
      <c r="DT21">
        <v>0.109069</v>
      </c>
      <c r="DU21">
        <v>27310.9</v>
      </c>
      <c r="DV21">
        <v>30826.1</v>
      </c>
      <c r="DW21">
        <v>28389.3</v>
      </c>
      <c r="DX21">
        <v>32679.1</v>
      </c>
      <c r="DY21">
        <v>34909.199999999997</v>
      </c>
      <c r="DZ21">
        <v>39561.9</v>
      </c>
      <c r="EA21">
        <v>41658.300000000003</v>
      </c>
      <c r="EB21">
        <v>47278.7</v>
      </c>
      <c r="EC21">
        <v>2.1596000000000002</v>
      </c>
      <c r="ED21">
        <v>1.7765</v>
      </c>
      <c r="EE21">
        <v>5.34542E-2</v>
      </c>
      <c r="EF21">
        <v>0</v>
      </c>
      <c r="EG21">
        <v>26.0916</v>
      </c>
      <c r="EH21">
        <v>999.9</v>
      </c>
      <c r="EI21">
        <v>48.9</v>
      </c>
      <c r="EJ21">
        <v>32.299999999999997</v>
      </c>
      <c r="EK21">
        <v>23.537099999999999</v>
      </c>
      <c r="EL21">
        <v>63.753900000000002</v>
      </c>
      <c r="EM21">
        <v>23.072900000000001</v>
      </c>
      <c r="EN21">
        <v>1</v>
      </c>
      <c r="EO21">
        <v>-0.12728700000000001</v>
      </c>
      <c r="EP21">
        <v>-0.42140300000000003</v>
      </c>
      <c r="EQ21">
        <v>20.231400000000001</v>
      </c>
      <c r="ER21">
        <v>5.2271700000000001</v>
      </c>
      <c r="ES21">
        <v>12.0099</v>
      </c>
      <c r="ET21">
        <v>4.9897</v>
      </c>
      <c r="EU21">
        <v>3.3050000000000002</v>
      </c>
      <c r="EV21">
        <v>2996.7</v>
      </c>
      <c r="EW21">
        <v>1232.0999999999999</v>
      </c>
      <c r="EX21">
        <v>67.400000000000006</v>
      </c>
      <c r="EY21">
        <v>12.7</v>
      </c>
      <c r="EZ21">
        <v>1.8529</v>
      </c>
      <c r="FA21">
        <v>1.8615699999999999</v>
      </c>
      <c r="FB21">
        <v>1.86086</v>
      </c>
      <c r="FC21">
        <v>1.85694</v>
      </c>
      <c r="FD21">
        <v>1.8612</v>
      </c>
      <c r="FE21">
        <v>1.85745</v>
      </c>
      <c r="FF21">
        <v>1.8595299999999999</v>
      </c>
      <c r="FG21">
        <v>1.8624499999999999</v>
      </c>
      <c r="FH21">
        <v>0</v>
      </c>
      <c r="FI21">
        <v>0</v>
      </c>
      <c r="FJ21">
        <v>0</v>
      </c>
      <c r="FK21">
        <v>0</v>
      </c>
      <c r="FL21" t="s">
        <v>353</v>
      </c>
      <c r="FM21" t="s">
        <v>354</v>
      </c>
      <c r="FN21" t="s">
        <v>355</v>
      </c>
      <c r="FO21" t="s">
        <v>355</v>
      </c>
      <c r="FP21" t="s">
        <v>355</v>
      </c>
      <c r="FQ21" t="s">
        <v>355</v>
      </c>
      <c r="FR21">
        <v>0</v>
      </c>
      <c r="FS21">
        <v>100</v>
      </c>
      <c r="FT21">
        <v>100</v>
      </c>
      <c r="FU21">
        <v>-2.117</v>
      </c>
      <c r="FV21">
        <v>0.2949</v>
      </c>
      <c r="FW21">
        <v>-0.67445337338643063</v>
      </c>
      <c r="FX21">
        <v>-4.0117494158234393E-3</v>
      </c>
      <c r="FY21">
        <v>1.087516141204025E-6</v>
      </c>
      <c r="FZ21">
        <v>-8.657206703991749E-11</v>
      </c>
      <c r="GA21">
        <v>0.29494500000000201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6</v>
      </c>
      <c r="GJ21">
        <v>5.8</v>
      </c>
      <c r="GK21">
        <v>1.02783</v>
      </c>
      <c r="GL21">
        <v>2.3950200000000001</v>
      </c>
      <c r="GM21">
        <v>1.5942400000000001</v>
      </c>
      <c r="GN21">
        <v>2.3168899999999999</v>
      </c>
      <c r="GO21">
        <v>1.40015</v>
      </c>
      <c r="GP21">
        <v>2.3327599999999999</v>
      </c>
      <c r="GQ21">
        <v>34.760800000000003</v>
      </c>
      <c r="GR21">
        <v>13.4491</v>
      </c>
      <c r="GS21">
        <v>18</v>
      </c>
      <c r="GT21">
        <v>627.36300000000006</v>
      </c>
      <c r="GU21">
        <v>399.41</v>
      </c>
      <c r="GV21">
        <v>25.6434</v>
      </c>
      <c r="GW21">
        <v>25.63</v>
      </c>
      <c r="GX21">
        <v>30.0001</v>
      </c>
      <c r="GY21">
        <v>25.480799999999999</v>
      </c>
      <c r="GZ21">
        <v>25.424399999999999</v>
      </c>
      <c r="HA21">
        <v>20.638100000000001</v>
      </c>
      <c r="HB21">
        <v>-30</v>
      </c>
      <c r="HC21">
        <v>-30</v>
      </c>
      <c r="HD21">
        <v>25.634499999999999</v>
      </c>
      <c r="HE21">
        <v>409.18099999999998</v>
      </c>
      <c r="HF21">
        <v>0</v>
      </c>
      <c r="HG21">
        <v>104.217</v>
      </c>
      <c r="HH21">
        <v>104.008</v>
      </c>
    </row>
    <row r="22" spans="1:216" x14ac:dyDescent="0.2">
      <c r="A22">
        <v>4</v>
      </c>
      <c r="B22">
        <v>1689118074</v>
      </c>
      <c r="C22">
        <v>181.5</v>
      </c>
      <c r="D22" t="s">
        <v>360</v>
      </c>
      <c r="E22" t="s">
        <v>361</v>
      </c>
      <c r="F22" t="s">
        <v>347</v>
      </c>
      <c r="G22" t="s">
        <v>348</v>
      </c>
      <c r="H22" t="s">
        <v>349</v>
      </c>
      <c r="I22" t="s">
        <v>350</v>
      </c>
      <c r="J22" t="s">
        <v>392</v>
      </c>
      <c r="K22" t="s">
        <v>393</v>
      </c>
      <c r="L22">
        <v>1689118074</v>
      </c>
      <c r="M22">
        <f t="shared" si="0"/>
        <v>3.409989602398438E-3</v>
      </c>
      <c r="N22">
        <f t="shared" si="1"/>
        <v>3.4099896023984382</v>
      </c>
      <c r="O22">
        <f t="shared" si="2"/>
        <v>18.214015577090308</v>
      </c>
      <c r="P22">
        <f t="shared" si="3"/>
        <v>400.029</v>
      </c>
      <c r="Q22">
        <f t="shared" si="4"/>
        <v>293.66309947135767</v>
      </c>
      <c r="R22">
        <f t="shared" si="5"/>
        <v>29.689905832673141</v>
      </c>
      <c r="S22">
        <f t="shared" si="6"/>
        <v>40.443703555940999</v>
      </c>
      <c r="T22">
        <f t="shared" si="7"/>
        <v>0.30242593566481502</v>
      </c>
      <c r="U22">
        <f t="shared" si="8"/>
        <v>3.9294371507305721</v>
      </c>
      <c r="V22">
        <f t="shared" si="9"/>
        <v>0.29006441696803981</v>
      </c>
      <c r="W22">
        <f t="shared" si="10"/>
        <v>0.18235879077711331</v>
      </c>
      <c r="X22">
        <f t="shared" si="11"/>
        <v>206.75084699999996</v>
      </c>
      <c r="Y22">
        <f t="shared" si="12"/>
        <v>27.005772569696134</v>
      </c>
      <c r="Z22">
        <f t="shared" si="13"/>
        <v>27.005772569696134</v>
      </c>
      <c r="AA22">
        <f t="shared" si="14"/>
        <v>3.5803733410207017</v>
      </c>
      <c r="AB22">
        <f t="shared" si="15"/>
        <v>68.802774514213695</v>
      </c>
      <c r="AC22">
        <f t="shared" si="16"/>
        <v>2.4271337891171996</v>
      </c>
      <c r="AD22">
        <f t="shared" si="17"/>
        <v>3.5276684788573278</v>
      </c>
      <c r="AE22">
        <f t="shared" si="18"/>
        <v>1.1532395519035021</v>
      </c>
      <c r="AF22">
        <f t="shared" si="19"/>
        <v>-150.3805414657711</v>
      </c>
      <c r="AG22">
        <f t="shared" si="20"/>
        <v>-53.442383753352374</v>
      </c>
      <c r="AH22">
        <f t="shared" si="21"/>
        <v>-2.9316200639426189</v>
      </c>
      <c r="AI22">
        <f t="shared" si="22"/>
        <v>-3.6982830661429489E-3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53385.194511833426</v>
      </c>
      <c r="AO22">
        <f t="shared" si="26"/>
        <v>1250.08</v>
      </c>
      <c r="AP22">
        <f t="shared" si="27"/>
        <v>1053.8174999999999</v>
      </c>
      <c r="AQ22">
        <f t="shared" si="28"/>
        <v>0.84300004799692818</v>
      </c>
      <c r="AR22">
        <f t="shared" si="29"/>
        <v>0.1653900926340714</v>
      </c>
      <c r="AS22">
        <v>1689118074</v>
      </c>
      <c r="AT22">
        <v>400.029</v>
      </c>
      <c r="AU22">
        <v>409.04</v>
      </c>
      <c r="AV22">
        <v>24.006799999999998</v>
      </c>
      <c r="AW22">
        <v>22.475000000000001</v>
      </c>
      <c r="AX22">
        <v>402.14600000000002</v>
      </c>
      <c r="AY22">
        <v>23.7119</v>
      </c>
      <c r="AZ22">
        <v>600.09699999999998</v>
      </c>
      <c r="BA22">
        <v>100.902</v>
      </c>
      <c r="BB22">
        <v>0.199929</v>
      </c>
      <c r="BC22">
        <v>26.753499999999999</v>
      </c>
      <c r="BD22">
        <v>26.814299999999999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111.1</v>
      </c>
      <c r="BK22">
        <v>-9.0115400000000001</v>
      </c>
      <c r="BL22">
        <v>409.86799999999999</v>
      </c>
      <c r="BM22">
        <v>418.44499999999999</v>
      </c>
      <c r="BN22">
        <v>1.5318400000000001</v>
      </c>
      <c r="BO22">
        <v>409.04</v>
      </c>
      <c r="BP22">
        <v>22.475000000000001</v>
      </c>
      <c r="BQ22">
        <v>2.4223300000000001</v>
      </c>
      <c r="BR22">
        <v>2.26776</v>
      </c>
      <c r="BS22">
        <v>20.5138</v>
      </c>
      <c r="BT22">
        <v>19.449200000000001</v>
      </c>
      <c r="BU22">
        <v>1250.08</v>
      </c>
      <c r="BV22">
        <v>0.90000199999999997</v>
      </c>
      <c r="BW22">
        <v>9.9998299999999998E-2</v>
      </c>
      <c r="BX22">
        <v>0</v>
      </c>
      <c r="BY22">
        <v>2.5108000000000001</v>
      </c>
      <c r="BZ22">
        <v>0</v>
      </c>
      <c r="CA22">
        <v>5704.64</v>
      </c>
      <c r="CB22">
        <v>10139.799999999999</v>
      </c>
      <c r="CC22">
        <v>36.75</v>
      </c>
      <c r="CD22">
        <v>38.375</v>
      </c>
      <c r="CE22">
        <v>37.186999999999998</v>
      </c>
      <c r="CF22">
        <v>36.75</v>
      </c>
      <c r="CG22">
        <v>36.75</v>
      </c>
      <c r="CH22">
        <v>1125.07</v>
      </c>
      <c r="CI22">
        <v>125.01</v>
      </c>
      <c r="CJ22">
        <v>0</v>
      </c>
      <c r="CK22">
        <v>1689118079.5</v>
      </c>
      <c r="CL22">
        <v>0</v>
      </c>
      <c r="CM22">
        <v>1689117668.5</v>
      </c>
      <c r="CN22" t="s">
        <v>351</v>
      </c>
      <c r="CO22">
        <v>1689117656</v>
      </c>
      <c r="CP22">
        <v>1689117668.5</v>
      </c>
      <c r="CQ22">
        <v>42</v>
      </c>
      <c r="CR22">
        <v>-4.3999999999999997E-2</v>
      </c>
      <c r="CS22">
        <v>-6.0000000000000001E-3</v>
      </c>
      <c r="CT22">
        <v>-2.1469999999999998</v>
      </c>
      <c r="CU22">
        <v>0.29499999999999998</v>
      </c>
      <c r="CV22">
        <v>409</v>
      </c>
      <c r="CW22">
        <v>22</v>
      </c>
      <c r="CX22">
        <v>0.21</v>
      </c>
      <c r="CY22">
        <v>0.08</v>
      </c>
      <c r="CZ22">
        <v>12.55514486166269</v>
      </c>
      <c r="DA22">
        <v>-0.1555670144503096</v>
      </c>
      <c r="DB22">
        <v>3.4478716642506707E-2</v>
      </c>
      <c r="DC22">
        <v>1</v>
      </c>
      <c r="DD22">
        <v>408.99785000000003</v>
      </c>
      <c r="DE22">
        <v>-8.7129455923751452E-3</v>
      </c>
      <c r="DF22">
        <v>2.3150107991109729E-2</v>
      </c>
      <c r="DG22">
        <v>-1</v>
      </c>
      <c r="DH22">
        <v>1250.01575</v>
      </c>
      <c r="DI22">
        <v>-6.0597389384780168E-2</v>
      </c>
      <c r="DJ22">
        <v>0.1234278635479152</v>
      </c>
      <c r="DK22">
        <v>1</v>
      </c>
      <c r="DL22">
        <v>2</v>
      </c>
      <c r="DM22">
        <v>2</v>
      </c>
      <c r="DN22" t="s">
        <v>352</v>
      </c>
      <c r="DO22">
        <v>3.2050200000000002</v>
      </c>
      <c r="DP22">
        <v>2.80884</v>
      </c>
      <c r="DQ22">
        <v>9.4413800000000006E-2</v>
      </c>
      <c r="DR22">
        <v>9.5215300000000003E-2</v>
      </c>
      <c r="DS22">
        <v>0.114397</v>
      </c>
      <c r="DT22">
        <v>0.108681</v>
      </c>
      <c r="DU22">
        <v>27314</v>
      </c>
      <c r="DV22">
        <v>30831.200000000001</v>
      </c>
      <c r="DW22">
        <v>28392.3</v>
      </c>
      <c r="DX22">
        <v>32683.1</v>
      </c>
      <c r="DY22">
        <v>34924.9</v>
      </c>
      <c r="DZ22">
        <v>39583.800000000003</v>
      </c>
      <c r="EA22">
        <v>41663</v>
      </c>
      <c r="EB22">
        <v>47284.2</v>
      </c>
      <c r="EC22">
        <v>2.1596000000000002</v>
      </c>
      <c r="ED22">
        <v>1.77685</v>
      </c>
      <c r="EE22">
        <v>5.2541499999999998E-2</v>
      </c>
      <c r="EF22">
        <v>0</v>
      </c>
      <c r="EG22">
        <v>25.9542</v>
      </c>
      <c r="EH22">
        <v>999.9</v>
      </c>
      <c r="EI22">
        <v>48.7</v>
      </c>
      <c r="EJ22">
        <v>32.299999999999997</v>
      </c>
      <c r="EK22">
        <v>23.4392</v>
      </c>
      <c r="EL22">
        <v>63.533900000000003</v>
      </c>
      <c r="EM22">
        <v>22.944700000000001</v>
      </c>
      <c r="EN22">
        <v>1</v>
      </c>
      <c r="EO22">
        <v>-0.132165</v>
      </c>
      <c r="EP22">
        <v>-1.9471000000000001</v>
      </c>
      <c r="EQ22">
        <v>20.222300000000001</v>
      </c>
      <c r="ER22">
        <v>5.2273199999999997</v>
      </c>
      <c r="ES22">
        <v>12.0099</v>
      </c>
      <c r="ET22">
        <v>4.9897999999999998</v>
      </c>
      <c r="EU22">
        <v>3.3050000000000002</v>
      </c>
      <c r="EV22">
        <v>2998.1</v>
      </c>
      <c r="EW22">
        <v>1232.0999999999999</v>
      </c>
      <c r="EX22">
        <v>67.400000000000006</v>
      </c>
      <c r="EY22">
        <v>12.8</v>
      </c>
      <c r="EZ22">
        <v>1.8528899999999999</v>
      </c>
      <c r="FA22">
        <v>1.8615699999999999</v>
      </c>
      <c r="FB22">
        <v>1.8608100000000001</v>
      </c>
      <c r="FC22">
        <v>1.85686</v>
      </c>
      <c r="FD22">
        <v>1.86114</v>
      </c>
      <c r="FE22">
        <v>1.8574299999999999</v>
      </c>
      <c r="FF22">
        <v>1.8594900000000001</v>
      </c>
      <c r="FG22">
        <v>1.86239</v>
      </c>
      <c r="FH22">
        <v>0</v>
      </c>
      <c r="FI22">
        <v>0</v>
      </c>
      <c r="FJ22">
        <v>0</v>
      </c>
      <c r="FK22">
        <v>0</v>
      </c>
      <c r="FL22" t="s">
        <v>353</v>
      </c>
      <c r="FM22" t="s">
        <v>354</v>
      </c>
      <c r="FN22" t="s">
        <v>355</v>
      </c>
      <c r="FO22" t="s">
        <v>355</v>
      </c>
      <c r="FP22" t="s">
        <v>355</v>
      </c>
      <c r="FQ22" t="s">
        <v>355</v>
      </c>
      <c r="FR22">
        <v>0</v>
      </c>
      <c r="FS22">
        <v>100</v>
      </c>
      <c r="FT22">
        <v>100</v>
      </c>
      <c r="FU22">
        <v>-2.117</v>
      </c>
      <c r="FV22">
        <v>0.2949</v>
      </c>
      <c r="FW22">
        <v>-0.67445337338643063</v>
      </c>
      <c r="FX22">
        <v>-4.0117494158234393E-3</v>
      </c>
      <c r="FY22">
        <v>1.087516141204025E-6</v>
      </c>
      <c r="FZ22">
        <v>-8.657206703991749E-11</v>
      </c>
      <c r="GA22">
        <v>0.29494500000000201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7</v>
      </c>
      <c r="GJ22">
        <v>6.8</v>
      </c>
      <c r="GK22">
        <v>1.02783</v>
      </c>
      <c r="GL22">
        <v>2.3925800000000002</v>
      </c>
      <c r="GM22">
        <v>1.5942400000000001</v>
      </c>
      <c r="GN22">
        <v>2.3168899999999999</v>
      </c>
      <c r="GO22">
        <v>1.40015</v>
      </c>
      <c r="GP22">
        <v>2.3901400000000002</v>
      </c>
      <c r="GQ22">
        <v>34.760800000000003</v>
      </c>
      <c r="GR22">
        <v>13.440300000000001</v>
      </c>
      <c r="GS22">
        <v>18</v>
      </c>
      <c r="GT22">
        <v>626.94799999999998</v>
      </c>
      <c r="GU22">
        <v>399.27699999999999</v>
      </c>
      <c r="GV22">
        <v>27.083500000000001</v>
      </c>
      <c r="GW22">
        <v>25.577200000000001</v>
      </c>
      <c r="GX22">
        <v>29.999300000000002</v>
      </c>
      <c r="GY22">
        <v>25.444900000000001</v>
      </c>
      <c r="GZ22">
        <v>25.379899999999999</v>
      </c>
      <c r="HA22">
        <v>20.6295</v>
      </c>
      <c r="HB22">
        <v>-30</v>
      </c>
      <c r="HC22">
        <v>-30</v>
      </c>
      <c r="HD22">
        <v>27.218900000000001</v>
      </c>
      <c r="HE22">
        <v>408.98500000000001</v>
      </c>
      <c r="HF22">
        <v>0</v>
      </c>
      <c r="HG22">
        <v>104.229</v>
      </c>
      <c r="HH22">
        <v>104.02</v>
      </c>
    </row>
    <row r="23" spans="1:216" x14ac:dyDescent="0.2">
      <c r="A23">
        <v>5</v>
      </c>
      <c r="B23">
        <v>1689118134.5</v>
      </c>
      <c r="C23">
        <v>242</v>
      </c>
      <c r="D23" t="s">
        <v>362</v>
      </c>
      <c r="E23" t="s">
        <v>363</v>
      </c>
      <c r="F23" t="s">
        <v>347</v>
      </c>
      <c r="G23" t="s">
        <v>348</v>
      </c>
      <c r="H23" t="s">
        <v>349</v>
      </c>
      <c r="I23" t="s">
        <v>350</v>
      </c>
      <c r="J23" t="s">
        <v>392</v>
      </c>
      <c r="K23" t="s">
        <v>393</v>
      </c>
      <c r="L23">
        <v>1689118134.5</v>
      </c>
      <c r="M23">
        <f t="shared" si="0"/>
        <v>3.5621358084486927E-3</v>
      </c>
      <c r="N23">
        <f t="shared" si="1"/>
        <v>3.5621358084486925</v>
      </c>
      <c r="O23">
        <f t="shared" si="2"/>
        <v>17.39858404062527</v>
      </c>
      <c r="P23">
        <f t="shared" si="3"/>
        <v>400.00099999999998</v>
      </c>
      <c r="Q23">
        <f t="shared" si="4"/>
        <v>297.57501908090063</v>
      </c>
      <c r="R23">
        <f t="shared" si="5"/>
        <v>30.086333016875145</v>
      </c>
      <c r="S23">
        <f t="shared" si="6"/>
        <v>40.442115505035993</v>
      </c>
      <c r="T23">
        <f t="shared" si="7"/>
        <v>0.30179760921263105</v>
      </c>
      <c r="U23">
        <f t="shared" si="8"/>
        <v>3.9305340412714429</v>
      </c>
      <c r="V23">
        <f t="shared" si="9"/>
        <v>0.2894895630773886</v>
      </c>
      <c r="W23">
        <f t="shared" si="10"/>
        <v>0.18199497951296525</v>
      </c>
      <c r="X23">
        <f t="shared" si="11"/>
        <v>165.395805</v>
      </c>
      <c r="Y23">
        <f t="shared" si="12"/>
        <v>27.200052157890607</v>
      </c>
      <c r="Z23">
        <f t="shared" si="13"/>
        <v>27.200052157890607</v>
      </c>
      <c r="AA23">
        <f t="shared" si="14"/>
        <v>3.6214295222677473</v>
      </c>
      <c r="AB23">
        <f t="shared" si="15"/>
        <v>66.817435857629008</v>
      </c>
      <c r="AC23">
        <f t="shared" si="16"/>
        <v>2.4144792542124001</v>
      </c>
      <c r="AD23">
        <f t="shared" si="17"/>
        <v>3.6135467086121689</v>
      </c>
      <c r="AE23">
        <f t="shared" si="18"/>
        <v>1.2069502680553472</v>
      </c>
      <c r="AF23">
        <f t="shared" si="19"/>
        <v>-157.09018915258736</v>
      </c>
      <c r="AG23">
        <f t="shared" si="20"/>
        <v>-7.8726519016948133</v>
      </c>
      <c r="AH23">
        <f t="shared" si="21"/>
        <v>-0.43304433642726181</v>
      </c>
      <c r="AI23">
        <f t="shared" si="22"/>
        <v>-8.0390709432442975E-5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53332.89093053648</v>
      </c>
      <c r="AO23">
        <f t="shared" si="26"/>
        <v>1000.04</v>
      </c>
      <c r="AP23">
        <f t="shared" si="27"/>
        <v>843.03329999999994</v>
      </c>
      <c r="AQ23">
        <f t="shared" si="28"/>
        <v>0.84299958001679931</v>
      </c>
      <c r="AR23">
        <f t="shared" si="29"/>
        <v>0.1653891894324227</v>
      </c>
      <c r="AS23">
        <v>1689118134.5</v>
      </c>
      <c r="AT23">
        <v>400.00099999999998</v>
      </c>
      <c r="AU23">
        <v>408.666</v>
      </c>
      <c r="AV23">
        <v>23.8809</v>
      </c>
      <c r="AW23">
        <v>22.2803</v>
      </c>
      <c r="AX23">
        <v>402.11900000000003</v>
      </c>
      <c r="AY23">
        <v>23.585899999999999</v>
      </c>
      <c r="AZ23">
        <v>600.00400000000002</v>
      </c>
      <c r="BA23">
        <v>100.905</v>
      </c>
      <c r="BB23">
        <v>0.20003599999999999</v>
      </c>
      <c r="BC23">
        <v>27.1629</v>
      </c>
      <c r="BD23">
        <v>26.973700000000001</v>
      </c>
      <c r="BE23">
        <v>999.9</v>
      </c>
      <c r="BF23">
        <v>0</v>
      </c>
      <c r="BG23">
        <v>0</v>
      </c>
      <c r="BH23">
        <v>10001.200000000001</v>
      </c>
      <c r="BI23">
        <v>0</v>
      </c>
      <c r="BJ23">
        <v>146.012</v>
      </c>
      <c r="BK23">
        <v>-8.6644900000000007</v>
      </c>
      <c r="BL23">
        <v>409.78800000000001</v>
      </c>
      <c r="BM23">
        <v>417.97899999999998</v>
      </c>
      <c r="BN23">
        <v>1.6006</v>
      </c>
      <c r="BO23">
        <v>408.666</v>
      </c>
      <c r="BP23">
        <v>22.2803</v>
      </c>
      <c r="BQ23">
        <v>2.4097</v>
      </c>
      <c r="BR23">
        <v>2.2481900000000001</v>
      </c>
      <c r="BS23">
        <v>20.429099999999998</v>
      </c>
      <c r="BT23">
        <v>19.309899999999999</v>
      </c>
      <c r="BU23">
        <v>1000.04</v>
      </c>
      <c r="BV23">
        <v>0.90000999999999998</v>
      </c>
      <c r="BW23">
        <v>9.9989800000000004E-2</v>
      </c>
      <c r="BX23">
        <v>0</v>
      </c>
      <c r="BY23">
        <v>2.8732000000000002</v>
      </c>
      <c r="BZ23">
        <v>0</v>
      </c>
      <c r="CA23">
        <v>5581.49</v>
      </c>
      <c r="CB23">
        <v>8111.62</v>
      </c>
      <c r="CC23">
        <v>36.5</v>
      </c>
      <c r="CD23">
        <v>38.625</v>
      </c>
      <c r="CE23">
        <v>37.375</v>
      </c>
      <c r="CF23">
        <v>37.061999999999998</v>
      </c>
      <c r="CG23">
        <v>36.75</v>
      </c>
      <c r="CH23">
        <v>900.05</v>
      </c>
      <c r="CI23">
        <v>99.99</v>
      </c>
      <c r="CJ23">
        <v>0</v>
      </c>
      <c r="CK23">
        <v>1689118140.0999999</v>
      </c>
      <c r="CL23">
        <v>0</v>
      </c>
      <c r="CM23">
        <v>1689117668.5</v>
      </c>
      <c r="CN23" t="s">
        <v>351</v>
      </c>
      <c r="CO23">
        <v>1689117656</v>
      </c>
      <c r="CP23">
        <v>1689117668.5</v>
      </c>
      <c r="CQ23">
        <v>42</v>
      </c>
      <c r="CR23">
        <v>-4.3999999999999997E-2</v>
      </c>
      <c r="CS23">
        <v>-6.0000000000000001E-3</v>
      </c>
      <c r="CT23">
        <v>-2.1469999999999998</v>
      </c>
      <c r="CU23">
        <v>0.29499999999999998</v>
      </c>
      <c r="CV23">
        <v>409</v>
      </c>
      <c r="CW23">
        <v>22</v>
      </c>
      <c r="CX23">
        <v>0.21</v>
      </c>
      <c r="CY23">
        <v>0.08</v>
      </c>
      <c r="CZ23">
        <v>11.942136452225331</v>
      </c>
      <c r="DA23">
        <v>0.41708065155465113</v>
      </c>
      <c r="DB23">
        <v>6.0137016862866099E-2</v>
      </c>
      <c r="DC23">
        <v>1</v>
      </c>
      <c r="DD23">
        <v>408.61712195121947</v>
      </c>
      <c r="DE23">
        <v>3.7337979094372822E-2</v>
      </c>
      <c r="DF23">
        <v>2.4514003088281989E-2</v>
      </c>
      <c r="DG23">
        <v>-1</v>
      </c>
      <c r="DH23">
        <v>999.96339024390238</v>
      </c>
      <c r="DI23">
        <v>0.23282019339416421</v>
      </c>
      <c r="DJ23">
        <v>0.1210732247793672</v>
      </c>
      <c r="DK23">
        <v>1</v>
      </c>
      <c r="DL23">
        <v>2</v>
      </c>
      <c r="DM23">
        <v>2</v>
      </c>
      <c r="DN23" t="s">
        <v>352</v>
      </c>
      <c r="DO23">
        <v>3.2050399999999999</v>
      </c>
      <c r="DP23">
        <v>2.80898</v>
      </c>
      <c r="DQ23">
        <v>9.4437699999999999E-2</v>
      </c>
      <c r="DR23">
        <v>9.5178100000000002E-2</v>
      </c>
      <c r="DS23">
        <v>0.11400299999999999</v>
      </c>
      <c r="DT23">
        <v>0.108054</v>
      </c>
      <c r="DU23">
        <v>27319.9</v>
      </c>
      <c r="DV23">
        <v>30840.6</v>
      </c>
      <c r="DW23">
        <v>28398.6</v>
      </c>
      <c r="DX23">
        <v>32691</v>
      </c>
      <c r="DY23">
        <v>34948.6</v>
      </c>
      <c r="DZ23">
        <v>39621.5</v>
      </c>
      <c r="EA23">
        <v>41672.800000000003</v>
      </c>
      <c r="EB23">
        <v>47295.8</v>
      </c>
      <c r="EC23">
        <v>2.161</v>
      </c>
      <c r="ED23">
        <v>1.7786999999999999</v>
      </c>
      <c r="EE23">
        <v>7.6774499999999996E-2</v>
      </c>
      <c r="EF23">
        <v>0</v>
      </c>
      <c r="EG23">
        <v>25.716799999999999</v>
      </c>
      <c r="EH23">
        <v>999.9</v>
      </c>
      <c r="EI23">
        <v>48.4</v>
      </c>
      <c r="EJ23">
        <v>32.299999999999997</v>
      </c>
      <c r="EK23">
        <v>23.2959</v>
      </c>
      <c r="EL23">
        <v>63.473999999999997</v>
      </c>
      <c r="EM23">
        <v>23.345400000000001</v>
      </c>
      <c r="EN23">
        <v>1</v>
      </c>
      <c r="EO23">
        <v>-0.14541399999999999</v>
      </c>
      <c r="EP23">
        <v>-2.5723099999999999</v>
      </c>
      <c r="EQ23">
        <v>20.219899999999999</v>
      </c>
      <c r="ER23">
        <v>5.2265699999999997</v>
      </c>
      <c r="ES23">
        <v>12.0099</v>
      </c>
      <c r="ET23">
        <v>4.9896500000000001</v>
      </c>
      <c r="EU23">
        <v>3.3050000000000002</v>
      </c>
      <c r="EV23">
        <v>2999.5</v>
      </c>
      <c r="EW23">
        <v>1232.0999999999999</v>
      </c>
      <c r="EX23">
        <v>67.400000000000006</v>
      </c>
      <c r="EY23">
        <v>12.8</v>
      </c>
      <c r="EZ23">
        <v>1.8528800000000001</v>
      </c>
      <c r="FA23">
        <v>1.8615699999999999</v>
      </c>
      <c r="FB23">
        <v>1.86083</v>
      </c>
      <c r="FC23">
        <v>1.8568899999999999</v>
      </c>
      <c r="FD23">
        <v>1.86114</v>
      </c>
      <c r="FE23">
        <v>1.85744</v>
      </c>
      <c r="FF23">
        <v>1.8594999999999999</v>
      </c>
      <c r="FG23">
        <v>1.8624099999999999</v>
      </c>
      <c r="FH23">
        <v>0</v>
      </c>
      <c r="FI23">
        <v>0</v>
      </c>
      <c r="FJ23">
        <v>0</v>
      </c>
      <c r="FK23">
        <v>0</v>
      </c>
      <c r="FL23" t="s">
        <v>353</v>
      </c>
      <c r="FM23" t="s">
        <v>354</v>
      </c>
      <c r="FN23" t="s">
        <v>355</v>
      </c>
      <c r="FO23" t="s">
        <v>355</v>
      </c>
      <c r="FP23" t="s">
        <v>355</v>
      </c>
      <c r="FQ23" t="s">
        <v>355</v>
      </c>
      <c r="FR23">
        <v>0</v>
      </c>
      <c r="FS23">
        <v>100</v>
      </c>
      <c r="FT23">
        <v>100</v>
      </c>
      <c r="FU23">
        <v>-2.1179999999999999</v>
      </c>
      <c r="FV23">
        <v>0.29499999999999998</v>
      </c>
      <c r="FW23">
        <v>-0.67445337338643063</v>
      </c>
      <c r="FX23">
        <v>-4.0117494158234393E-3</v>
      </c>
      <c r="FY23">
        <v>1.087516141204025E-6</v>
      </c>
      <c r="FZ23">
        <v>-8.657206703991749E-11</v>
      </c>
      <c r="GA23">
        <v>0.29494500000000201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8</v>
      </c>
      <c r="GJ23">
        <v>7.8</v>
      </c>
      <c r="GK23">
        <v>1.02661</v>
      </c>
      <c r="GL23">
        <v>2.3986800000000001</v>
      </c>
      <c r="GM23">
        <v>1.5942400000000001</v>
      </c>
      <c r="GN23">
        <v>2.3168899999999999</v>
      </c>
      <c r="GO23">
        <v>1.40015</v>
      </c>
      <c r="GP23">
        <v>2.2924799999999999</v>
      </c>
      <c r="GQ23">
        <v>34.646299999999997</v>
      </c>
      <c r="GR23">
        <v>13.422800000000001</v>
      </c>
      <c r="GS23">
        <v>18</v>
      </c>
      <c r="GT23">
        <v>626.71100000000001</v>
      </c>
      <c r="GU23">
        <v>399.483</v>
      </c>
      <c r="GV23">
        <v>28.617799999999999</v>
      </c>
      <c r="GW23">
        <v>25.4268</v>
      </c>
      <c r="GX23">
        <v>29.998699999999999</v>
      </c>
      <c r="GY23">
        <v>25.3324</v>
      </c>
      <c r="GZ23">
        <v>25.264500000000002</v>
      </c>
      <c r="HA23">
        <v>20.616599999999998</v>
      </c>
      <c r="HB23">
        <v>-30</v>
      </c>
      <c r="HC23">
        <v>-30</v>
      </c>
      <c r="HD23">
        <v>28.633800000000001</v>
      </c>
      <c r="HE23">
        <v>408.66699999999997</v>
      </c>
      <c r="HF23">
        <v>0</v>
      </c>
      <c r="HG23">
        <v>104.253</v>
      </c>
      <c r="HH23">
        <v>104.04600000000001</v>
      </c>
    </row>
    <row r="24" spans="1:216" x14ac:dyDescent="0.2">
      <c r="A24">
        <v>6</v>
      </c>
      <c r="B24">
        <v>1689118195</v>
      </c>
      <c r="C24">
        <v>302.5</v>
      </c>
      <c r="D24" t="s">
        <v>364</v>
      </c>
      <c r="E24" t="s">
        <v>365</v>
      </c>
      <c r="F24" t="s">
        <v>347</v>
      </c>
      <c r="G24" t="s">
        <v>348</v>
      </c>
      <c r="H24" t="s">
        <v>349</v>
      </c>
      <c r="I24" t="s">
        <v>350</v>
      </c>
      <c r="J24" t="s">
        <v>392</v>
      </c>
      <c r="K24" t="s">
        <v>393</v>
      </c>
      <c r="L24">
        <v>1689118195</v>
      </c>
      <c r="M24">
        <f t="shared" si="0"/>
        <v>3.2810701831707144E-3</v>
      </c>
      <c r="N24">
        <f t="shared" si="1"/>
        <v>3.2810701831707143</v>
      </c>
      <c r="O24">
        <f t="shared" si="2"/>
        <v>15.973760311961845</v>
      </c>
      <c r="P24">
        <f t="shared" si="3"/>
        <v>399.90499999999997</v>
      </c>
      <c r="Q24">
        <f t="shared" si="4"/>
        <v>297.19186351193417</v>
      </c>
      <c r="R24">
        <f t="shared" si="5"/>
        <v>30.047643095938675</v>
      </c>
      <c r="S24">
        <f t="shared" si="6"/>
        <v>40.432475405905002</v>
      </c>
      <c r="T24">
        <f t="shared" si="7"/>
        <v>0.27552573270409608</v>
      </c>
      <c r="U24">
        <f t="shared" si="8"/>
        <v>3.9243709651926575</v>
      </c>
      <c r="V24">
        <f t="shared" si="9"/>
        <v>0.26521244002861499</v>
      </c>
      <c r="W24">
        <f t="shared" si="10"/>
        <v>0.16665221960947635</v>
      </c>
      <c r="X24">
        <f t="shared" si="11"/>
        <v>124.04293799999999</v>
      </c>
      <c r="Y24">
        <f t="shared" si="12"/>
        <v>27.064381828506697</v>
      </c>
      <c r="Z24">
        <f t="shared" si="13"/>
        <v>27.064381828506697</v>
      </c>
      <c r="AA24">
        <f t="shared" si="14"/>
        <v>3.5927159411926155</v>
      </c>
      <c r="AB24">
        <f t="shared" si="15"/>
        <v>65.854162934491754</v>
      </c>
      <c r="AC24">
        <f t="shared" si="16"/>
        <v>2.3788335006883004</v>
      </c>
      <c r="AD24">
        <f t="shared" si="17"/>
        <v>3.6122750554959424</v>
      </c>
      <c r="AE24">
        <f t="shared" si="18"/>
        <v>1.2138824405043152</v>
      </c>
      <c r="AF24">
        <f t="shared" si="19"/>
        <v>-144.69519507782852</v>
      </c>
      <c r="AG24">
        <f t="shared" si="20"/>
        <v>19.574133146811274</v>
      </c>
      <c r="AH24">
        <f t="shared" si="21"/>
        <v>1.0776255638645402</v>
      </c>
      <c r="AI24">
        <f t="shared" si="22"/>
        <v>-4.9836715270501486E-4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53219.095783357516</v>
      </c>
      <c r="AO24">
        <f t="shared" si="26"/>
        <v>750.01</v>
      </c>
      <c r="AP24">
        <f t="shared" si="27"/>
        <v>632.25779999999997</v>
      </c>
      <c r="AQ24">
        <f t="shared" si="28"/>
        <v>0.84299916001119979</v>
      </c>
      <c r="AR24">
        <f t="shared" si="29"/>
        <v>0.16538837882161569</v>
      </c>
      <c r="AS24">
        <v>1689118195</v>
      </c>
      <c r="AT24">
        <v>399.90499999999997</v>
      </c>
      <c r="AU24">
        <v>407.86200000000002</v>
      </c>
      <c r="AV24">
        <v>23.528300000000002</v>
      </c>
      <c r="AW24">
        <v>22.0535</v>
      </c>
      <c r="AX24">
        <v>402.02199999999999</v>
      </c>
      <c r="AY24">
        <v>23.2334</v>
      </c>
      <c r="AZ24">
        <v>600.02</v>
      </c>
      <c r="BA24">
        <v>100.905</v>
      </c>
      <c r="BB24">
        <v>0.20020099999999999</v>
      </c>
      <c r="BC24">
        <v>27.1569</v>
      </c>
      <c r="BD24">
        <v>26.770600000000002</v>
      </c>
      <c r="BE24">
        <v>999.9</v>
      </c>
      <c r="BF24">
        <v>0</v>
      </c>
      <c r="BG24">
        <v>0</v>
      </c>
      <c r="BH24">
        <v>9978.75</v>
      </c>
      <c r="BI24">
        <v>0</v>
      </c>
      <c r="BJ24">
        <v>102.991</v>
      </c>
      <c r="BK24">
        <v>-7.9573700000000001</v>
      </c>
      <c r="BL24">
        <v>409.54</v>
      </c>
      <c r="BM24">
        <v>417.05900000000003</v>
      </c>
      <c r="BN24">
        <v>1.4748300000000001</v>
      </c>
      <c r="BO24">
        <v>407.86200000000002</v>
      </c>
      <c r="BP24">
        <v>22.0535</v>
      </c>
      <c r="BQ24">
        <v>2.3741300000000001</v>
      </c>
      <c r="BR24">
        <v>2.2253099999999999</v>
      </c>
      <c r="BS24">
        <v>20.188400000000001</v>
      </c>
      <c r="BT24">
        <v>19.145700000000001</v>
      </c>
      <c r="BU24">
        <v>750.01</v>
      </c>
      <c r="BV24">
        <v>0.90002599999999999</v>
      </c>
      <c r="BW24">
        <v>9.9973800000000002E-2</v>
      </c>
      <c r="BX24">
        <v>0</v>
      </c>
      <c r="BY24">
        <v>2.7012</v>
      </c>
      <c r="BZ24">
        <v>0</v>
      </c>
      <c r="CA24">
        <v>4203.84</v>
      </c>
      <c r="CB24">
        <v>6083.6</v>
      </c>
      <c r="CC24">
        <v>37</v>
      </c>
      <c r="CD24">
        <v>39.625</v>
      </c>
      <c r="CE24">
        <v>38.125</v>
      </c>
      <c r="CF24">
        <v>38.186999999999998</v>
      </c>
      <c r="CG24">
        <v>37.375</v>
      </c>
      <c r="CH24">
        <v>675.03</v>
      </c>
      <c r="CI24">
        <v>74.98</v>
      </c>
      <c r="CJ24">
        <v>0</v>
      </c>
      <c r="CK24">
        <v>1689118200.7</v>
      </c>
      <c r="CL24">
        <v>0</v>
      </c>
      <c r="CM24">
        <v>1689117668.5</v>
      </c>
      <c r="CN24" t="s">
        <v>351</v>
      </c>
      <c r="CO24">
        <v>1689117656</v>
      </c>
      <c r="CP24">
        <v>1689117668.5</v>
      </c>
      <c r="CQ24">
        <v>42</v>
      </c>
      <c r="CR24">
        <v>-4.3999999999999997E-2</v>
      </c>
      <c r="CS24">
        <v>-6.0000000000000001E-3</v>
      </c>
      <c r="CT24">
        <v>-2.1469999999999998</v>
      </c>
      <c r="CU24">
        <v>0.29499999999999998</v>
      </c>
      <c r="CV24">
        <v>409</v>
      </c>
      <c r="CW24">
        <v>22</v>
      </c>
      <c r="CX24">
        <v>0.21</v>
      </c>
      <c r="CY24">
        <v>0.08</v>
      </c>
      <c r="CZ24">
        <v>10.779381709047421</v>
      </c>
      <c r="DA24">
        <v>0.85989234063872144</v>
      </c>
      <c r="DB24">
        <v>0.112047795646509</v>
      </c>
      <c r="DC24">
        <v>1</v>
      </c>
      <c r="DD24">
        <v>407.83240000000001</v>
      </c>
      <c r="DE24">
        <v>-0.44278424015181778</v>
      </c>
      <c r="DF24">
        <v>6.7254665265686353E-2</v>
      </c>
      <c r="DG24">
        <v>-1</v>
      </c>
      <c r="DH24">
        <v>749.98567500000001</v>
      </c>
      <c r="DI24">
        <v>-0.20364212663808301</v>
      </c>
      <c r="DJ24">
        <v>0.12122693337290689</v>
      </c>
      <c r="DK24">
        <v>1</v>
      </c>
      <c r="DL24">
        <v>2</v>
      </c>
      <c r="DM24">
        <v>2</v>
      </c>
      <c r="DN24" t="s">
        <v>352</v>
      </c>
      <c r="DO24">
        <v>3.2053699999999998</v>
      </c>
      <c r="DP24">
        <v>2.8089499999999998</v>
      </c>
      <c r="DQ24">
        <v>9.4455999999999998E-2</v>
      </c>
      <c r="DR24">
        <v>9.5071000000000003E-2</v>
      </c>
      <c r="DS24">
        <v>0.112842</v>
      </c>
      <c r="DT24">
        <v>0.107323</v>
      </c>
      <c r="DU24">
        <v>27328.400000000001</v>
      </c>
      <c r="DV24">
        <v>30854.799999999999</v>
      </c>
      <c r="DW24">
        <v>28407.3</v>
      </c>
      <c r="DX24">
        <v>32701.4</v>
      </c>
      <c r="DY24">
        <v>35005.599999999999</v>
      </c>
      <c r="DZ24">
        <v>39667.1</v>
      </c>
      <c r="EA24">
        <v>41685.599999999999</v>
      </c>
      <c r="EB24">
        <v>47311.1</v>
      </c>
      <c r="EC24">
        <v>2.1628699999999998</v>
      </c>
      <c r="ED24">
        <v>1.7809699999999999</v>
      </c>
      <c r="EE24">
        <v>7.4200299999999997E-2</v>
      </c>
      <c r="EF24">
        <v>0</v>
      </c>
      <c r="EG24">
        <v>25.555499999999999</v>
      </c>
      <c r="EH24">
        <v>999.9</v>
      </c>
      <c r="EI24">
        <v>48.2</v>
      </c>
      <c r="EJ24">
        <v>32.200000000000003</v>
      </c>
      <c r="EK24">
        <v>23.068000000000001</v>
      </c>
      <c r="EL24">
        <v>63.433999999999997</v>
      </c>
      <c r="EM24">
        <v>23.429500000000001</v>
      </c>
      <c r="EN24">
        <v>1</v>
      </c>
      <c r="EO24">
        <v>-0.16386400000000001</v>
      </c>
      <c r="EP24">
        <v>-1.4272400000000001</v>
      </c>
      <c r="EQ24">
        <v>20.2348</v>
      </c>
      <c r="ER24">
        <v>5.2238800000000003</v>
      </c>
      <c r="ES24">
        <v>12.0099</v>
      </c>
      <c r="ET24">
        <v>4.9897999999999998</v>
      </c>
      <c r="EU24">
        <v>3.3050000000000002</v>
      </c>
      <c r="EV24">
        <v>3000.6</v>
      </c>
      <c r="EW24">
        <v>1232.0999999999999</v>
      </c>
      <c r="EX24">
        <v>67.400000000000006</v>
      </c>
      <c r="EY24">
        <v>12.8</v>
      </c>
      <c r="EZ24">
        <v>1.8528800000000001</v>
      </c>
      <c r="FA24">
        <v>1.8615699999999999</v>
      </c>
      <c r="FB24">
        <v>1.8608199999999999</v>
      </c>
      <c r="FC24">
        <v>1.85686</v>
      </c>
      <c r="FD24">
        <v>1.86113</v>
      </c>
      <c r="FE24">
        <v>1.8574299999999999</v>
      </c>
      <c r="FF24">
        <v>1.85951</v>
      </c>
      <c r="FG24">
        <v>1.86239</v>
      </c>
      <c r="FH24">
        <v>0</v>
      </c>
      <c r="FI24">
        <v>0</v>
      </c>
      <c r="FJ24">
        <v>0</v>
      </c>
      <c r="FK24">
        <v>0</v>
      </c>
      <c r="FL24" t="s">
        <v>353</v>
      </c>
      <c r="FM24" t="s">
        <v>354</v>
      </c>
      <c r="FN24" t="s">
        <v>355</v>
      </c>
      <c r="FO24" t="s">
        <v>355</v>
      </c>
      <c r="FP24" t="s">
        <v>355</v>
      </c>
      <c r="FQ24" t="s">
        <v>355</v>
      </c>
      <c r="FR24">
        <v>0</v>
      </c>
      <c r="FS24">
        <v>100</v>
      </c>
      <c r="FT24">
        <v>100</v>
      </c>
      <c r="FU24">
        <v>-2.117</v>
      </c>
      <c r="FV24">
        <v>0.2949</v>
      </c>
      <c r="FW24">
        <v>-0.67445337338643063</v>
      </c>
      <c r="FX24">
        <v>-4.0117494158234393E-3</v>
      </c>
      <c r="FY24">
        <v>1.087516141204025E-6</v>
      </c>
      <c r="FZ24">
        <v>-8.657206703991749E-11</v>
      </c>
      <c r="GA24">
        <v>0.29494500000000201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9</v>
      </c>
      <c r="GJ24">
        <v>8.8000000000000007</v>
      </c>
      <c r="GK24">
        <v>1.02539</v>
      </c>
      <c r="GL24">
        <v>2.3962400000000001</v>
      </c>
      <c r="GM24">
        <v>1.5942400000000001</v>
      </c>
      <c r="GN24">
        <v>2.3168899999999999</v>
      </c>
      <c r="GO24">
        <v>1.39893</v>
      </c>
      <c r="GP24">
        <v>2.3144499999999999</v>
      </c>
      <c r="GQ24">
        <v>34.5092</v>
      </c>
      <c r="GR24">
        <v>13.422800000000001</v>
      </c>
      <c r="GS24">
        <v>18</v>
      </c>
      <c r="GT24">
        <v>626.28499999999997</v>
      </c>
      <c r="GU24">
        <v>399.65300000000002</v>
      </c>
      <c r="GV24">
        <v>26.448599999999999</v>
      </c>
      <c r="GW24">
        <v>25.2318</v>
      </c>
      <c r="GX24">
        <v>29.9968</v>
      </c>
      <c r="GY24">
        <v>25.172899999999998</v>
      </c>
      <c r="GZ24">
        <v>25.112200000000001</v>
      </c>
      <c r="HA24">
        <v>20.592199999999998</v>
      </c>
      <c r="HB24">
        <v>-30</v>
      </c>
      <c r="HC24">
        <v>-30</v>
      </c>
      <c r="HD24">
        <v>26.704499999999999</v>
      </c>
      <c r="HE24">
        <v>407.89699999999999</v>
      </c>
      <c r="HF24">
        <v>0</v>
      </c>
      <c r="HG24">
        <v>104.285</v>
      </c>
      <c r="HH24">
        <v>104.07899999999999</v>
      </c>
    </row>
    <row r="25" spans="1:216" x14ac:dyDescent="0.2">
      <c r="A25">
        <v>7</v>
      </c>
      <c r="B25">
        <v>1689118255.5</v>
      </c>
      <c r="C25">
        <v>363</v>
      </c>
      <c r="D25" t="s">
        <v>366</v>
      </c>
      <c r="E25" t="s">
        <v>367</v>
      </c>
      <c r="F25" t="s">
        <v>347</v>
      </c>
      <c r="G25" t="s">
        <v>348</v>
      </c>
      <c r="H25" t="s">
        <v>349</v>
      </c>
      <c r="I25" t="s">
        <v>350</v>
      </c>
      <c r="J25" t="s">
        <v>392</v>
      </c>
      <c r="K25" t="s">
        <v>393</v>
      </c>
      <c r="L25">
        <v>1689118255.5</v>
      </c>
      <c r="M25">
        <f t="shared" si="0"/>
        <v>3.6831557645215251E-3</v>
      </c>
      <c r="N25">
        <f t="shared" si="1"/>
        <v>3.6831557645215249</v>
      </c>
      <c r="O25">
        <f t="shared" si="2"/>
        <v>14.145846910066819</v>
      </c>
      <c r="P25">
        <f t="shared" si="3"/>
        <v>400.00200000000001</v>
      </c>
      <c r="Q25">
        <f t="shared" si="4"/>
        <v>316.00205084741651</v>
      </c>
      <c r="R25">
        <f t="shared" si="5"/>
        <v>31.948310731940808</v>
      </c>
      <c r="S25">
        <f t="shared" si="6"/>
        <v>40.440839403186004</v>
      </c>
      <c r="T25">
        <f t="shared" si="7"/>
        <v>0.305387692562408</v>
      </c>
      <c r="U25">
        <f t="shared" si="8"/>
        <v>3.9409250271058016</v>
      </c>
      <c r="V25">
        <f t="shared" si="9"/>
        <v>0.29282339331599411</v>
      </c>
      <c r="W25">
        <f t="shared" si="10"/>
        <v>0.18410039874697851</v>
      </c>
      <c r="X25">
        <f t="shared" si="11"/>
        <v>99.265564556527096</v>
      </c>
      <c r="Y25">
        <f t="shared" si="12"/>
        <v>27.155615930854783</v>
      </c>
      <c r="Z25">
        <f t="shared" si="13"/>
        <v>27.155615930854783</v>
      </c>
      <c r="AA25">
        <f t="shared" si="14"/>
        <v>3.6120029578226012</v>
      </c>
      <c r="AB25">
        <f t="shared" si="15"/>
        <v>64.758091493059794</v>
      </c>
      <c r="AC25">
        <f t="shared" si="16"/>
        <v>2.378010568953</v>
      </c>
      <c r="AD25">
        <f t="shared" si="17"/>
        <v>3.6721443052531191</v>
      </c>
      <c r="AE25">
        <f t="shared" si="18"/>
        <v>1.2339923888696012</v>
      </c>
      <c r="AF25">
        <f t="shared" si="19"/>
        <v>-162.42716921539926</v>
      </c>
      <c r="AG25">
        <f t="shared" si="20"/>
        <v>59.868730967691988</v>
      </c>
      <c r="AH25">
        <f t="shared" si="21"/>
        <v>3.2882439448307998</v>
      </c>
      <c r="AI25">
        <f t="shared" si="22"/>
        <v>-4.6297463493800706E-3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53477.66036163237</v>
      </c>
      <c r="AO25">
        <f t="shared" si="26"/>
        <v>600.19399999999996</v>
      </c>
      <c r="AP25">
        <f t="shared" si="27"/>
        <v>505.96327199820058</v>
      </c>
      <c r="AQ25">
        <f t="shared" si="28"/>
        <v>0.84299955014245498</v>
      </c>
      <c r="AR25">
        <f t="shared" si="29"/>
        <v>0.16538913177493794</v>
      </c>
      <c r="AS25">
        <v>1689118255.5</v>
      </c>
      <c r="AT25">
        <v>400.00200000000001</v>
      </c>
      <c r="AU25">
        <v>407.19200000000001</v>
      </c>
      <c r="AV25">
        <v>23.521000000000001</v>
      </c>
      <c r="AW25">
        <v>21.865400000000001</v>
      </c>
      <c r="AX25">
        <v>402.11900000000003</v>
      </c>
      <c r="AY25">
        <v>23.225999999999999</v>
      </c>
      <c r="AZ25">
        <v>600</v>
      </c>
      <c r="BA25">
        <v>100.902</v>
      </c>
      <c r="BB25">
        <v>0.19959299999999999</v>
      </c>
      <c r="BC25">
        <v>27.4374</v>
      </c>
      <c r="BD25">
        <v>26.993099999999998</v>
      </c>
      <c r="BE25">
        <v>999.9</v>
      </c>
      <c r="BF25">
        <v>0</v>
      </c>
      <c r="BG25">
        <v>0</v>
      </c>
      <c r="BH25">
        <v>10039.4</v>
      </c>
      <c r="BI25">
        <v>0</v>
      </c>
      <c r="BJ25">
        <v>342.755</v>
      </c>
      <c r="BK25">
        <v>-7.1904000000000003</v>
      </c>
      <c r="BL25">
        <v>409.637</v>
      </c>
      <c r="BM25">
        <v>416.29500000000002</v>
      </c>
      <c r="BN25">
        <v>1.65561</v>
      </c>
      <c r="BO25">
        <v>407.19200000000001</v>
      </c>
      <c r="BP25">
        <v>21.865400000000001</v>
      </c>
      <c r="BQ25">
        <v>2.3733200000000001</v>
      </c>
      <c r="BR25">
        <v>2.2062599999999999</v>
      </c>
      <c r="BS25">
        <v>20.1829</v>
      </c>
      <c r="BT25">
        <v>19.007899999999999</v>
      </c>
      <c r="BU25">
        <v>600.19399999999996</v>
      </c>
      <c r="BV25">
        <v>0.90001200000000003</v>
      </c>
      <c r="BW25">
        <v>9.9987699999999999E-2</v>
      </c>
      <c r="BX25">
        <v>0</v>
      </c>
      <c r="BY25">
        <v>2.6888999999999998</v>
      </c>
      <c r="BZ25">
        <v>0</v>
      </c>
      <c r="CA25">
        <v>8880.4</v>
      </c>
      <c r="CB25">
        <v>4868.38</v>
      </c>
      <c r="CC25">
        <v>37.375</v>
      </c>
      <c r="CD25">
        <v>40.25</v>
      </c>
      <c r="CE25">
        <v>38.686999999999998</v>
      </c>
      <c r="CF25">
        <v>39.061999999999998</v>
      </c>
      <c r="CG25">
        <v>37.811999999999998</v>
      </c>
      <c r="CH25">
        <v>540.17999999999995</v>
      </c>
      <c r="CI25">
        <v>60.01</v>
      </c>
      <c r="CJ25">
        <v>0</v>
      </c>
      <c r="CK25">
        <v>1689118261.3</v>
      </c>
      <c r="CL25">
        <v>0</v>
      </c>
      <c r="CM25">
        <v>1689117668.5</v>
      </c>
      <c r="CN25" t="s">
        <v>351</v>
      </c>
      <c r="CO25">
        <v>1689117656</v>
      </c>
      <c r="CP25">
        <v>1689117668.5</v>
      </c>
      <c r="CQ25">
        <v>42</v>
      </c>
      <c r="CR25">
        <v>-4.3999999999999997E-2</v>
      </c>
      <c r="CS25">
        <v>-6.0000000000000001E-3</v>
      </c>
      <c r="CT25">
        <v>-2.1469999999999998</v>
      </c>
      <c r="CU25">
        <v>0.29499999999999998</v>
      </c>
      <c r="CV25">
        <v>409</v>
      </c>
      <c r="CW25">
        <v>22</v>
      </c>
      <c r="CX25">
        <v>0.21</v>
      </c>
      <c r="CY25">
        <v>0.08</v>
      </c>
      <c r="CZ25">
        <v>9.7893390982938993</v>
      </c>
      <c r="DA25">
        <v>0.29628588812242962</v>
      </c>
      <c r="DB25">
        <v>7.27532488582225E-2</v>
      </c>
      <c r="DC25">
        <v>1</v>
      </c>
      <c r="DD25">
        <v>407.21882499999998</v>
      </c>
      <c r="DE25">
        <v>9.4097560975290137E-2</v>
      </c>
      <c r="DF25">
        <v>5.2583213813917937E-2</v>
      </c>
      <c r="DG25">
        <v>-1</v>
      </c>
      <c r="DH25">
        <v>600.02857499999993</v>
      </c>
      <c r="DI25">
        <v>-0.60210251318628227</v>
      </c>
      <c r="DJ25">
        <v>0.12508914571216351</v>
      </c>
      <c r="DK25">
        <v>1</v>
      </c>
      <c r="DL25">
        <v>2</v>
      </c>
      <c r="DM25">
        <v>2</v>
      </c>
      <c r="DN25" t="s">
        <v>352</v>
      </c>
      <c r="DO25">
        <v>3.2056300000000002</v>
      </c>
      <c r="DP25">
        <v>2.8088700000000002</v>
      </c>
      <c r="DQ25">
        <v>9.4513700000000006E-2</v>
      </c>
      <c r="DR25">
        <v>9.4989400000000002E-2</v>
      </c>
      <c r="DS25">
        <v>0.112861</v>
      </c>
      <c r="DT25">
        <v>0.106721</v>
      </c>
      <c r="DU25">
        <v>27336.1</v>
      </c>
      <c r="DV25">
        <v>30865.1</v>
      </c>
      <c r="DW25">
        <v>28416.400000000001</v>
      </c>
      <c r="DX25">
        <v>32708.6</v>
      </c>
      <c r="DY25">
        <v>35015.599999999999</v>
      </c>
      <c r="DZ25">
        <v>39703</v>
      </c>
      <c r="EA25">
        <v>41699.1</v>
      </c>
      <c r="EB25">
        <v>47321.7</v>
      </c>
      <c r="EC25">
        <v>2.16615</v>
      </c>
      <c r="ED25">
        <v>1.7845200000000001</v>
      </c>
      <c r="EE25">
        <v>9.7472199999999995E-2</v>
      </c>
      <c r="EF25">
        <v>0</v>
      </c>
      <c r="EG25">
        <v>25.396999999999998</v>
      </c>
      <c r="EH25">
        <v>999.9</v>
      </c>
      <c r="EI25">
        <v>47.9</v>
      </c>
      <c r="EJ25">
        <v>32.200000000000003</v>
      </c>
      <c r="EK25">
        <v>22.926100000000002</v>
      </c>
      <c r="EL25">
        <v>63.134</v>
      </c>
      <c r="EM25">
        <v>23.4175</v>
      </c>
      <c r="EN25">
        <v>1</v>
      </c>
      <c r="EO25">
        <v>-0.17913399999999999</v>
      </c>
      <c r="EP25">
        <v>-2.6038999999999999</v>
      </c>
      <c r="EQ25">
        <v>20.223099999999999</v>
      </c>
      <c r="ER25">
        <v>5.2270200000000004</v>
      </c>
      <c r="ES25">
        <v>12.0099</v>
      </c>
      <c r="ET25">
        <v>4.9897499999999999</v>
      </c>
      <c r="EU25">
        <v>3.3050000000000002</v>
      </c>
      <c r="EV25">
        <v>3002</v>
      </c>
      <c r="EW25">
        <v>1232.0999999999999</v>
      </c>
      <c r="EX25">
        <v>67.400000000000006</v>
      </c>
      <c r="EY25">
        <v>12.8</v>
      </c>
      <c r="EZ25">
        <v>1.8529199999999999</v>
      </c>
      <c r="FA25">
        <v>1.8615699999999999</v>
      </c>
      <c r="FB25">
        <v>1.8608499999999999</v>
      </c>
      <c r="FC25">
        <v>1.8569100000000001</v>
      </c>
      <c r="FD25">
        <v>1.8611899999999999</v>
      </c>
      <c r="FE25">
        <v>1.85745</v>
      </c>
      <c r="FF25">
        <v>1.85954</v>
      </c>
      <c r="FG25">
        <v>1.86243</v>
      </c>
      <c r="FH25">
        <v>0</v>
      </c>
      <c r="FI25">
        <v>0</v>
      </c>
      <c r="FJ25">
        <v>0</v>
      </c>
      <c r="FK25">
        <v>0</v>
      </c>
      <c r="FL25" t="s">
        <v>353</v>
      </c>
      <c r="FM25" t="s">
        <v>354</v>
      </c>
      <c r="FN25" t="s">
        <v>355</v>
      </c>
      <c r="FO25" t="s">
        <v>355</v>
      </c>
      <c r="FP25" t="s">
        <v>355</v>
      </c>
      <c r="FQ25" t="s">
        <v>355</v>
      </c>
      <c r="FR25">
        <v>0</v>
      </c>
      <c r="FS25">
        <v>100</v>
      </c>
      <c r="FT25">
        <v>100</v>
      </c>
      <c r="FU25">
        <v>-2.117</v>
      </c>
      <c r="FV25">
        <v>0.29499999999999998</v>
      </c>
      <c r="FW25">
        <v>-0.67445337338643063</v>
      </c>
      <c r="FX25">
        <v>-4.0117494158234393E-3</v>
      </c>
      <c r="FY25">
        <v>1.087516141204025E-6</v>
      </c>
      <c r="FZ25">
        <v>-8.657206703991749E-11</v>
      </c>
      <c r="GA25">
        <v>0.29494500000000201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10</v>
      </c>
      <c r="GJ25">
        <v>9.8000000000000007</v>
      </c>
      <c r="GK25">
        <v>1.02417</v>
      </c>
      <c r="GL25">
        <v>2.4011200000000001</v>
      </c>
      <c r="GM25">
        <v>1.5942400000000001</v>
      </c>
      <c r="GN25">
        <v>2.3168899999999999</v>
      </c>
      <c r="GO25">
        <v>1.40015</v>
      </c>
      <c r="GP25">
        <v>2.2949199999999998</v>
      </c>
      <c r="GQ25">
        <v>34.349699999999999</v>
      </c>
      <c r="GR25">
        <v>13.4053</v>
      </c>
      <c r="GS25">
        <v>18</v>
      </c>
      <c r="GT25">
        <v>626.69899999999996</v>
      </c>
      <c r="GU25">
        <v>400.416</v>
      </c>
      <c r="GV25">
        <v>28.837599999999998</v>
      </c>
      <c r="GW25">
        <v>25.031600000000001</v>
      </c>
      <c r="GX25">
        <v>29.9986</v>
      </c>
      <c r="GY25">
        <v>24.994499999999999</v>
      </c>
      <c r="GZ25">
        <v>24.940300000000001</v>
      </c>
      <c r="HA25">
        <v>20.568899999999999</v>
      </c>
      <c r="HB25">
        <v>-30</v>
      </c>
      <c r="HC25">
        <v>-30</v>
      </c>
      <c r="HD25">
        <v>28.819299999999998</v>
      </c>
      <c r="HE25">
        <v>407.29899999999998</v>
      </c>
      <c r="HF25">
        <v>0</v>
      </c>
      <c r="HG25">
        <v>104.318</v>
      </c>
      <c r="HH25">
        <v>104.10299999999999</v>
      </c>
    </row>
    <row r="26" spans="1:216" x14ac:dyDescent="0.2">
      <c r="A26">
        <v>8</v>
      </c>
      <c r="B26">
        <v>1689118316</v>
      </c>
      <c r="C26">
        <v>423.5</v>
      </c>
      <c r="D26" t="s">
        <v>368</v>
      </c>
      <c r="E26" t="s">
        <v>369</v>
      </c>
      <c r="F26" t="s">
        <v>347</v>
      </c>
      <c r="G26" t="s">
        <v>348</v>
      </c>
      <c r="H26" t="s">
        <v>349</v>
      </c>
      <c r="I26" t="s">
        <v>350</v>
      </c>
      <c r="J26" t="s">
        <v>392</v>
      </c>
      <c r="K26" t="s">
        <v>393</v>
      </c>
      <c r="L26">
        <v>1689118316</v>
      </c>
      <c r="M26">
        <f t="shared" si="0"/>
        <v>3.5086673255502001E-3</v>
      </c>
      <c r="N26">
        <f t="shared" si="1"/>
        <v>3.5086673255502001</v>
      </c>
      <c r="O26">
        <f t="shared" si="2"/>
        <v>12.836176733350822</v>
      </c>
      <c r="P26">
        <f t="shared" si="3"/>
        <v>399.98</v>
      </c>
      <c r="Q26">
        <f t="shared" si="4"/>
        <v>319.67082724811246</v>
      </c>
      <c r="R26">
        <f t="shared" si="5"/>
        <v>32.319986211589246</v>
      </c>
      <c r="S26">
        <f t="shared" si="6"/>
        <v>40.43956152082</v>
      </c>
      <c r="T26">
        <f t="shared" si="7"/>
        <v>0.29074399194887407</v>
      </c>
      <c r="U26">
        <f t="shared" si="8"/>
        <v>3.9308635374097438</v>
      </c>
      <c r="V26">
        <f t="shared" si="9"/>
        <v>0.27930356252757976</v>
      </c>
      <c r="W26">
        <f t="shared" si="10"/>
        <v>0.1755550944173406</v>
      </c>
      <c r="X26">
        <f t="shared" si="11"/>
        <v>82.665775559073268</v>
      </c>
      <c r="Y26">
        <f t="shared" si="12"/>
        <v>27.042696447711702</v>
      </c>
      <c r="Z26">
        <f t="shared" si="13"/>
        <v>27.042696447711702</v>
      </c>
      <c r="AA26">
        <f t="shared" si="14"/>
        <v>3.5881448667959663</v>
      </c>
      <c r="AB26">
        <f t="shared" si="15"/>
        <v>64.41455825642899</v>
      </c>
      <c r="AC26">
        <f t="shared" si="16"/>
        <v>2.3553886016353003</v>
      </c>
      <c r="AD26">
        <f t="shared" si="17"/>
        <v>3.656609104200784</v>
      </c>
      <c r="AE26">
        <f t="shared" si="18"/>
        <v>1.2327562651606661</v>
      </c>
      <c r="AF26">
        <f t="shared" si="19"/>
        <v>-154.73222905676383</v>
      </c>
      <c r="AG26">
        <f t="shared" si="20"/>
        <v>68.302799257269044</v>
      </c>
      <c r="AH26">
        <f t="shared" si="21"/>
        <v>3.7576007474811934</v>
      </c>
      <c r="AI26">
        <f t="shared" si="22"/>
        <v>-6.0534929403246451E-3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53303.122039935974</v>
      </c>
      <c r="AO26">
        <f t="shared" si="26"/>
        <v>499.82400000000001</v>
      </c>
      <c r="AP26">
        <f t="shared" si="27"/>
        <v>421.35157199951982</v>
      </c>
      <c r="AQ26">
        <f t="shared" si="28"/>
        <v>0.84299987995678438</v>
      </c>
      <c r="AR26">
        <f t="shared" si="29"/>
        <v>0.16538976831659397</v>
      </c>
      <c r="AS26">
        <v>1689118316</v>
      </c>
      <c r="AT26">
        <v>399.98</v>
      </c>
      <c r="AU26">
        <v>406.53399999999999</v>
      </c>
      <c r="AV26">
        <v>23.296700000000001</v>
      </c>
      <c r="AW26">
        <v>21.7194</v>
      </c>
      <c r="AX26">
        <v>402.09699999999998</v>
      </c>
      <c r="AY26">
        <v>23.001799999999999</v>
      </c>
      <c r="AZ26">
        <v>600.08699999999999</v>
      </c>
      <c r="BA26">
        <v>100.904</v>
      </c>
      <c r="BB26">
        <v>0.199959</v>
      </c>
      <c r="BC26">
        <v>27.364999999999998</v>
      </c>
      <c r="BD26">
        <v>26.835999999999999</v>
      </c>
      <c r="BE26">
        <v>999.9</v>
      </c>
      <c r="BF26">
        <v>0</v>
      </c>
      <c r="BG26">
        <v>0</v>
      </c>
      <c r="BH26">
        <v>10002.5</v>
      </c>
      <c r="BI26">
        <v>0</v>
      </c>
      <c r="BJ26">
        <v>95.026200000000003</v>
      </c>
      <c r="BK26">
        <v>-6.5537999999999998</v>
      </c>
      <c r="BL26">
        <v>409.52100000000002</v>
      </c>
      <c r="BM26">
        <v>415.56</v>
      </c>
      <c r="BN26">
        <v>1.57734</v>
      </c>
      <c r="BO26">
        <v>406.53399999999999</v>
      </c>
      <c r="BP26">
        <v>21.7194</v>
      </c>
      <c r="BQ26">
        <v>2.3507199999999999</v>
      </c>
      <c r="BR26">
        <v>2.19157</v>
      </c>
      <c r="BS26">
        <v>20.028300000000002</v>
      </c>
      <c r="BT26">
        <v>18.9008</v>
      </c>
      <c r="BU26">
        <v>499.82400000000001</v>
      </c>
      <c r="BV26">
        <v>0.90000199999999997</v>
      </c>
      <c r="BW26">
        <v>9.9998400000000001E-2</v>
      </c>
      <c r="BX26">
        <v>0</v>
      </c>
      <c r="BY26">
        <v>2.7724000000000002</v>
      </c>
      <c r="BZ26">
        <v>0</v>
      </c>
      <c r="CA26">
        <v>3348.32</v>
      </c>
      <c r="CB26">
        <v>4054.23</v>
      </c>
      <c r="CC26">
        <v>37.625</v>
      </c>
      <c r="CD26">
        <v>40.75</v>
      </c>
      <c r="CE26">
        <v>39.061999999999998</v>
      </c>
      <c r="CF26">
        <v>39.75</v>
      </c>
      <c r="CG26">
        <v>38.125</v>
      </c>
      <c r="CH26">
        <v>449.84</v>
      </c>
      <c r="CI26">
        <v>49.98</v>
      </c>
      <c r="CJ26">
        <v>0</v>
      </c>
      <c r="CK26">
        <v>1689118321.9000001</v>
      </c>
      <c r="CL26">
        <v>0</v>
      </c>
      <c r="CM26">
        <v>1689117668.5</v>
      </c>
      <c r="CN26" t="s">
        <v>351</v>
      </c>
      <c r="CO26">
        <v>1689117656</v>
      </c>
      <c r="CP26">
        <v>1689117668.5</v>
      </c>
      <c r="CQ26">
        <v>42</v>
      </c>
      <c r="CR26">
        <v>-4.3999999999999997E-2</v>
      </c>
      <c r="CS26">
        <v>-6.0000000000000001E-3</v>
      </c>
      <c r="CT26">
        <v>-2.1469999999999998</v>
      </c>
      <c r="CU26">
        <v>0.29499999999999998</v>
      </c>
      <c r="CV26">
        <v>409</v>
      </c>
      <c r="CW26">
        <v>22</v>
      </c>
      <c r="CX26">
        <v>0.21</v>
      </c>
      <c r="CY26">
        <v>0.08</v>
      </c>
      <c r="CZ26">
        <v>8.8138251787887825</v>
      </c>
      <c r="DA26">
        <v>0.73070878744494783</v>
      </c>
      <c r="DB26">
        <v>9.229927019291044E-2</v>
      </c>
      <c r="DC26">
        <v>1</v>
      </c>
      <c r="DD26">
        <v>406.55414999999999</v>
      </c>
      <c r="DE26">
        <v>0.19557973733468839</v>
      </c>
      <c r="DF26">
        <v>4.999477472696643E-2</v>
      </c>
      <c r="DG26">
        <v>-1</v>
      </c>
      <c r="DH26">
        <v>500.02667500000013</v>
      </c>
      <c r="DI26">
        <v>-0.29860973161887</v>
      </c>
      <c r="DJ26">
        <v>0.16213966009277789</v>
      </c>
      <c r="DK26">
        <v>1</v>
      </c>
      <c r="DL26">
        <v>2</v>
      </c>
      <c r="DM26">
        <v>2</v>
      </c>
      <c r="DN26" t="s">
        <v>352</v>
      </c>
      <c r="DO26">
        <v>3.2060599999999999</v>
      </c>
      <c r="DP26">
        <v>2.80891</v>
      </c>
      <c r="DQ26">
        <v>9.4544900000000001E-2</v>
      </c>
      <c r="DR26">
        <v>9.4905600000000007E-2</v>
      </c>
      <c r="DS26">
        <v>0.112133</v>
      </c>
      <c r="DT26">
        <v>0.106257</v>
      </c>
      <c r="DU26">
        <v>27341.1</v>
      </c>
      <c r="DV26">
        <v>30873.8</v>
      </c>
      <c r="DW26">
        <v>28421.9</v>
      </c>
      <c r="DX26">
        <v>32714.1</v>
      </c>
      <c r="DY26">
        <v>35051.599999999999</v>
      </c>
      <c r="DZ26">
        <v>39731.199999999997</v>
      </c>
      <c r="EA26">
        <v>41707.300000000003</v>
      </c>
      <c r="EB26">
        <v>47330.5</v>
      </c>
      <c r="EC26">
        <v>2.1680299999999999</v>
      </c>
      <c r="ED26">
        <v>1.7859499999999999</v>
      </c>
      <c r="EE26">
        <v>8.6240499999999998E-2</v>
      </c>
      <c r="EF26">
        <v>0</v>
      </c>
      <c r="EG26">
        <v>25.4237</v>
      </c>
      <c r="EH26">
        <v>999.9</v>
      </c>
      <c r="EI26">
        <v>47.7</v>
      </c>
      <c r="EJ26">
        <v>32.1</v>
      </c>
      <c r="EK26">
        <v>22.702500000000001</v>
      </c>
      <c r="EL26">
        <v>63.213999999999999</v>
      </c>
      <c r="EM26">
        <v>23.0809</v>
      </c>
      <c r="EN26">
        <v>1</v>
      </c>
      <c r="EO26">
        <v>-0.19109000000000001</v>
      </c>
      <c r="EP26">
        <v>-2.1329899999999999</v>
      </c>
      <c r="EQ26">
        <v>20.2302</v>
      </c>
      <c r="ER26">
        <v>5.2273199999999997</v>
      </c>
      <c r="ES26">
        <v>12.0099</v>
      </c>
      <c r="ET26">
        <v>4.9899500000000003</v>
      </c>
      <c r="EU26">
        <v>3.3050000000000002</v>
      </c>
      <c r="EV26">
        <v>3003.4</v>
      </c>
      <c r="EW26">
        <v>1232.0999999999999</v>
      </c>
      <c r="EX26">
        <v>67.400000000000006</v>
      </c>
      <c r="EY26">
        <v>12.8</v>
      </c>
      <c r="EZ26">
        <v>1.8528800000000001</v>
      </c>
      <c r="FA26">
        <v>1.8615699999999999</v>
      </c>
      <c r="FB26">
        <v>1.8608100000000001</v>
      </c>
      <c r="FC26">
        <v>1.8568499999999999</v>
      </c>
      <c r="FD26">
        <v>1.86113</v>
      </c>
      <c r="FE26">
        <v>1.8574299999999999</v>
      </c>
      <c r="FF26">
        <v>1.8595200000000001</v>
      </c>
      <c r="FG26">
        <v>1.86243</v>
      </c>
      <c r="FH26">
        <v>0</v>
      </c>
      <c r="FI26">
        <v>0</v>
      </c>
      <c r="FJ26">
        <v>0</v>
      </c>
      <c r="FK26">
        <v>0</v>
      </c>
      <c r="FL26" t="s">
        <v>353</v>
      </c>
      <c r="FM26" t="s">
        <v>354</v>
      </c>
      <c r="FN26" t="s">
        <v>355</v>
      </c>
      <c r="FO26" t="s">
        <v>355</v>
      </c>
      <c r="FP26" t="s">
        <v>355</v>
      </c>
      <c r="FQ26" t="s">
        <v>355</v>
      </c>
      <c r="FR26">
        <v>0</v>
      </c>
      <c r="FS26">
        <v>100</v>
      </c>
      <c r="FT26">
        <v>100</v>
      </c>
      <c r="FU26">
        <v>-2.117</v>
      </c>
      <c r="FV26">
        <v>0.2949</v>
      </c>
      <c r="FW26">
        <v>-0.67445337338643063</v>
      </c>
      <c r="FX26">
        <v>-4.0117494158234393E-3</v>
      </c>
      <c r="FY26">
        <v>1.087516141204025E-6</v>
      </c>
      <c r="FZ26">
        <v>-8.657206703991749E-11</v>
      </c>
      <c r="GA26">
        <v>0.29494500000000201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11</v>
      </c>
      <c r="GJ26">
        <v>10.8</v>
      </c>
      <c r="GK26">
        <v>1.02295</v>
      </c>
      <c r="GL26">
        <v>2.3950200000000001</v>
      </c>
      <c r="GM26">
        <v>1.5942400000000001</v>
      </c>
      <c r="GN26">
        <v>2.3168899999999999</v>
      </c>
      <c r="GO26">
        <v>1.40015</v>
      </c>
      <c r="GP26">
        <v>2.3974600000000001</v>
      </c>
      <c r="GQ26">
        <v>34.213299999999997</v>
      </c>
      <c r="GR26">
        <v>13.422800000000001</v>
      </c>
      <c r="GS26">
        <v>18</v>
      </c>
      <c r="GT26">
        <v>626.38900000000001</v>
      </c>
      <c r="GU26">
        <v>400.19600000000003</v>
      </c>
      <c r="GV26">
        <v>27.8491</v>
      </c>
      <c r="GW26">
        <v>24.8721</v>
      </c>
      <c r="GX26">
        <v>29.999199999999998</v>
      </c>
      <c r="GY26">
        <v>24.846299999999999</v>
      </c>
      <c r="GZ26">
        <v>24.803699999999999</v>
      </c>
      <c r="HA26">
        <v>20.541799999999999</v>
      </c>
      <c r="HB26">
        <v>-30</v>
      </c>
      <c r="HC26">
        <v>-30</v>
      </c>
      <c r="HD26">
        <v>27.933700000000002</v>
      </c>
      <c r="HE26">
        <v>406.59800000000001</v>
      </c>
      <c r="HF26">
        <v>0</v>
      </c>
      <c r="HG26">
        <v>104.339</v>
      </c>
      <c r="HH26">
        <v>104.121</v>
      </c>
    </row>
    <row r="27" spans="1:216" x14ac:dyDescent="0.2">
      <c r="A27">
        <v>9</v>
      </c>
      <c r="B27">
        <v>1689118376.5</v>
      </c>
      <c r="C27">
        <v>484</v>
      </c>
      <c r="D27" t="s">
        <v>370</v>
      </c>
      <c r="E27" t="s">
        <v>371</v>
      </c>
      <c r="F27" t="s">
        <v>347</v>
      </c>
      <c r="G27" t="s">
        <v>348</v>
      </c>
      <c r="H27" t="s">
        <v>349</v>
      </c>
      <c r="I27" t="s">
        <v>350</v>
      </c>
      <c r="J27" t="s">
        <v>392</v>
      </c>
      <c r="K27" t="s">
        <v>393</v>
      </c>
      <c r="L27">
        <v>1689118376.5</v>
      </c>
      <c r="M27">
        <f t="shared" si="0"/>
        <v>3.6746870432337675E-3</v>
      </c>
      <c r="N27">
        <f t="shared" si="1"/>
        <v>3.6746870432337677</v>
      </c>
      <c r="O27">
        <f t="shared" si="2"/>
        <v>10.316434867903629</v>
      </c>
      <c r="P27">
        <f t="shared" si="3"/>
        <v>400.00099999999998</v>
      </c>
      <c r="Q27">
        <f t="shared" si="4"/>
        <v>334.70681407916908</v>
      </c>
      <c r="R27">
        <f t="shared" si="5"/>
        <v>33.84123364824989</v>
      </c>
      <c r="S27">
        <f t="shared" si="6"/>
        <v>40.442939107095</v>
      </c>
      <c r="T27">
        <f t="shared" si="7"/>
        <v>0.29610027401090983</v>
      </c>
      <c r="U27">
        <f t="shared" si="8"/>
        <v>3.9280305801979472</v>
      </c>
      <c r="V27">
        <f t="shared" si="9"/>
        <v>0.28423549572812878</v>
      </c>
      <c r="W27">
        <f t="shared" si="10"/>
        <v>0.17867357324170824</v>
      </c>
      <c r="X27">
        <f t="shared" si="11"/>
        <v>61.99111604382103</v>
      </c>
      <c r="Y27">
        <f t="shared" si="12"/>
        <v>27.150737798360655</v>
      </c>
      <c r="Z27">
        <f t="shared" si="13"/>
        <v>27.150737798360655</v>
      </c>
      <c r="AA27">
        <f t="shared" si="14"/>
        <v>3.6109694316185195</v>
      </c>
      <c r="AB27">
        <f t="shared" si="15"/>
        <v>63.18744917324166</v>
      </c>
      <c r="AC27">
        <f t="shared" si="16"/>
        <v>2.342307627027</v>
      </c>
      <c r="AD27">
        <f t="shared" si="17"/>
        <v>3.7069191076301746</v>
      </c>
      <c r="AE27">
        <f t="shared" si="18"/>
        <v>1.2686618045915194</v>
      </c>
      <c r="AF27">
        <f t="shared" si="19"/>
        <v>-162.05369860660915</v>
      </c>
      <c r="AG27">
        <f t="shared" si="20"/>
        <v>94.821699038968745</v>
      </c>
      <c r="AH27">
        <f t="shared" si="21"/>
        <v>5.2291851617405323</v>
      </c>
      <c r="AI27">
        <f t="shared" si="22"/>
        <v>-1.1698362078831792E-2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53209.055503877586</v>
      </c>
      <c r="AO27">
        <f t="shared" si="26"/>
        <v>374.815</v>
      </c>
      <c r="AP27">
        <f t="shared" si="27"/>
        <v>315.96928499679842</v>
      </c>
      <c r="AQ27">
        <f t="shared" si="28"/>
        <v>0.84300064030734745</v>
      </c>
      <c r="AR27">
        <f t="shared" si="29"/>
        <v>0.16539123579318071</v>
      </c>
      <c r="AS27">
        <v>1689118376.5</v>
      </c>
      <c r="AT27">
        <v>400.00099999999998</v>
      </c>
      <c r="AU27">
        <v>405.42599999999999</v>
      </c>
      <c r="AV27">
        <v>23.166599999999999</v>
      </c>
      <c r="AW27">
        <v>21.514399999999998</v>
      </c>
      <c r="AX27">
        <v>402.11799999999999</v>
      </c>
      <c r="AY27">
        <v>22.871700000000001</v>
      </c>
      <c r="AZ27">
        <v>600.07000000000005</v>
      </c>
      <c r="BA27">
        <v>100.907</v>
      </c>
      <c r="BB27">
        <v>0.200095</v>
      </c>
      <c r="BC27">
        <v>27.598500000000001</v>
      </c>
      <c r="BD27">
        <v>26.957799999999999</v>
      </c>
      <c r="BE27">
        <v>999.9</v>
      </c>
      <c r="BF27">
        <v>0</v>
      </c>
      <c r="BG27">
        <v>0</v>
      </c>
      <c r="BH27">
        <v>9991.8799999999992</v>
      </c>
      <c r="BI27">
        <v>0</v>
      </c>
      <c r="BJ27">
        <v>115.21599999999999</v>
      </c>
      <c r="BK27">
        <v>-5.4252900000000004</v>
      </c>
      <c r="BL27">
        <v>409.48700000000002</v>
      </c>
      <c r="BM27">
        <v>414.34</v>
      </c>
      <c r="BN27">
        <v>1.65221</v>
      </c>
      <c r="BO27">
        <v>405.42599999999999</v>
      </c>
      <c r="BP27">
        <v>21.514399999999998</v>
      </c>
      <c r="BQ27">
        <v>2.3376800000000002</v>
      </c>
      <c r="BR27">
        <v>2.17096</v>
      </c>
      <c r="BS27">
        <v>19.938400000000001</v>
      </c>
      <c r="BT27">
        <v>18.749600000000001</v>
      </c>
      <c r="BU27">
        <v>374.815</v>
      </c>
      <c r="BV27">
        <v>0.89997899999999997</v>
      </c>
      <c r="BW27">
        <v>0.100021</v>
      </c>
      <c r="BX27">
        <v>0</v>
      </c>
      <c r="BY27">
        <v>2.3193000000000001</v>
      </c>
      <c r="BZ27">
        <v>0</v>
      </c>
      <c r="CA27">
        <v>3646.85</v>
      </c>
      <c r="CB27">
        <v>3040.22</v>
      </c>
      <c r="CC27">
        <v>37.75</v>
      </c>
      <c r="CD27">
        <v>41</v>
      </c>
      <c r="CE27">
        <v>39.375</v>
      </c>
      <c r="CF27">
        <v>40.25</v>
      </c>
      <c r="CG27">
        <v>38.436999999999998</v>
      </c>
      <c r="CH27">
        <v>337.33</v>
      </c>
      <c r="CI27">
        <v>37.49</v>
      </c>
      <c r="CJ27">
        <v>0</v>
      </c>
      <c r="CK27">
        <v>1689118381.9000001</v>
      </c>
      <c r="CL27">
        <v>0</v>
      </c>
      <c r="CM27">
        <v>1689117668.5</v>
      </c>
      <c r="CN27" t="s">
        <v>351</v>
      </c>
      <c r="CO27">
        <v>1689117656</v>
      </c>
      <c r="CP27">
        <v>1689117668.5</v>
      </c>
      <c r="CQ27">
        <v>42</v>
      </c>
      <c r="CR27">
        <v>-4.3999999999999997E-2</v>
      </c>
      <c r="CS27">
        <v>-6.0000000000000001E-3</v>
      </c>
      <c r="CT27">
        <v>-2.1469999999999998</v>
      </c>
      <c r="CU27">
        <v>0.29499999999999998</v>
      </c>
      <c r="CV27">
        <v>409</v>
      </c>
      <c r="CW27">
        <v>22</v>
      </c>
      <c r="CX27">
        <v>0.21</v>
      </c>
      <c r="CY27">
        <v>0.08</v>
      </c>
      <c r="CZ27">
        <v>6.9742671477637384</v>
      </c>
      <c r="DA27">
        <v>0.1814098492167816</v>
      </c>
      <c r="DB27">
        <v>7.3930113301181405E-2</v>
      </c>
      <c r="DC27">
        <v>1</v>
      </c>
      <c r="DD27">
        <v>405.4080243902439</v>
      </c>
      <c r="DE27">
        <v>-0.41063414634143858</v>
      </c>
      <c r="DF27">
        <v>5.8957400000950608E-2</v>
      </c>
      <c r="DG27">
        <v>-1</v>
      </c>
      <c r="DH27">
        <v>375.00341463414628</v>
      </c>
      <c r="DI27">
        <v>-5.4966279448550003E-2</v>
      </c>
      <c r="DJ27">
        <v>0.11480630041556469</v>
      </c>
      <c r="DK27">
        <v>1</v>
      </c>
      <c r="DL27">
        <v>2</v>
      </c>
      <c r="DM27">
        <v>2</v>
      </c>
      <c r="DN27" t="s">
        <v>352</v>
      </c>
      <c r="DO27">
        <v>3.2062900000000001</v>
      </c>
      <c r="DP27">
        <v>2.8089499999999998</v>
      </c>
      <c r="DQ27">
        <v>9.45912E-2</v>
      </c>
      <c r="DR27">
        <v>9.4751600000000005E-2</v>
      </c>
      <c r="DS27">
        <v>0.111732</v>
      </c>
      <c r="DT27">
        <v>0.105599</v>
      </c>
      <c r="DU27">
        <v>27346.400000000001</v>
      </c>
      <c r="DV27">
        <v>30886</v>
      </c>
      <c r="DW27">
        <v>28428.3</v>
      </c>
      <c r="DX27">
        <v>32720.7</v>
      </c>
      <c r="DY27">
        <v>35074.800000000003</v>
      </c>
      <c r="DZ27">
        <v>39768.300000000003</v>
      </c>
      <c r="EA27">
        <v>41716.300000000003</v>
      </c>
      <c r="EB27">
        <v>47339.6</v>
      </c>
      <c r="EC27">
        <v>2.17055</v>
      </c>
      <c r="ED27">
        <v>1.7885200000000001</v>
      </c>
      <c r="EE27">
        <v>9.9051700000000006E-2</v>
      </c>
      <c r="EF27">
        <v>0</v>
      </c>
      <c r="EG27">
        <v>25.335699999999999</v>
      </c>
      <c r="EH27">
        <v>999.9</v>
      </c>
      <c r="EI27">
        <v>47.5</v>
      </c>
      <c r="EJ27">
        <v>32.1</v>
      </c>
      <c r="EK27">
        <v>22.605399999999999</v>
      </c>
      <c r="EL27">
        <v>63.393999999999998</v>
      </c>
      <c r="EM27">
        <v>23.088899999999999</v>
      </c>
      <c r="EN27">
        <v>1</v>
      </c>
      <c r="EO27">
        <v>-0.2044</v>
      </c>
      <c r="EP27">
        <v>-2.7986399999999998</v>
      </c>
      <c r="EQ27">
        <v>20.222999999999999</v>
      </c>
      <c r="ER27">
        <v>5.2276199999999999</v>
      </c>
      <c r="ES27">
        <v>12.0099</v>
      </c>
      <c r="ET27">
        <v>4.99</v>
      </c>
      <c r="EU27">
        <v>3.3050000000000002</v>
      </c>
      <c r="EV27">
        <v>3004.8</v>
      </c>
      <c r="EW27">
        <v>1232.0999999999999</v>
      </c>
      <c r="EX27">
        <v>67.400000000000006</v>
      </c>
      <c r="EY27">
        <v>12.8</v>
      </c>
      <c r="EZ27">
        <v>1.85287</v>
      </c>
      <c r="FA27">
        <v>1.8615699999999999</v>
      </c>
      <c r="FB27">
        <v>1.8608100000000001</v>
      </c>
      <c r="FC27">
        <v>1.85684</v>
      </c>
      <c r="FD27">
        <v>1.86111</v>
      </c>
      <c r="FE27">
        <v>1.8574200000000001</v>
      </c>
      <c r="FF27">
        <v>1.85951</v>
      </c>
      <c r="FG27">
        <v>1.86239</v>
      </c>
      <c r="FH27">
        <v>0</v>
      </c>
      <c r="FI27">
        <v>0</v>
      </c>
      <c r="FJ27">
        <v>0</v>
      </c>
      <c r="FK27">
        <v>0</v>
      </c>
      <c r="FL27" t="s">
        <v>353</v>
      </c>
      <c r="FM27" t="s">
        <v>354</v>
      </c>
      <c r="FN27" t="s">
        <v>355</v>
      </c>
      <c r="FO27" t="s">
        <v>355</v>
      </c>
      <c r="FP27" t="s">
        <v>355</v>
      </c>
      <c r="FQ27" t="s">
        <v>355</v>
      </c>
      <c r="FR27">
        <v>0</v>
      </c>
      <c r="FS27">
        <v>100</v>
      </c>
      <c r="FT27">
        <v>100</v>
      </c>
      <c r="FU27">
        <v>-2.117</v>
      </c>
      <c r="FV27">
        <v>0.2949</v>
      </c>
      <c r="FW27">
        <v>-0.67445337338643063</v>
      </c>
      <c r="FX27">
        <v>-4.0117494158234393E-3</v>
      </c>
      <c r="FY27">
        <v>1.087516141204025E-6</v>
      </c>
      <c r="FZ27">
        <v>-8.657206703991749E-11</v>
      </c>
      <c r="GA27">
        <v>0.29494500000000201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12</v>
      </c>
      <c r="GJ27">
        <v>11.8</v>
      </c>
      <c r="GK27">
        <v>1.02173</v>
      </c>
      <c r="GL27">
        <v>2.3962400000000001</v>
      </c>
      <c r="GM27">
        <v>1.5942400000000001</v>
      </c>
      <c r="GN27">
        <v>2.3168899999999999</v>
      </c>
      <c r="GO27">
        <v>1.40015</v>
      </c>
      <c r="GP27">
        <v>2.3815900000000001</v>
      </c>
      <c r="GQ27">
        <v>34.054499999999997</v>
      </c>
      <c r="GR27">
        <v>13.4053</v>
      </c>
      <c r="GS27">
        <v>18</v>
      </c>
      <c r="GT27">
        <v>626.35900000000004</v>
      </c>
      <c r="GU27">
        <v>400.39299999999997</v>
      </c>
      <c r="GV27">
        <v>29.0944</v>
      </c>
      <c r="GW27">
        <v>24.6998</v>
      </c>
      <c r="GX27">
        <v>29.998799999999999</v>
      </c>
      <c r="GY27">
        <v>24.6799</v>
      </c>
      <c r="GZ27">
        <v>24.6342</v>
      </c>
      <c r="HA27">
        <v>20.499199999999998</v>
      </c>
      <c r="HB27">
        <v>-30</v>
      </c>
      <c r="HC27">
        <v>-30</v>
      </c>
      <c r="HD27">
        <v>29.113600000000002</v>
      </c>
      <c r="HE27">
        <v>405.565</v>
      </c>
      <c r="HF27">
        <v>0</v>
      </c>
      <c r="HG27">
        <v>104.36199999999999</v>
      </c>
      <c r="HH27">
        <v>104.142</v>
      </c>
    </row>
    <row r="28" spans="1:216" x14ac:dyDescent="0.2">
      <c r="A28">
        <v>10</v>
      </c>
      <c r="B28">
        <v>1689118437</v>
      </c>
      <c r="C28">
        <v>544.5</v>
      </c>
      <c r="D28" t="s">
        <v>372</v>
      </c>
      <c r="E28" t="s">
        <v>373</v>
      </c>
      <c r="F28" t="s">
        <v>347</v>
      </c>
      <c r="G28" t="s">
        <v>348</v>
      </c>
      <c r="H28" t="s">
        <v>349</v>
      </c>
      <c r="I28" t="s">
        <v>350</v>
      </c>
      <c r="J28" t="s">
        <v>392</v>
      </c>
      <c r="K28" t="s">
        <v>393</v>
      </c>
      <c r="L28">
        <v>1689118437</v>
      </c>
      <c r="M28">
        <f t="shared" si="0"/>
        <v>3.6496166076152039E-3</v>
      </c>
      <c r="N28">
        <f t="shared" si="1"/>
        <v>3.6496166076152039</v>
      </c>
      <c r="O28">
        <f t="shared" si="2"/>
        <v>6.5850856200202665</v>
      </c>
      <c r="P28">
        <f t="shared" si="3"/>
        <v>400.12200000000001</v>
      </c>
      <c r="Q28">
        <f t="shared" si="4"/>
        <v>353.79070004894191</v>
      </c>
      <c r="R28">
        <f t="shared" si="5"/>
        <v>35.771003941687518</v>
      </c>
      <c r="S28">
        <f t="shared" si="6"/>
        <v>40.455460353186005</v>
      </c>
      <c r="T28">
        <f t="shared" si="7"/>
        <v>0.28434294330452886</v>
      </c>
      <c r="U28">
        <f t="shared" si="8"/>
        <v>3.9350866112717879</v>
      </c>
      <c r="V28">
        <f t="shared" si="9"/>
        <v>0.27340177871528576</v>
      </c>
      <c r="W28">
        <f t="shared" si="10"/>
        <v>0.17182405380002255</v>
      </c>
      <c r="X28">
        <f t="shared" si="11"/>
        <v>41.372101546112333</v>
      </c>
      <c r="Y28">
        <f t="shared" si="12"/>
        <v>27.280388314662197</v>
      </c>
      <c r="Z28">
        <f t="shared" si="13"/>
        <v>27.280388314662197</v>
      </c>
      <c r="AA28">
        <f t="shared" si="14"/>
        <v>3.6385262994764536</v>
      </c>
      <c r="AB28">
        <f t="shared" si="15"/>
        <v>62.031902389986683</v>
      </c>
      <c r="AC28">
        <f t="shared" si="16"/>
        <v>2.3286747058908004</v>
      </c>
      <c r="AD28">
        <f t="shared" si="17"/>
        <v>3.7539953091406395</v>
      </c>
      <c r="AE28">
        <f t="shared" si="18"/>
        <v>1.3098515935856532</v>
      </c>
      <c r="AF28">
        <f t="shared" si="19"/>
        <v>-160.94809239583049</v>
      </c>
      <c r="AG28">
        <f t="shared" si="20"/>
        <v>113.31093379712919</v>
      </c>
      <c r="AH28">
        <f t="shared" si="21"/>
        <v>6.2483908962481047</v>
      </c>
      <c r="AI28">
        <f t="shared" si="22"/>
        <v>-1.6666156340846783E-2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53302.116773553731</v>
      </c>
      <c r="AO28">
        <f t="shared" si="26"/>
        <v>250.154</v>
      </c>
      <c r="AP28">
        <f t="shared" si="27"/>
        <v>210.87937199280432</v>
      </c>
      <c r="AQ28">
        <f t="shared" si="28"/>
        <v>0.84299820107935242</v>
      </c>
      <c r="AR28">
        <f t="shared" si="29"/>
        <v>0.1653865280831501</v>
      </c>
      <c r="AS28">
        <v>1689118437</v>
      </c>
      <c r="AT28">
        <v>400.12200000000001</v>
      </c>
      <c r="AU28">
        <v>403.82499999999999</v>
      </c>
      <c r="AV28">
        <v>23.031600000000001</v>
      </c>
      <c r="AW28">
        <v>21.390499999999999</v>
      </c>
      <c r="AX28">
        <v>402.24</v>
      </c>
      <c r="AY28">
        <v>22.736599999999999</v>
      </c>
      <c r="AZ28">
        <v>600.09</v>
      </c>
      <c r="BA28">
        <v>100.908</v>
      </c>
      <c r="BB28">
        <v>0.19981299999999999</v>
      </c>
      <c r="BC28">
        <v>27.814499999999999</v>
      </c>
      <c r="BD28">
        <v>27.148700000000002</v>
      </c>
      <c r="BE28">
        <v>999.9</v>
      </c>
      <c r="BF28">
        <v>0</v>
      </c>
      <c r="BG28">
        <v>0</v>
      </c>
      <c r="BH28">
        <v>10017.5</v>
      </c>
      <c r="BI28">
        <v>0</v>
      </c>
      <c r="BJ28">
        <v>132.14599999999999</v>
      </c>
      <c r="BK28">
        <v>-3.7034600000000002</v>
      </c>
      <c r="BL28">
        <v>409.55500000000001</v>
      </c>
      <c r="BM28">
        <v>412.65199999999999</v>
      </c>
      <c r="BN28">
        <v>1.6410499999999999</v>
      </c>
      <c r="BO28">
        <v>403.82499999999999</v>
      </c>
      <c r="BP28">
        <v>21.390499999999999</v>
      </c>
      <c r="BQ28">
        <v>2.3240699999999999</v>
      </c>
      <c r="BR28">
        <v>2.1584699999999999</v>
      </c>
      <c r="BS28">
        <v>19.844200000000001</v>
      </c>
      <c r="BT28">
        <v>18.657399999999999</v>
      </c>
      <c r="BU28">
        <v>250.154</v>
      </c>
      <c r="BV28">
        <v>0.900057</v>
      </c>
      <c r="BW28">
        <v>9.9942500000000004E-2</v>
      </c>
      <c r="BX28">
        <v>0</v>
      </c>
      <c r="BY28">
        <v>2.4660000000000002</v>
      </c>
      <c r="BZ28">
        <v>0</v>
      </c>
      <c r="CA28">
        <v>2991.02</v>
      </c>
      <c r="CB28">
        <v>2029.11</v>
      </c>
      <c r="CC28">
        <v>37.875</v>
      </c>
      <c r="CD28">
        <v>41.25</v>
      </c>
      <c r="CE28">
        <v>39.686999999999998</v>
      </c>
      <c r="CF28">
        <v>40.686999999999998</v>
      </c>
      <c r="CG28">
        <v>38.561999999999998</v>
      </c>
      <c r="CH28">
        <v>225.15</v>
      </c>
      <c r="CI28">
        <v>25</v>
      </c>
      <c r="CJ28">
        <v>0</v>
      </c>
      <c r="CK28">
        <v>1689118442.5</v>
      </c>
      <c r="CL28">
        <v>0</v>
      </c>
      <c r="CM28">
        <v>1689117668.5</v>
      </c>
      <c r="CN28" t="s">
        <v>351</v>
      </c>
      <c r="CO28">
        <v>1689117656</v>
      </c>
      <c r="CP28">
        <v>1689117668.5</v>
      </c>
      <c r="CQ28">
        <v>42</v>
      </c>
      <c r="CR28">
        <v>-4.3999999999999997E-2</v>
      </c>
      <c r="CS28">
        <v>-6.0000000000000001E-3</v>
      </c>
      <c r="CT28">
        <v>-2.1469999999999998</v>
      </c>
      <c r="CU28">
        <v>0.29499999999999998</v>
      </c>
      <c r="CV28">
        <v>409</v>
      </c>
      <c r="CW28">
        <v>22</v>
      </c>
      <c r="CX28">
        <v>0.21</v>
      </c>
      <c r="CY28">
        <v>0.08</v>
      </c>
      <c r="CZ28">
        <v>4.4510097353568199</v>
      </c>
      <c r="DA28">
        <v>0.58837825169588176</v>
      </c>
      <c r="DB28">
        <v>8.2336856621911744E-2</v>
      </c>
      <c r="DC28">
        <v>1</v>
      </c>
      <c r="DD28">
        <v>403.77257500000002</v>
      </c>
      <c r="DE28">
        <v>-0.17006003752316881</v>
      </c>
      <c r="DF28">
        <v>4.7814687858439862E-2</v>
      </c>
      <c r="DG28">
        <v>-1</v>
      </c>
      <c r="DH28">
        <v>249.94043902439029</v>
      </c>
      <c r="DI28">
        <v>-0.61343761690223908</v>
      </c>
      <c r="DJ28">
        <v>0.13245045991145099</v>
      </c>
      <c r="DK28">
        <v>1</v>
      </c>
      <c r="DL28">
        <v>2</v>
      </c>
      <c r="DM28">
        <v>2</v>
      </c>
      <c r="DN28" t="s">
        <v>352</v>
      </c>
      <c r="DO28">
        <v>3.2065999999999999</v>
      </c>
      <c r="DP28">
        <v>2.8088899999999999</v>
      </c>
      <c r="DQ28">
        <v>9.4653200000000007E-2</v>
      </c>
      <c r="DR28">
        <v>9.4504900000000003E-2</v>
      </c>
      <c r="DS28">
        <v>0.11131099999999999</v>
      </c>
      <c r="DT28">
        <v>0.105212</v>
      </c>
      <c r="DU28">
        <v>27352.1</v>
      </c>
      <c r="DV28">
        <v>30903.200000000001</v>
      </c>
      <c r="DW28">
        <v>28435.5</v>
      </c>
      <c r="DX28">
        <v>32729.3</v>
      </c>
      <c r="DY28">
        <v>35101.199999999997</v>
      </c>
      <c r="DZ28">
        <v>39796.400000000001</v>
      </c>
      <c r="EA28">
        <v>41728</v>
      </c>
      <c r="EB28">
        <v>47352.4</v>
      </c>
      <c r="EC28">
        <v>2.1731500000000001</v>
      </c>
      <c r="ED28">
        <v>1.7912300000000001</v>
      </c>
      <c r="EE28">
        <v>0.111043</v>
      </c>
      <c r="EF28">
        <v>0</v>
      </c>
      <c r="EG28">
        <v>25.330400000000001</v>
      </c>
      <c r="EH28">
        <v>999.9</v>
      </c>
      <c r="EI28">
        <v>47.4</v>
      </c>
      <c r="EJ28">
        <v>32</v>
      </c>
      <c r="EK28">
        <v>22.428999999999998</v>
      </c>
      <c r="EL28">
        <v>62.844000000000001</v>
      </c>
      <c r="EM28">
        <v>23.137</v>
      </c>
      <c r="EN28">
        <v>1</v>
      </c>
      <c r="EO28">
        <v>-0.21887400000000001</v>
      </c>
      <c r="EP28">
        <v>-0.95124500000000001</v>
      </c>
      <c r="EQ28">
        <v>20.2437</v>
      </c>
      <c r="ER28">
        <v>5.2289700000000003</v>
      </c>
      <c r="ES28">
        <v>12.0099</v>
      </c>
      <c r="ET28">
        <v>4.9899500000000003</v>
      </c>
      <c r="EU28">
        <v>3.3050000000000002</v>
      </c>
      <c r="EV28">
        <v>3005.9</v>
      </c>
      <c r="EW28">
        <v>1232.0999999999999</v>
      </c>
      <c r="EX28">
        <v>67.400000000000006</v>
      </c>
      <c r="EY28">
        <v>12.9</v>
      </c>
      <c r="EZ28">
        <v>1.85287</v>
      </c>
      <c r="FA28">
        <v>1.8615699999999999</v>
      </c>
      <c r="FB28">
        <v>1.8608100000000001</v>
      </c>
      <c r="FC28">
        <v>1.85684</v>
      </c>
      <c r="FD28">
        <v>1.86111</v>
      </c>
      <c r="FE28">
        <v>1.85734</v>
      </c>
      <c r="FF28">
        <v>1.85945</v>
      </c>
      <c r="FG28">
        <v>1.8623499999999999</v>
      </c>
      <c r="FH28">
        <v>0</v>
      </c>
      <c r="FI28">
        <v>0</v>
      </c>
      <c r="FJ28">
        <v>0</v>
      </c>
      <c r="FK28">
        <v>0</v>
      </c>
      <c r="FL28" t="s">
        <v>353</v>
      </c>
      <c r="FM28" t="s">
        <v>354</v>
      </c>
      <c r="FN28" t="s">
        <v>355</v>
      </c>
      <c r="FO28" t="s">
        <v>355</v>
      </c>
      <c r="FP28" t="s">
        <v>355</v>
      </c>
      <c r="FQ28" t="s">
        <v>355</v>
      </c>
      <c r="FR28">
        <v>0</v>
      </c>
      <c r="FS28">
        <v>100</v>
      </c>
      <c r="FT28">
        <v>100</v>
      </c>
      <c r="FU28">
        <v>-2.1179999999999999</v>
      </c>
      <c r="FV28">
        <v>0.29499999999999998</v>
      </c>
      <c r="FW28">
        <v>-0.67445337338643063</v>
      </c>
      <c r="FX28">
        <v>-4.0117494158234393E-3</v>
      </c>
      <c r="FY28">
        <v>1.087516141204025E-6</v>
      </c>
      <c r="FZ28">
        <v>-8.657206703991749E-11</v>
      </c>
      <c r="GA28">
        <v>0.29494500000000201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13</v>
      </c>
      <c r="GJ28">
        <v>12.8</v>
      </c>
      <c r="GK28">
        <v>1.01807</v>
      </c>
      <c r="GL28">
        <v>2.3938000000000001</v>
      </c>
      <c r="GM28">
        <v>1.5942400000000001</v>
      </c>
      <c r="GN28">
        <v>2.3168899999999999</v>
      </c>
      <c r="GO28">
        <v>1.40015</v>
      </c>
      <c r="GP28">
        <v>2.3901400000000002</v>
      </c>
      <c r="GQ28">
        <v>33.918700000000001</v>
      </c>
      <c r="GR28">
        <v>13.422800000000001</v>
      </c>
      <c r="GS28">
        <v>18</v>
      </c>
      <c r="GT28">
        <v>626.33699999999999</v>
      </c>
      <c r="GU28">
        <v>400.72399999999999</v>
      </c>
      <c r="GV28">
        <v>27.897099999999998</v>
      </c>
      <c r="GW28">
        <v>24.519300000000001</v>
      </c>
      <c r="GX28">
        <v>29.999300000000002</v>
      </c>
      <c r="GY28">
        <v>24.510400000000001</v>
      </c>
      <c r="GZ28">
        <v>24.473400000000002</v>
      </c>
      <c r="HA28">
        <v>20.4344</v>
      </c>
      <c r="HB28">
        <v>-30</v>
      </c>
      <c r="HC28">
        <v>-30</v>
      </c>
      <c r="HD28">
        <v>27.822399999999998</v>
      </c>
      <c r="HE28">
        <v>403.65499999999997</v>
      </c>
      <c r="HF28">
        <v>0</v>
      </c>
      <c r="HG28">
        <v>104.39</v>
      </c>
      <c r="HH28">
        <v>104.169</v>
      </c>
    </row>
    <row r="29" spans="1:216" x14ac:dyDescent="0.2">
      <c r="A29">
        <v>11</v>
      </c>
      <c r="B29">
        <v>1689118497.5</v>
      </c>
      <c r="C29">
        <v>605</v>
      </c>
      <c r="D29" t="s">
        <v>374</v>
      </c>
      <c r="E29" t="s">
        <v>375</v>
      </c>
      <c r="F29" t="s">
        <v>347</v>
      </c>
      <c r="G29" t="s">
        <v>348</v>
      </c>
      <c r="H29" t="s">
        <v>349</v>
      </c>
      <c r="I29" t="s">
        <v>350</v>
      </c>
      <c r="J29" t="s">
        <v>392</v>
      </c>
      <c r="K29" t="s">
        <v>393</v>
      </c>
      <c r="L29">
        <v>1689118497.5</v>
      </c>
      <c r="M29">
        <f t="shared" si="0"/>
        <v>3.5917118294347735E-3</v>
      </c>
      <c r="N29">
        <f t="shared" si="1"/>
        <v>3.5917118294347734</v>
      </c>
      <c r="O29">
        <f t="shared" si="2"/>
        <v>3.8641618372600499</v>
      </c>
      <c r="P29">
        <f t="shared" si="3"/>
        <v>400.053</v>
      </c>
      <c r="Q29">
        <f t="shared" si="4"/>
        <v>369.93727977063821</v>
      </c>
      <c r="R29">
        <f t="shared" si="5"/>
        <v>37.402906353786129</v>
      </c>
      <c r="S29">
        <f t="shared" si="6"/>
        <v>40.447788621975</v>
      </c>
      <c r="T29">
        <f t="shared" si="7"/>
        <v>0.28848358579149669</v>
      </c>
      <c r="U29">
        <f t="shared" si="8"/>
        <v>3.9243981270605626</v>
      </c>
      <c r="V29">
        <f t="shared" si="9"/>
        <v>0.27719886522667664</v>
      </c>
      <c r="W29">
        <f t="shared" si="10"/>
        <v>0.1742263972271022</v>
      </c>
      <c r="X29">
        <f t="shared" si="11"/>
        <v>29.795050025895087</v>
      </c>
      <c r="Y29">
        <f t="shared" si="12"/>
        <v>26.997928306641185</v>
      </c>
      <c r="Z29">
        <f t="shared" si="13"/>
        <v>26.997928306641185</v>
      </c>
      <c r="AA29">
        <f t="shared" si="14"/>
        <v>3.5787242192180448</v>
      </c>
      <c r="AB29">
        <f t="shared" si="15"/>
        <v>62.319316358166745</v>
      </c>
      <c r="AC29">
        <f t="shared" si="16"/>
        <v>2.3068058753775</v>
      </c>
      <c r="AD29">
        <f t="shared" si="17"/>
        <v>3.7015904701515563</v>
      </c>
      <c r="AE29">
        <f t="shared" si="18"/>
        <v>1.2719183438405448</v>
      </c>
      <c r="AF29">
        <f t="shared" si="19"/>
        <v>-158.39449167807351</v>
      </c>
      <c r="AG29">
        <f t="shared" si="20"/>
        <v>121.8595705548404</v>
      </c>
      <c r="AH29">
        <f t="shared" si="21"/>
        <v>6.7205230194711767</v>
      </c>
      <c r="AI29">
        <f t="shared" si="22"/>
        <v>-1.9348077866837343E-2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53145.789169437114</v>
      </c>
      <c r="AO29">
        <f t="shared" si="26"/>
        <v>180.14500000000001</v>
      </c>
      <c r="AP29">
        <f t="shared" si="27"/>
        <v>151.86268498751042</v>
      </c>
      <c r="AQ29">
        <f t="shared" si="28"/>
        <v>0.84300249791840132</v>
      </c>
      <c r="AR29">
        <f t="shared" si="29"/>
        <v>0.16539482098251457</v>
      </c>
      <c r="AS29">
        <v>1689118497.5</v>
      </c>
      <c r="AT29">
        <v>400.053</v>
      </c>
      <c r="AU29">
        <v>402.49299999999999</v>
      </c>
      <c r="AV29">
        <v>22.8157</v>
      </c>
      <c r="AW29">
        <v>21.200199999999999</v>
      </c>
      <c r="AX29">
        <v>402.17099999999999</v>
      </c>
      <c r="AY29">
        <v>22.520800000000001</v>
      </c>
      <c r="AZ29">
        <v>600.05999999999995</v>
      </c>
      <c r="BA29">
        <v>100.90600000000001</v>
      </c>
      <c r="BB29">
        <v>0.200075</v>
      </c>
      <c r="BC29">
        <v>27.573899999999998</v>
      </c>
      <c r="BD29">
        <v>26.833500000000001</v>
      </c>
      <c r="BE29">
        <v>999.9</v>
      </c>
      <c r="BF29">
        <v>0</v>
      </c>
      <c r="BG29">
        <v>0</v>
      </c>
      <c r="BH29">
        <v>9978.75</v>
      </c>
      <c r="BI29">
        <v>0</v>
      </c>
      <c r="BJ29">
        <v>87.2727</v>
      </c>
      <c r="BK29">
        <v>-2.4394499999999999</v>
      </c>
      <c r="BL29">
        <v>409.39400000000001</v>
      </c>
      <c r="BM29">
        <v>411.21100000000001</v>
      </c>
      <c r="BN29">
        <v>1.61555</v>
      </c>
      <c r="BO29">
        <v>402.49299999999999</v>
      </c>
      <c r="BP29">
        <v>21.200199999999999</v>
      </c>
      <c r="BQ29">
        <v>2.3022399999999998</v>
      </c>
      <c r="BR29">
        <v>2.1392199999999999</v>
      </c>
      <c r="BS29">
        <v>19.6921</v>
      </c>
      <c r="BT29">
        <v>18.514299999999999</v>
      </c>
      <c r="BU29">
        <v>180.14500000000001</v>
      </c>
      <c r="BV29">
        <v>0.89992899999999998</v>
      </c>
      <c r="BW29">
        <v>0.10007099999999999</v>
      </c>
      <c r="BX29">
        <v>0</v>
      </c>
      <c r="BY29">
        <v>2.7284000000000002</v>
      </c>
      <c r="BZ29">
        <v>0</v>
      </c>
      <c r="CA29">
        <v>2073</v>
      </c>
      <c r="CB29">
        <v>1461.18</v>
      </c>
      <c r="CC29">
        <v>37.936999999999998</v>
      </c>
      <c r="CD29">
        <v>41.436999999999998</v>
      </c>
      <c r="CE29">
        <v>39.811999999999998</v>
      </c>
      <c r="CF29">
        <v>40.936999999999998</v>
      </c>
      <c r="CG29">
        <v>38.686999999999998</v>
      </c>
      <c r="CH29">
        <v>162.12</v>
      </c>
      <c r="CI29">
        <v>18.03</v>
      </c>
      <c r="CJ29">
        <v>0</v>
      </c>
      <c r="CK29">
        <v>1689118503.0999999</v>
      </c>
      <c r="CL29">
        <v>0</v>
      </c>
      <c r="CM29">
        <v>1689117668.5</v>
      </c>
      <c r="CN29" t="s">
        <v>351</v>
      </c>
      <c r="CO29">
        <v>1689117656</v>
      </c>
      <c r="CP29">
        <v>1689117668.5</v>
      </c>
      <c r="CQ29">
        <v>42</v>
      </c>
      <c r="CR29">
        <v>-4.3999999999999997E-2</v>
      </c>
      <c r="CS29">
        <v>-6.0000000000000001E-3</v>
      </c>
      <c r="CT29">
        <v>-2.1469999999999998</v>
      </c>
      <c r="CU29">
        <v>0.29499999999999998</v>
      </c>
      <c r="CV29">
        <v>409</v>
      </c>
      <c r="CW29">
        <v>22</v>
      </c>
      <c r="CX29">
        <v>0.21</v>
      </c>
      <c r="CY29">
        <v>0.08</v>
      </c>
      <c r="CZ29">
        <v>2.7128239979582438</v>
      </c>
      <c r="DA29">
        <v>0.17526587629815329</v>
      </c>
      <c r="DB29">
        <v>0.1229175676186611</v>
      </c>
      <c r="DC29">
        <v>1</v>
      </c>
      <c r="DD29">
        <v>402.56180487804869</v>
      </c>
      <c r="DE29">
        <v>3.5707317073910033E-2</v>
      </c>
      <c r="DF29">
        <v>4.8550310597687267E-2</v>
      </c>
      <c r="DG29">
        <v>-1</v>
      </c>
      <c r="DH29">
        <v>180.011</v>
      </c>
      <c r="DI29">
        <v>-9.8781866828528964E-2</v>
      </c>
      <c r="DJ29">
        <v>0.14498931836181761</v>
      </c>
      <c r="DK29">
        <v>1</v>
      </c>
      <c r="DL29">
        <v>2</v>
      </c>
      <c r="DM29">
        <v>2</v>
      </c>
      <c r="DN29" t="s">
        <v>352</v>
      </c>
      <c r="DO29">
        <v>3.2067100000000002</v>
      </c>
      <c r="DP29">
        <v>2.8088199999999999</v>
      </c>
      <c r="DQ29">
        <v>9.4668100000000005E-2</v>
      </c>
      <c r="DR29">
        <v>9.4295100000000007E-2</v>
      </c>
      <c r="DS29">
        <v>0.110594</v>
      </c>
      <c r="DT29">
        <v>0.104584</v>
      </c>
      <c r="DU29">
        <v>27355.599999999999</v>
      </c>
      <c r="DV29">
        <v>30914.400000000001</v>
      </c>
      <c r="DW29">
        <v>28439.200000000001</v>
      </c>
      <c r="DX29">
        <v>32733.1</v>
      </c>
      <c r="DY29">
        <v>35134.300000000003</v>
      </c>
      <c r="DZ29">
        <v>39829.199999999997</v>
      </c>
      <c r="EA29">
        <v>41733.199999999997</v>
      </c>
      <c r="EB29">
        <v>47357.9</v>
      </c>
      <c r="EC29">
        <v>2.1746699999999999</v>
      </c>
      <c r="ED29">
        <v>1.7919</v>
      </c>
      <c r="EE29">
        <v>9.0479900000000002E-2</v>
      </c>
      <c r="EF29">
        <v>0</v>
      </c>
      <c r="EG29">
        <v>25.351600000000001</v>
      </c>
      <c r="EH29">
        <v>999.9</v>
      </c>
      <c r="EI29">
        <v>47.3</v>
      </c>
      <c r="EJ29">
        <v>31.9</v>
      </c>
      <c r="EK29">
        <v>22.255400000000002</v>
      </c>
      <c r="EL29">
        <v>63.353999999999999</v>
      </c>
      <c r="EM29">
        <v>23.625800000000002</v>
      </c>
      <c r="EN29">
        <v>1</v>
      </c>
      <c r="EO29">
        <v>-0.22681899999999999</v>
      </c>
      <c r="EP29">
        <v>-2.3861599999999998</v>
      </c>
      <c r="EQ29">
        <v>20.2303</v>
      </c>
      <c r="ER29">
        <v>5.2244799999999998</v>
      </c>
      <c r="ES29">
        <v>12.0099</v>
      </c>
      <c r="ET29">
        <v>4.9907000000000004</v>
      </c>
      <c r="EU29">
        <v>3.3050000000000002</v>
      </c>
      <c r="EV29">
        <v>3007.3</v>
      </c>
      <c r="EW29">
        <v>1232.0999999999999</v>
      </c>
      <c r="EX29">
        <v>67.400000000000006</v>
      </c>
      <c r="EY29">
        <v>12.9</v>
      </c>
      <c r="EZ29">
        <v>1.85287</v>
      </c>
      <c r="FA29">
        <v>1.8615600000000001</v>
      </c>
      <c r="FB29">
        <v>1.8608100000000001</v>
      </c>
      <c r="FC29">
        <v>1.85684</v>
      </c>
      <c r="FD29">
        <v>1.86111</v>
      </c>
      <c r="FE29">
        <v>1.8573500000000001</v>
      </c>
      <c r="FF29">
        <v>1.85944</v>
      </c>
      <c r="FG29">
        <v>1.8623499999999999</v>
      </c>
      <c r="FH29">
        <v>0</v>
      </c>
      <c r="FI29">
        <v>0</v>
      </c>
      <c r="FJ29">
        <v>0</v>
      </c>
      <c r="FK29">
        <v>0</v>
      </c>
      <c r="FL29" t="s">
        <v>353</v>
      </c>
      <c r="FM29" t="s">
        <v>354</v>
      </c>
      <c r="FN29" t="s">
        <v>355</v>
      </c>
      <c r="FO29" t="s">
        <v>355</v>
      </c>
      <c r="FP29" t="s">
        <v>355</v>
      </c>
      <c r="FQ29" t="s">
        <v>355</v>
      </c>
      <c r="FR29">
        <v>0</v>
      </c>
      <c r="FS29">
        <v>100</v>
      </c>
      <c r="FT29">
        <v>100</v>
      </c>
      <c r="FU29">
        <v>-2.1179999999999999</v>
      </c>
      <c r="FV29">
        <v>0.2949</v>
      </c>
      <c r="FW29">
        <v>-0.67445337338643063</v>
      </c>
      <c r="FX29">
        <v>-4.0117494158234393E-3</v>
      </c>
      <c r="FY29">
        <v>1.087516141204025E-6</v>
      </c>
      <c r="FZ29">
        <v>-8.657206703991749E-11</v>
      </c>
      <c r="GA29">
        <v>0.29494500000000201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14</v>
      </c>
      <c r="GJ29">
        <v>13.8</v>
      </c>
      <c r="GK29">
        <v>1.01562</v>
      </c>
      <c r="GL29">
        <v>2.3974600000000001</v>
      </c>
      <c r="GM29">
        <v>1.5942400000000001</v>
      </c>
      <c r="GN29">
        <v>2.3168899999999999</v>
      </c>
      <c r="GO29">
        <v>1.39893</v>
      </c>
      <c r="GP29">
        <v>2.32544</v>
      </c>
      <c r="GQ29">
        <v>33.760599999999997</v>
      </c>
      <c r="GR29">
        <v>13.3965</v>
      </c>
      <c r="GS29">
        <v>18</v>
      </c>
      <c r="GT29">
        <v>625.97900000000004</v>
      </c>
      <c r="GU29">
        <v>400.10500000000002</v>
      </c>
      <c r="GV29">
        <v>28.2606</v>
      </c>
      <c r="GW29">
        <v>24.405200000000001</v>
      </c>
      <c r="GX29">
        <v>29.999400000000001</v>
      </c>
      <c r="GY29">
        <v>24.382100000000001</v>
      </c>
      <c r="GZ29">
        <v>24.343699999999998</v>
      </c>
      <c r="HA29">
        <v>20.383700000000001</v>
      </c>
      <c r="HB29">
        <v>-30</v>
      </c>
      <c r="HC29">
        <v>-30</v>
      </c>
      <c r="HD29">
        <v>28.305800000000001</v>
      </c>
      <c r="HE29">
        <v>402.58199999999999</v>
      </c>
      <c r="HF29">
        <v>0</v>
      </c>
      <c r="HG29">
        <v>104.40300000000001</v>
      </c>
      <c r="HH29">
        <v>104.182</v>
      </c>
    </row>
    <row r="30" spans="1:216" x14ac:dyDescent="0.2">
      <c r="A30">
        <v>12</v>
      </c>
      <c r="B30">
        <v>1689118558</v>
      </c>
      <c r="C30">
        <v>665.5</v>
      </c>
      <c r="D30" t="s">
        <v>376</v>
      </c>
      <c r="E30" t="s">
        <v>377</v>
      </c>
      <c r="F30" t="s">
        <v>347</v>
      </c>
      <c r="G30" t="s">
        <v>348</v>
      </c>
      <c r="H30" t="s">
        <v>349</v>
      </c>
      <c r="I30" t="s">
        <v>350</v>
      </c>
      <c r="J30" t="s">
        <v>392</v>
      </c>
      <c r="K30" t="s">
        <v>393</v>
      </c>
      <c r="L30">
        <v>1689118558</v>
      </c>
      <c r="M30">
        <f t="shared" si="0"/>
        <v>3.7588498726189314E-3</v>
      </c>
      <c r="N30">
        <f t="shared" si="1"/>
        <v>3.7588498726189314</v>
      </c>
      <c r="O30">
        <f t="shared" si="2"/>
        <v>1.4550112544157625</v>
      </c>
      <c r="P30">
        <f t="shared" si="3"/>
        <v>400.07</v>
      </c>
      <c r="Q30">
        <f t="shared" si="4"/>
        <v>383.41181779169824</v>
      </c>
      <c r="R30">
        <f t="shared" si="5"/>
        <v>38.763287134201235</v>
      </c>
      <c r="S30">
        <f t="shared" si="6"/>
        <v>40.447444664329993</v>
      </c>
      <c r="T30">
        <f t="shared" si="7"/>
        <v>0.29104358641264877</v>
      </c>
      <c r="U30">
        <f t="shared" si="8"/>
        <v>3.9374728560607877</v>
      </c>
      <c r="V30">
        <f t="shared" si="9"/>
        <v>0.27959849586612129</v>
      </c>
      <c r="W30">
        <f t="shared" si="10"/>
        <v>0.1757398546438998</v>
      </c>
      <c r="X30">
        <f t="shared" si="11"/>
        <v>20.679778792489802</v>
      </c>
      <c r="Y30">
        <f t="shared" si="12"/>
        <v>27.165716451004123</v>
      </c>
      <c r="Z30">
        <f t="shared" si="13"/>
        <v>27.165716451004123</v>
      </c>
      <c r="AA30">
        <f t="shared" si="14"/>
        <v>3.6141437681416249</v>
      </c>
      <c r="AB30">
        <f t="shared" si="15"/>
        <v>61.130468413561601</v>
      </c>
      <c r="AC30">
        <f t="shared" si="16"/>
        <v>2.294687558543</v>
      </c>
      <c r="AD30">
        <f t="shared" si="17"/>
        <v>3.7537542539653281</v>
      </c>
      <c r="AE30">
        <f t="shared" si="18"/>
        <v>1.3194562095986249</v>
      </c>
      <c r="AF30">
        <f t="shared" si="19"/>
        <v>-165.76527938249487</v>
      </c>
      <c r="AG30">
        <f t="shared" si="20"/>
        <v>137.48834444574609</v>
      </c>
      <c r="AH30">
        <f t="shared" si="21"/>
        <v>7.5726551053940021</v>
      </c>
      <c r="AI30">
        <f t="shared" si="22"/>
        <v>-2.4501038864968905E-2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53346.555471147018</v>
      </c>
      <c r="AO30">
        <f t="shared" si="26"/>
        <v>125.027</v>
      </c>
      <c r="AP30">
        <f t="shared" si="27"/>
        <v>105.39857098056466</v>
      </c>
      <c r="AQ30">
        <f t="shared" si="28"/>
        <v>0.84300647844517307</v>
      </c>
      <c r="AR30">
        <f t="shared" si="29"/>
        <v>0.16540250339918419</v>
      </c>
      <c r="AS30">
        <v>1689118558</v>
      </c>
      <c r="AT30">
        <v>400.07</v>
      </c>
      <c r="AU30">
        <v>401.43200000000002</v>
      </c>
      <c r="AV30">
        <v>22.696999999999999</v>
      </c>
      <c r="AW30">
        <v>21.006</v>
      </c>
      <c r="AX30">
        <v>402.18700000000001</v>
      </c>
      <c r="AY30">
        <v>22.402100000000001</v>
      </c>
      <c r="AZ30">
        <v>600.01800000000003</v>
      </c>
      <c r="BA30">
        <v>100.901</v>
      </c>
      <c r="BB30">
        <v>0.19991900000000001</v>
      </c>
      <c r="BC30">
        <v>27.813400000000001</v>
      </c>
      <c r="BD30">
        <v>27.026199999999999</v>
      </c>
      <c r="BE30">
        <v>999.9</v>
      </c>
      <c r="BF30">
        <v>0</v>
      </c>
      <c r="BG30">
        <v>0</v>
      </c>
      <c r="BH30">
        <v>10026.9</v>
      </c>
      <c r="BI30">
        <v>0</v>
      </c>
      <c r="BJ30">
        <v>385.899</v>
      </c>
      <c r="BK30">
        <v>-1.3627</v>
      </c>
      <c r="BL30">
        <v>409.36099999999999</v>
      </c>
      <c r="BM30">
        <v>410.04599999999999</v>
      </c>
      <c r="BN30">
        <v>1.69109</v>
      </c>
      <c r="BO30">
        <v>401.43200000000002</v>
      </c>
      <c r="BP30">
        <v>21.006</v>
      </c>
      <c r="BQ30">
        <v>2.2901500000000001</v>
      </c>
      <c r="BR30">
        <v>2.1195200000000001</v>
      </c>
      <c r="BS30">
        <v>19.607299999999999</v>
      </c>
      <c r="BT30">
        <v>18.366700000000002</v>
      </c>
      <c r="BU30">
        <v>125.027</v>
      </c>
      <c r="BV30">
        <v>0.89981699999999998</v>
      </c>
      <c r="BW30">
        <v>0.10018299999999999</v>
      </c>
      <c r="BX30">
        <v>0</v>
      </c>
      <c r="BY30">
        <v>2.2128000000000001</v>
      </c>
      <c r="BZ30">
        <v>0</v>
      </c>
      <c r="CA30">
        <v>8608.74</v>
      </c>
      <c r="CB30">
        <v>1014.08</v>
      </c>
      <c r="CC30">
        <v>37.936999999999998</v>
      </c>
      <c r="CD30">
        <v>41.561999999999998</v>
      </c>
      <c r="CE30">
        <v>39.936999999999998</v>
      </c>
      <c r="CF30">
        <v>41.25</v>
      </c>
      <c r="CG30">
        <v>38.75</v>
      </c>
      <c r="CH30">
        <v>112.5</v>
      </c>
      <c r="CI30">
        <v>12.53</v>
      </c>
      <c r="CJ30">
        <v>0</v>
      </c>
      <c r="CK30">
        <v>1689118563.7</v>
      </c>
      <c r="CL30">
        <v>0</v>
      </c>
      <c r="CM30">
        <v>1689117668.5</v>
      </c>
      <c r="CN30" t="s">
        <v>351</v>
      </c>
      <c r="CO30">
        <v>1689117656</v>
      </c>
      <c r="CP30">
        <v>1689117668.5</v>
      </c>
      <c r="CQ30">
        <v>42</v>
      </c>
      <c r="CR30">
        <v>-4.3999999999999997E-2</v>
      </c>
      <c r="CS30">
        <v>-6.0000000000000001E-3</v>
      </c>
      <c r="CT30">
        <v>-2.1469999999999998</v>
      </c>
      <c r="CU30">
        <v>0.29499999999999998</v>
      </c>
      <c r="CV30">
        <v>409</v>
      </c>
      <c r="CW30">
        <v>22</v>
      </c>
      <c r="CX30">
        <v>0.21</v>
      </c>
      <c r="CY30">
        <v>0.08</v>
      </c>
      <c r="CZ30">
        <v>0.9900549539046436</v>
      </c>
      <c r="DA30">
        <v>0.79353862373105355</v>
      </c>
      <c r="DB30">
        <v>9.4937098920319943E-2</v>
      </c>
      <c r="DC30">
        <v>1</v>
      </c>
      <c r="DD30">
        <v>401.444275</v>
      </c>
      <c r="DE30">
        <v>-0.18275797373520469</v>
      </c>
      <c r="DF30">
        <v>4.3331851737496173E-2</v>
      </c>
      <c r="DG30">
        <v>-1</v>
      </c>
      <c r="DH30">
        <v>125.0699756097561</v>
      </c>
      <c r="DI30">
        <v>0.21232361752251611</v>
      </c>
      <c r="DJ30">
        <v>0.1157711130836542</v>
      </c>
      <c r="DK30">
        <v>1</v>
      </c>
      <c r="DL30">
        <v>2</v>
      </c>
      <c r="DM30">
        <v>2</v>
      </c>
      <c r="DN30" t="s">
        <v>352</v>
      </c>
      <c r="DO30">
        <v>3.2068500000000002</v>
      </c>
      <c r="DP30">
        <v>2.8090899999999999</v>
      </c>
      <c r="DQ30">
        <v>9.4703700000000002E-2</v>
      </c>
      <c r="DR30">
        <v>9.4139100000000003E-2</v>
      </c>
      <c r="DS30">
        <v>0.110218</v>
      </c>
      <c r="DT30">
        <v>0.103945</v>
      </c>
      <c r="DU30">
        <v>27361.200000000001</v>
      </c>
      <c r="DV30">
        <v>30926.799999999999</v>
      </c>
      <c r="DW30">
        <v>28445.599999999999</v>
      </c>
      <c r="DX30">
        <v>32740</v>
      </c>
      <c r="DY30">
        <v>35157</v>
      </c>
      <c r="DZ30">
        <v>39866.699999999997</v>
      </c>
      <c r="EA30">
        <v>41742.5</v>
      </c>
      <c r="EB30">
        <v>47368.5</v>
      </c>
      <c r="EC30">
        <v>2.1766000000000001</v>
      </c>
      <c r="ED30">
        <v>1.7952999999999999</v>
      </c>
      <c r="EE30">
        <v>0.107378</v>
      </c>
      <c r="EF30">
        <v>0</v>
      </c>
      <c r="EG30">
        <v>25.267800000000001</v>
      </c>
      <c r="EH30">
        <v>999.9</v>
      </c>
      <c r="EI30">
        <v>47.1</v>
      </c>
      <c r="EJ30">
        <v>31.8</v>
      </c>
      <c r="EK30">
        <v>22.039300000000001</v>
      </c>
      <c r="EL30">
        <v>63.073999999999998</v>
      </c>
      <c r="EM30">
        <v>23.669899999999998</v>
      </c>
      <c r="EN30">
        <v>1</v>
      </c>
      <c r="EO30">
        <v>-0.23888699999999999</v>
      </c>
      <c r="EP30">
        <v>-2.7211799999999999</v>
      </c>
      <c r="EQ30">
        <v>20.226700000000001</v>
      </c>
      <c r="ER30">
        <v>5.2292699999999996</v>
      </c>
      <c r="ES30">
        <v>12.0099</v>
      </c>
      <c r="ET30">
        <v>4.99</v>
      </c>
      <c r="EU30">
        <v>3.3050000000000002</v>
      </c>
      <c r="EV30">
        <v>3008.7</v>
      </c>
      <c r="EW30">
        <v>1232.0999999999999</v>
      </c>
      <c r="EX30">
        <v>67.400000000000006</v>
      </c>
      <c r="EY30">
        <v>12.9</v>
      </c>
      <c r="EZ30">
        <v>1.85287</v>
      </c>
      <c r="FA30">
        <v>1.8615699999999999</v>
      </c>
      <c r="FB30">
        <v>1.8608100000000001</v>
      </c>
      <c r="FC30">
        <v>1.85684</v>
      </c>
      <c r="FD30">
        <v>1.86111</v>
      </c>
      <c r="FE30">
        <v>1.8573900000000001</v>
      </c>
      <c r="FF30">
        <v>1.85947</v>
      </c>
      <c r="FG30">
        <v>1.8623400000000001</v>
      </c>
      <c r="FH30">
        <v>0</v>
      </c>
      <c r="FI30">
        <v>0</v>
      </c>
      <c r="FJ30">
        <v>0</v>
      </c>
      <c r="FK30">
        <v>0</v>
      </c>
      <c r="FL30" t="s">
        <v>353</v>
      </c>
      <c r="FM30" t="s">
        <v>354</v>
      </c>
      <c r="FN30" t="s">
        <v>355</v>
      </c>
      <c r="FO30" t="s">
        <v>355</v>
      </c>
      <c r="FP30" t="s">
        <v>355</v>
      </c>
      <c r="FQ30" t="s">
        <v>355</v>
      </c>
      <c r="FR30">
        <v>0</v>
      </c>
      <c r="FS30">
        <v>100</v>
      </c>
      <c r="FT30">
        <v>100</v>
      </c>
      <c r="FU30">
        <v>-2.117</v>
      </c>
      <c r="FV30">
        <v>0.2949</v>
      </c>
      <c r="FW30">
        <v>-0.67445337338643063</v>
      </c>
      <c r="FX30">
        <v>-4.0117494158234393E-3</v>
      </c>
      <c r="FY30">
        <v>1.087516141204025E-6</v>
      </c>
      <c r="FZ30">
        <v>-8.657206703991749E-11</v>
      </c>
      <c r="GA30">
        <v>0.29494500000000201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15</v>
      </c>
      <c r="GJ30">
        <v>14.8</v>
      </c>
      <c r="GK30">
        <v>1.01318</v>
      </c>
      <c r="GL30">
        <v>2.4023400000000001</v>
      </c>
      <c r="GM30">
        <v>1.5942400000000001</v>
      </c>
      <c r="GN30">
        <v>2.3168899999999999</v>
      </c>
      <c r="GO30">
        <v>1.40015</v>
      </c>
      <c r="GP30">
        <v>2.3120099999999999</v>
      </c>
      <c r="GQ30">
        <v>33.580399999999997</v>
      </c>
      <c r="GR30">
        <v>13.379</v>
      </c>
      <c r="GS30">
        <v>18</v>
      </c>
      <c r="GT30">
        <v>625.577</v>
      </c>
      <c r="GU30">
        <v>400.81400000000002</v>
      </c>
      <c r="GV30">
        <v>29.329799999999999</v>
      </c>
      <c r="GW30">
        <v>24.252199999999998</v>
      </c>
      <c r="GX30">
        <v>29.998899999999999</v>
      </c>
      <c r="GY30">
        <v>24.224699999999999</v>
      </c>
      <c r="GZ30">
        <v>24.1798</v>
      </c>
      <c r="HA30">
        <v>20.349</v>
      </c>
      <c r="HB30">
        <v>-30</v>
      </c>
      <c r="HC30">
        <v>-30</v>
      </c>
      <c r="HD30">
        <v>29.318000000000001</v>
      </c>
      <c r="HE30">
        <v>401.44200000000001</v>
      </c>
      <c r="HF30">
        <v>0</v>
      </c>
      <c r="HG30">
        <v>104.426</v>
      </c>
      <c r="HH30">
        <v>104.20399999999999</v>
      </c>
    </row>
    <row r="31" spans="1:216" x14ac:dyDescent="0.2">
      <c r="A31">
        <v>13</v>
      </c>
      <c r="B31">
        <v>1689118618.5</v>
      </c>
      <c r="C31">
        <v>726</v>
      </c>
      <c r="D31" t="s">
        <v>378</v>
      </c>
      <c r="E31" t="s">
        <v>379</v>
      </c>
      <c r="F31" t="s">
        <v>347</v>
      </c>
      <c r="G31" t="s">
        <v>348</v>
      </c>
      <c r="H31" t="s">
        <v>349</v>
      </c>
      <c r="I31" t="s">
        <v>350</v>
      </c>
      <c r="J31" t="s">
        <v>392</v>
      </c>
      <c r="K31" t="s">
        <v>393</v>
      </c>
      <c r="L31">
        <v>1689118618.5</v>
      </c>
      <c r="M31">
        <f t="shared" si="0"/>
        <v>3.6042040950083685E-3</v>
      </c>
      <c r="N31">
        <f t="shared" si="1"/>
        <v>3.6042040950083685</v>
      </c>
      <c r="O31">
        <f t="shared" si="2"/>
        <v>0.45062736081203164</v>
      </c>
      <c r="P31">
        <f t="shared" si="3"/>
        <v>399.97199999999998</v>
      </c>
      <c r="Q31">
        <f t="shared" si="4"/>
        <v>388.92381013102124</v>
      </c>
      <c r="R31">
        <f t="shared" si="5"/>
        <v>39.324051050280836</v>
      </c>
      <c r="S31">
        <f t="shared" si="6"/>
        <v>40.441132522547996</v>
      </c>
      <c r="T31">
        <f t="shared" si="7"/>
        <v>0.28032477164774089</v>
      </c>
      <c r="U31">
        <f t="shared" si="8"/>
        <v>3.9289685332325064</v>
      </c>
      <c r="V31">
        <f t="shared" si="9"/>
        <v>0.26966853613209762</v>
      </c>
      <c r="W31">
        <f t="shared" si="10"/>
        <v>0.16946650426181528</v>
      </c>
      <c r="X31">
        <f t="shared" si="11"/>
        <v>16.521237473491187</v>
      </c>
      <c r="Y31">
        <f t="shared" si="12"/>
        <v>27.043248741989814</v>
      </c>
      <c r="Z31">
        <f t="shared" si="13"/>
        <v>27.043248741989814</v>
      </c>
      <c r="AA31">
        <f t="shared" si="14"/>
        <v>3.5882612222057642</v>
      </c>
      <c r="AB31">
        <f t="shared" si="15"/>
        <v>61.10775012584272</v>
      </c>
      <c r="AC31">
        <f t="shared" si="16"/>
        <v>2.2760851614990001</v>
      </c>
      <c r="AD31">
        <f t="shared" si="17"/>
        <v>3.7247078428050884</v>
      </c>
      <c r="AE31">
        <f t="shared" si="18"/>
        <v>1.3121760607067641</v>
      </c>
      <c r="AF31">
        <f t="shared" si="19"/>
        <v>-158.94540058986905</v>
      </c>
      <c r="AG31">
        <f t="shared" si="20"/>
        <v>134.96045659866266</v>
      </c>
      <c r="AH31">
        <f t="shared" si="21"/>
        <v>7.4400162696698544</v>
      </c>
      <c r="AI31">
        <f t="shared" si="22"/>
        <v>-2.3690248045340923E-2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53212.078079428051</v>
      </c>
      <c r="AO31">
        <f t="shared" si="26"/>
        <v>99.884900000000002</v>
      </c>
      <c r="AP31">
        <f t="shared" si="27"/>
        <v>84.203630732378841</v>
      </c>
      <c r="AQ31">
        <f t="shared" si="28"/>
        <v>0.84300660792951532</v>
      </c>
      <c r="AR31">
        <f t="shared" si="29"/>
        <v>0.16540275330396473</v>
      </c>
      <c r="AS31">
        <v>1689118618.5</v>
      </c>
      <c r="AT31">
        <v>399.97199999999998</v>
      </c>
      <c r="AU31">
        <v>400.84300000000002</v>
      </c>
      <c r="AV31">
        <v>22.510999999999999</v>
      </c>
      <c r="AW31">
        <v>20.889299999999999</v>
      </c>
      <c r="AX31">
        <v>402.089</v>
      </c>
      <c r="AY31">
        <v>22.216000000000001</v>
      </c>
      <c r="AZ31">
        <v>600.03200000000004</v>
      </c>
      <c r="BA31">
        <v>100.91</v>
      </c>
      <c r="BB31">
        <v>0.199909</v>
      </c>
      <c r="BC31">
        <v>27.680399999999999</v>
      </c>
      <c r="BD31">
        <v>26.909400000000002</v>
      </c>
      <c r="BE31">
        <v>999.9</v>
      </c>
      <c r="BF31">
        <v>0</v>
      </c>
      <c r="BG31">
        <v>0</v>
      </c>
      <c r="BH31">
        <v>9995</v>
      </c>
      <c r="BI31">
        <v>0</v>
      </c>
      <c r="BJ31">
        <v>104.925</v>
      </c>
      <c r="BK31">
        <v>-0.87087999999999999</v>
      </c>
      <c r="BL31">
        <v>409.18299999999999</v>
      </c>
      <c r="BM31">
        <v>409.39499999999998</v>
      </c>
      <c r="BN31">
        <v>1.6216600000000001</v>
      </c>
      <c r="BO31">
        <v>400.84300000000002</v>
      </c>
      <c r="BP31">
        <v>20.889299999999999</v>
      </c>
      <c r="BQ31">
        <v>2.2715700000000001</v>
      </c>
      <c r="BR31">
        <v>2.1079300000000001</v>
      </c>
      <c r="BS31">
        <v>19.476199999999999</v>
      </c>
      <c r="BT31">
        <v>18.279199999999999</v>
      </c>
      <c r="BU31">
        <v>99.884900000000002</v>
      </c>
      <c r="BV31">
        <v>0.89977600000000002</v>
      </c>
      <c r="BW31">
        <v>0.10022399999999999</v>
      </c>
      <c r="BX31">
        <v>0</v>
      </c>
      <c r="BY31">
        <v>2.2955999999999999</v>
      </c>
      <c r="BZ31">
        <v>0</v>
      </c>
      <c r="CA31">
        <v>2147.66</v>
      </c>
      <c r="CB31">
        <v>810.14300000000003</v>
      </c>
      <c r="CC31">
        <v>38</v>
      </c>
      <c r="CD31">
        <v>41.686999999999998</v>
      </c>
      <c r="CE31">
        <v>40.061999999999998</v>
      </c>
      <c r="CF31">
        <v>41.375</v>
      </c>
      <c r="CG31">
        <v>38.875</v>
      </c>
      <c r="CH31">
        <v>89.87</v>
      </c>
      <c r="CI31">
        <v>10.01</v>
      </c>
      <c r="CJ31">
        <v>0</v>
      </c>
      <c r="CK31">
        <v>1689118624.3</v>
      </c>
      <c r="CL31">
        <v>0</v>
      </c>
      <c r="CM31">
        <v>1689117668.5</v>
      </c>
      <c r="CN31" t="s">
        <v>351</v>
      </c>
      <c r="CO31">
        <v>1689117656</v>
      </c>
      <c r="CP31">
        <v>1689117668.5</v>
      </c>
      <c r="CQ31">
        <v>42</v>
      </c>
      <c r="CR31">
        <v>-4.3999999999999997E-2</v>
      </c>
      <c r="CS31">
        <v>-6.0000000000000001E-3</v>
      </c>
      <c r="CT31">
        <v>-2.1469999999999998</v>
      </c>
      <c r="CU31">
        <v>0.29499999999999998</v>
      </c>
      <c r="CV31">
        <v>409</v>
      </c>
      <c r="CW31">
        <v>22</v>
      </c>
      <c r="CX31">
        <v>0.21</v>
      </c>
      <c r="CY31">
        <v>0.08</v>
      </c>
      <c r="CZ31">
        <v>0.22175737829186321</v>
      </c>
      <c r="DA31">
        <v>-0.22328498887704001</v>
      </c>
      <c r="DB31">
        <v>5.0702392124562602E-2</v>
      </c>
      <c r="DC31">
        <v>1</v>
      </c>
      <c r="DD31">
        <v>400.8639756097561</v>
      </c>
      <c r="DE31">
        <v>-0.26604878048721842</v>
      </c>
      <c r="DF31">
        <v>4.4353066715477042E-2</v>
      </c>
      <c r="DG31">
        <v>-1</v>
      </c>
      <c r="DH31">
        <v>100.0019682926829</v>
      </c>
      <c r="DI31">
        <v>-0.2191647149932322</v>
      </c>
      <c r="DJ31">
        <v>0.15872944220879201</v>
      </c>
      <c r="DK31">
        <v>1</v>
      </c>
      <c r="DL31">
        <v>2</v>
      </c>
      <c r="DM31">
        <v>2</v>
      </c>
      <c r="DN31" t="s">
        <v>352</v>
      </c>
      <c r="DO31">
        <v>3.2070599999999998</v>
      </c>
      <c r="DP31">
        <v>2.8088000000000002</v>
      </c>
      <c r="DQ31">
        <v>9.4724299999999997E-2</v>
      </c>
      <c r="DR31">
        <v>9.4070899999999999E-2</v>
      </c>
      <c r="DS31">
        <v>0.109613</v>
      </c>
      <c r="DT31">
        <v>0.103578</v>
      </c>
      <c r="DU31">
        <v>27365.1</v>
      </c>
      <c r="DV31">
        <v>30933.4</v>
      </c>
      <c r="DW31">
        <v>28449.8</v>
      </c>
      <c r="DX31">
        <v>32744</v>
      </c>
      <c r="DY31">
        <v>35186.800000000003</v>
      </c>
      <c r="DZ31">
        <v>39888.300000000003</v>
      </c>
      <c r="EA31">
        <v>41749.199999999997</v>
      </c>
      <c r="EB31">
        <v>47374.6</v>
      </c>
      <c r="EC31">
        <v>2.17788</v>
      </c>
      <c r="ED31">
        <v>1.79705</v>
      </c>
      <c r="EE31">
        <v>9.5136499999999999E-2</v>
      </c>
      <c r="EF31">
        <v>0</v>
      </c>
      <c r="EG31">
        <v>25.351299999999998</v>
      </c>
      <c r="EH31">
        <v>999.9</v>
      </c>
      <c r="EI31">
        <v>47</v>
      </c>
      <c r="EJ31">
        <v>31.7</v>
      </c>
      <c r="EK31">
        <v>21.866499999999998</v>
      </c>
      <c r="EL31">
        <v>63.073999999999998</v>
      </c>
      <c r="EM31">
        <v>23.585699999999999</v>
      </c>
      <c r="EN31">
        <v>1</v>
      </c>
      <c r="EO31">
        <v>-0.246032</v>
      </c>
      <c r="EP31">
        <v>-3.3157399999999999</v>
      </c>
      <c r="EQ31">
        <v>20.213899999999999</v>
      </c>
      <c r="ER31">
        <v>5.2288199999999998</v>
      </c>
      <c r="ES31">
        <v>12.0099</v>
      </c>
      <c r="ET31">
        <v>4.9909499999999998</v>
      </c>
      <c r="EU31">
        <v>3.3050000000000002</v>
      </c>
      <c r="EV31">
        <v>3010.1</v>
      </c>
      <c r="EW31">
        <v>1232.0999999999999</v>
      </c>
      <c r="EX31">
        <v>67.400000000000006</v>
      </c>
      <c r="EY31">
        <v>12.9</v>
      </c>
      <c r="EZ31">
        <v>1.85287</v>
      </c>
      <c r="FA31">
        <v>1.8615699999999999</v>
      </c>
      <c r="FB31">
        <v>1.8608</v>
      </c>
      <c r="FC31">
        <v>1.85683</v>
      </c>
      <c r="FD31">
        <v>1.86111</v>
      </c>
      <c r="FE31">
        <v>1.8573500000000001</v>
      </c>
      <c r="FF31">
        <v>1.85944</v>
      </c>
      <c r="FG31">
        <v>1.8623400000000001</v>
      </c>
      <c r="FH31">
        <v>0</v>
      </c>
      <c r="FI31">
        <v>0</v>
      </c>
      <c r="FJ31">
        <v>0</v>
      </c>
      <c r="FK31">
        <v>0</v>
      </c>
      <c r="FL31" t="s">
        <v>353</v>
      </c>
      <c r="FM31" t="s">
        <v>354</v>
      </c>
      <c r="FN31" t="s">
        <v>355</v>
      </c>
      <c r="FO31" t="s">
        <v>355</v>
      </c>
      <c r="FP31" t="s">
        <v>355</v>
      </c>
      <c r="FQ31" t="s">
        <v>355</v>
      </c>
      <c r="FR31">
        <v>0</v>
      </c>
      <c r="FS31">
        <v>100</v>
      </c>
      <c r="FT31">
        <v>100</v>
      </c>
      <c r="FU31">
        <v>-2.117</v>
      </c>
      <c r="FV31">
        <v>0.29499999999999998</v>
      </c>
      <c r="FW31">
        <v>-0.67445337338643063</v>
      </c>
      <c r="FX31">
        <v>-4.0117494158234393E-3</v>
      </c>
      <c r="FY31">
        <v>1.087516141204025E-6</v>
      </c>
      <c r="FZ31">
        <v>-8.657206703991749E-11</v>
      </c>
      <c r="GA31">
        <v>0.29494500000000201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16</v>
      </c>
      <c r="GJ31">
        <v>15.8</v>
      </c>
      <c r="GK31">
        <v>1.01318</v>
      </c>
      <c r="GL31">
        <v>2.4084500000000002</v>
      </c>
      <c r="GM31">
        <v>1.5942400000000001</v>
      </c>
      <c r="GN31">
        <v>2.3156699999999999</v>
      </c>
      <c r="GO31">
        <v>1.40015</v>
      </c>
      <c r="GP31">
        <v>2.2997999999999998</v>
      </c>
      <c r="GQ31">
        <v>33.445599999999999</v>
      </c>
      <c r="GR31">
        <v>13.361499999999999</v>
      </c>
      <c r="GS31">
        <v>18</v>
      </c>
      <c r="GT31">
        <v>624.97900000000004</v>
      </c>
      <c r="GU31">
        <v>400.846</v>
      </c>
      <c r="GV31">
        <v>27.810400000000001</v>
      </c>
      <c r="GW31">
        <v>24.13</v>
      </c>
      <c r="GX31">
        <v>30.000900000000001</v>
      </c>
      <c r="GY31">
        <v>24.0931</v>
      </c>
      <c r="GZ31">
        <v>24.053699999999999</v>
      </c>
      <c r="HA31">
        <v>20.327300000000001</v>
      </c>
      <c r="HB31">
        <v>-30</v>
      </c>
      <c r="HC31">
        <v>-30</v>
      </c>
      <c r="HD31">
        <v>28.069299999999998</v>
      </c>
      <c r="HE31">
        <v>400.85500000000002</v>
      </c>
      <c r="HF31">
        <v>0</v>
      </c>
      <c r="HG31">
        <v>104.443</v>
      </c>
      <c r="HH31">
        <v>104.218</v>
      </c>
    </row>
    <row r="32" spans="1:216" x14ac:dyDescent="0.2">
      <c r="A32">
        <v>14</v>
      </c>
      <c r="B32">
        <v>1689118679</v>
      </c>
      <c r="C32">
        <v>786.5</v>
      </c>
      <c r="D32" t="s">
        <v>380</v>
      </c>
      <c r="E32" t="s">
        <v>381</v>
      </c>
      <c r="F32" t="s">
        <v>347</v>
      </c>
      <c r="G32" t="s">
        <v>348</v>
      </c>
      <c r="H32" t="s">
        <v>349</v>
      </c>
      <c r="I32" t="s">
        <v>350</v>
      </c>
      <c r="J32" t="s">
        <v>392</v>
      </c>
      <c r="K32" t="s">
        <v>393</v>
      </c>
      <c r="L32">
        <v>1689118679</v>
      </c>
      <c r="M32">
        <f t="shared" si="0"/>
        <v>3.6835496602481538E-3</v>
      </c>
      <c r="N32">
        <f t="shared" si="1"/>
        <v>3.6835496602481537</v>
      </c>
      <c r="O32">
        <f t="shared" si="2"/>
        <v>-0.98265996401130373</v>
      </c>
      <c r="P32">
        <f t="shared" si="3"/>
        <v>400.05700000000002</v>
      </c>
      <c r="Q32">
        <f t="shared" si="4"/>
        <v>397.24351648399045</v>
      </c>
      <c r="R32">
        <f t="shared" si="5"/>
        <v>40.167300812159134</v>
      </c>
      <c r="S32">
        <f t="shared" si="6"/>
        <v>40.451786358249002</v>
      </c>
      <c r="T32">
        <f t="shared" si="7"/>
        <v>0.28579910175002005</v>
      </c>
      <c r="U32">
        <f t="shared" si="8"/>
        <v>3.9279021288016422</v>
      </c>
      <c r="V32">
        <f t="shared" si="9"/>
        <v>0.27472855864963108</v>
      </c>
      <c r="W32">
        <f t="shared" si="10"/>
        <v>0.17266426354714393</v>
      </c>
      <c r="X32">
        <f t="shared" si="11"/>
        <v>12.443712</v>
      </c>
      <c r="Y32">
        <f t="shared" si="12"/>
        <v>26.984972509362116</v>
      </c>
      <c r="Z32">
        <f t="shared" si="13"/>
        <v>26.984972509362116</v>
      </c>
      <c r="AA32">
        <f t="shared" si="14"/>
        <v>3.5760019369081406</v>
      </c>
      <c r="AB32">
        <f t="shared" si="15"/>
        <v>60.744982151203764</v>
      </c>
      <c r="AC32">
        <f t="shared" si="16"/>
        <v>2.2593755026421998</v>
      </c>
      <c r="AD32">
        <f t="shared" si="17"/>
        <v>3.7194438497294491</v>
      </c>
      <c r="AE32">
        <f t="shared" si="18"/>
        <v>1.3166264342659408</v>
      </c>
      <c r="AF32">
        <f t="shared" si="19"/>
        <v>-162.44454001694359</v>
      </c>
      <c r="AG32">
        <f t="shared" si="20"/>
        <v>142.139844628617</v>
      </c>
      <c r="AH32">
        <f t="shared" si="21"/>
        <v>7.8346975881966934</v>
      </c>
      <c r="AI32">
        <f t="shared" si="22"/>
        <v>-2.6285800129898007E-2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53196.625370520895</v>
      </c>
      <c r="AO32">
        <f t="shared" si="26"/>
        <v>75.239999999999995</v>
      </c>
      <c r="AP32">
        <f t="shared" si="27"/>
        <v>63.427199999999999</v>
      </c>
      <c r="AQ32">
        <f t="shared" si="28"/>
        <v>0.8429984051036683</v>
      </c>
      <c r="AR32">
        <f t="shared" si="29"/>
        <v>0.16538692185007975</v>
      </c>
      <c r="AS32">
        <v>1689118679</v>
      </c>
      <c r="AT32">
        <v>400.05700000000002</v>
      </c>
      <c r="AU32">
        <v>400.28300000000002</v>
      </c>
      <c r="AV32">
        <v>22.3446</v>
      </c>
      <c r="AW32">
        <v>20.686900000000001</v>
      </c>
      <c r="AX32">
        <v>402.17500000000001</v>
      </c>
      <c r="AY32">
        <v>22.049600000000002</v>
      </c>
      <c r="AZ32">
        <v>600.02599999999995</v>
      </c>
      <c r="BA32">
        <v>100.91500000000001</v>
      </c>
      <c r="BB32">
        <v>0.20005700000000001</v>
      </c>
      <c r="BC32">
        <v>27.656199999999998</v>
      </c>
      <c r="BD32">
        <v>26.8504</v>
      </c>
      <c r="BE32">
        <v>999.9</v>
      </c>
      <c r="BF32">
        <v>0</v>
      </c>
      <c r="BG32">
        <v>0</v>
      </c>
      <c r="BH32">
        <v>9990.6200000000008</v>
      </c>
      <c r="BI32">
        <v>0</v>
      </c>
      <c r="BJ32">
        <v>242.29599999999999</v>
      </c>
      <c r="BK32">
        <v>-0.225189</v>
      </c>
      <c r="BL32">
        <v>409.20100000000002</v>
      </c>
      <c r="BM32">
        <v>408.738</v>
      </c>
      <c r="BN32">
        <v>1.6576299999999999</v>
      </c>
      <c r="BO32">
        <v>400.28300000000002</v>
      </c>
      <c r="BP32">
        <v>20.686900000000001</v>
      </c>
      <c r="BQ32">
        <v>2.2548900000000001</v>
      </c>
      <c r="BR32">
        <v>2.0876199999999998</v>
      </c>
      <c r="BS32">
        <v>19.357700000000001</v>
      </c>
      <c r="BT32">
        <v>18.125</v>
      </c>
      <c r="BU32">
        <v>75.239999999999995</v>
      </c>
      <c r="BV32">
        <v>0.90007800000000004</v>
      </c>
      <c r="BW32">
        <v>9.9921800000000005E-2</v>
      </c>
      <c r="BX32">
        <v>0</v>
      </c>
      <c r="BY32">
        <v>2.2134999999999998</v>
      </c>
      <c r="BZ32">
        <v>0</v>
      </c>
      <c r="CA32">
        <v>5437.01</v>
      </c>
      <c r="CB32">
        <v>610.30899999999997</v>
      </c>
      <c r="CC32">
        <v>37.936999999999998</v>
      </c>
      <c r="CD32">
        <v>41.686999999999998</v>
      </c>
      <c r="CE32">
        <v>40.125</v>
      </c>
      <c r="CF32">
        <v>41.436999999999998</v>
      </c>
      <c r="CG32">
        <v>38.875</v>
      </c>
      <c r="CH32">
        <v>67.72</v>
      </c>
      <c r="CI32">
        <v>7.52</v>
      </c>
      <c r="CJ32">
        <v>0</v>
      </c>
      <c r="CK32">
        <v>1689118684.9000001</v>
      </c>
      <c r="CL32">
        <v>0</v>
      </c>
      <c r="CM32">
        <v>1689117668.5</v>
      </c>
      <c r="CN32" t="s">
        <v>351</v>
      </c>
      <c r="CO32">
        <v>1689117656</v>
      </c>
      <c r="CP32">
        <v>1689117668.5</v>
      </c>
      <c r="CQ32">
        <v>42</v>
      </c>
      <c r="CR32">
        <v>-4.3999999999999997E-2</v>
      </c>
      <c r="CS32">
        <v>-6.0000000000000001E-3</v>
      </c>
      <c r="CT32">
        <v>-2.1469999999999998</v>
      </c>
      <c r="CU32">
        <v>0.29499999999999998</v>
      </c>
      <c r="CV32">
        <v>409</v>
      </c>
      <c r="CW32">
        <v>22</v>
      </c>
      <c r="CX32">
        <v>0.21</v>
      </c>
      <c r="CY32">
        <v>0.08</v>
      </c>
      <c r="CZ32">
        <v>-0.63220796263900736</v>
      </c>
      <c r="DA32">
        <v>0.29698691937699312</v>
      </c>
      <c r="DB32">
        <v>6.281878451024793E-2</v>
      </c>
      <c r="DC32">
        <v>1</v>
      </c>
      <c r="DD32">
        <v>400.29825</v>
      </c>
      <c r="DE32">
        <v>7.6547842379294506E-4</v>
      </c>
      <c r="DF32">
        <v>2.4016400646227301E-2</v>
      </c>
      <c r="DG32">
        <v>-1</v>
      </c>
      <c r="DH32">
        <v>75.002558536585354</v>
      </c>
      <c r="DI32">
        <v>0.38761415655222892</v>
      </c>
      <c r="DJ32">
        <v>0.14506394885151461</v>
      </c>
      <c r="DK32">
        <v>1</v>
      </c>
      <c r="DL32">
        <v>2</v>
      </c>
      <c r="DM32">
        <v>2</v>
      </c>
      <c r="DN32" t="s">
        <v>352</v>
      </c>
      <c r="DO32">
        <v>3.2072400000000001</v>
      </c>
      <c r="DP32">
        <v>2.80891</v>
      </c>
      <c r="DQ32">
        <v>9.4775999999999999E-2</v>
      </c>
      <c r="DR32">
        <v>9.4008300000000003E-2</v>
      </c>
      <c r="DS32">
        <v>0.109071</v>
      </c>
      <c r="DT32">
        <v>0.102911</v>
      </c>
      <c r="DU32">
        <v>27368.5</v>
      </c>
      <c r="DV32">
        <v>30941.599999999999</v>
      </c>
      <c r="DW32">
        <v>28454.5</v>
      </c>
      <c r="DX32">
        <v>32749.9</v>
      </c>
      <c r="DY32">
        <v>35213.800000000003</v>
      </c>
      <c r="DZ32">
        <v>39924.9</v>
      </c>
      <c r="EA32">
        <v>41755.5</v>
      </c>
      <c r="EB32">
        <v>47382.7</v>
      </c>
      <c r="EC32">
        <v>2.1795499999999999</v>
      </c>
      <c r="ED32">
        <v>1.7989999999999999</v>
      </c>
      <c r="EE32">
        <v>9.8355100000000001E-2</v>
      </c>
      <c r="EF32">
        <v>0</v>
      </c>
      <c r="EG32">
        <v>25.2394</v>
      </c>
      <c r="EH32">
        <v>999.9</v>
      </c>
      <c r="EI32">
        <v>46.9</v>
      </c>
      <c r="EJ32">
        <v>31.6</v>
      </c>
      <c r="EK32">
        <v>21.694099999999999</v>
      </c>
      <c r="EL32">
        <v>63.543999999999997</v>
      </c>
      <c r="EM32">
        <v>23.3293</v>
      </c>
      <c r="EN32">
        <v>1</v>
      </c>
      <c r="EO32">
        <v>-0.25650899999999999</v>
      </c>
      <c r="EP32">
        <v>-2.9371700000000001</v>
      </c>
      <c r="EQ32">
        <v>20.223299999999998</v>
      </c>
      <c r="ER32">
        <v>5.2276199999999999</v>
      </c>
      <c r="ES32">
        <v>12.0099</v>
      </c>
      <c r="ET32">
        <v>4.9899500000000003</v>
      </c>
      <c r="EU32">
        <v>3.3050000000000002</v>
      </c>
      <c r="EV32">
        <v>3011.2</v>
      </c>
      <c r="EW32">
        <v>1232.0999999999999</v>
      </c>
      <c r="EX32">
        <v>67.400000000000006</v>
      </c>
      <c r="EY32">
        <v>12.9</v>
      </c>
      <c r="EZ32">
        <v>1.85287</v>
      </c>
      <c r="FA32">
        <v>1.8615699999999999</v>
      </c>
      <c r="FB32">
        <v>1.8608100000000001</v>
      </c>
      <c r="FC32">
        <v>1.85684</v>
      </c>
      <c r="FD32">
        <v>1.86111</v>
      </c>
      <c r="FE32">
        <v>1.8573299999999999</v>
      </c>
      <c r="FF32">
        <v>1.85944</v>
      </c>
      <c r="FG32">
        <v>1.8623400000000001</v>
      </c>
      <c r="FH32">
        <v>0</v>
      </c>
      <c r="FI32">
        <v>0</v>
      </c>
      <c r="FJ32">
        <v>0</v>
      </c>
      <c r="FK32">
        <v>0</v>
      </c>
      <c r="FL32" t="s">
        <v>353</v>
      </c>
      <c r="FM32" t="s">
        <v>354</v>
      </c>
      <c r="FN32" t="s">
        <v>355</v>
      </c>
      <c r="FO32" t="s">
        <v>355</v>
      </c>
      <c r="FP32" t="s">
        <v>355</v>
      </c>
      <c r="FQ32" t="s">
        <v>355</v>
      </c>
      <c r="FR32">
        <v>0</v>
      </c>
      <c r="FS32">
        <v>100</v>
      </c>
      <c r="FT32">
        <v>100</v>
      </c>
      <c r="FU32">
        <v>-2.1179999999999999</v>
      </c>
      <c r="FV32">
        <v>0.29499999999999998</v>
      </c>
      <c r="FW32">
        <v>-0.67445337338643063</v>
      </c>
      <c r="FX32">
        <v>-4.0117494158234393E-3</v>
      </c>
      <c r="FY32">
        <v>1.087516141204025E-6</v>
      </c>
      <c r="FZ32">
        <v>-8.657206703991749E-11</v>
      </c>
      <c r="GA32">
        <v>0.29494500000000201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17.100000000000001</v>
      </c>
      <c r="GJ32">
        <v>16.8</v>
      </c>
      <c r="GK32">
        <v>1.01196</v>
      </c>
      <c r="GL32">
        <v>2.4023400000000001</v>
      </c>
      <c r="GM32">
        <v>1.5942400000000001</v>
      </c>
      <c r="GN32">
        <v>2.3168899999999999</v>
      </c>
      <c r="GO32">
        <v>1.40015</v>
      </c>
      <c r="GP32">
        <v>2.36328</v>
      </c>
      <c r="GQ32">
        <v>33.266300000000001</v>
      </c>
      <c r="GR32">
        <v>13.361499999999999</v>
      </c>
      <c r="GS32">
        <v>18</v>
      </c>
      <c r="GT32">
        <v>624.62</v>
      </c>
      <c r="GU32">
        <v>400.84899999999999</v>
      </c>
      <c r="GV32">
        <v>29.096399999999999</v>
      </c>
      <c r="GW32">
        <v>24.003900000000002</v>
      </c>
      <c r="GX32">
        <v>29.999500000000001</v>
      </c>
      <c r="GY32">
        <v>23.956199999999999</v>
      </c>
      <c r="GZ32">
        <v>23.909400000000002</v>
      </c>
      <c r="HA32">
        <v>20.3019</v>
      </c>
      <c r="HB32">
        <v>-30</v>
      </c>
      <c r="HC32">
        <v>-30</v>
      </c>
      <c r="HD32">
        <v>29.2088</v>
      </c>
      <c r="HE32">
        <v>400.24099999999999</v>
      </c>
      <c r="HF32">
        <v>0</v>
      </c>
      <c r="HG32">
        <v>104.459</v>
      </c>
      <c r="HH32">
        <v>104.236</v>
      </c>
    </row>
    <row r="33" spans="1:216" x14ac:dyDescent="0.2">
      <c r="A33">
        <v>15</v>
      </c>
      <c r="B33">
        <v>1689118739.5</v>
      </c>
      <c r="C33">
        <v>847</v>
      </c>
      <c r="D33" t="s">
        <v>382</v>
      </c>
      <c r="E33" t="s">
        <v>383</v>
      </c>
      <c r="F33" t="s">
        <v>347</v>
      </c>
      <c r="G33" t="s">
        <v>348</v>
      </c>
      <c r="H33" t="s">
        <v>349</v>
      </c>
      <c r="I33" t="s">
        <v>350</v>
      </c>
      <c r="J33" t="s">
        <v>392</v>
      </c>
      <c r="K33" t="s">
        <v>393</v>
      </c>
      <c r="L33">
        <v>1689118739.5</v>
      </c>
      <c r="M33">
        <f t="shared" si="0"/>
        <v>3.7511216939276233E-3</v>
      </c>
      <c r="N33">
        <f t="shared" si="1"/>
        <v>3.7511216939276233</v>
      </c>
      <c r="O33">
        <f t="shared" si="2"/>
        <v>-2.4370225952045774</v>
      </c>
      <c r="P33">
        <f t="shared" si="3"/>
        <v>400.05099999999999</v>
      </c>
      <c r="Q33">
        <f t="shared" si="4"/>
        <v>405.51976427304351</v>
      </c>
      <c r="R33">
        <f t="shared" si="5"/>
        <v>41.003311814544965</v>
      </c>
      <c r="S33">
        <f t="shared" si="6"/>
        <v>40.450348761979996</v>
      </c>
      <c r="T33">
        <f t="shared" si="7"/>
        <v>0.28012110870107365</v>
      </c>
      <c r="U33">
        <f t="shared" si="8"/>
        <v>3.9295660831744534</v>
      </c>
      <c r="V33">
        <f t="shared" si="9"/>
        <v>0.26948158752113327</v>
      </c>
      <c r="W33">
        <f t="shared" si="10"/>
        <v>0.16934824103506879</v>
      </c>
      <c r="X33">
        <f t="shared" si="11"/>
        <v>8.2963923004485647</v>
      </c>
      <c r="Y33">
        <f t="shared" si="12"/>
        <v>27.219159148964959</v>
      </c>
      <c r="Z33">
        <f t="shared" si="13"/>
        <v>27.219159148964959</v>
      </c>
      <c r="AA33">
        <f t="shared" si="14"/>
        <v>3.6254894174879917</v>
      </c>
      <c r="AB33">
        <f t="shared" si="15"/>
        <v>59.799276571343086</v>
      </c>
      <c r="AC33">
        <f t="shared" si="16"/>
        <v>2.2589751974780001</v>
      </c>
      <c r="AD33">
        <f t="shared" si="17"/>
        <v>3.7775961968084117</v>
      </c>
      <c r="AE33">
        <f t="shared" si="18"/>
        <v>1.3665142200099916</v>
      </c>
      <c r="AF33">
        <f t="shared" si="19"/>
        <v>-165.42446670220818</v>
      </c>
      <c r="AG33">
        <f t="shared" si="20"/>
        <v>148.87618806638943</v>
      </c>
      <c r="AH33">
        <f t="shared" si="21"/>
        <v>8.223025451114621</v>
      </c>
      <c r="AI33">
        <f t="shared" si="22"/>
        <v>-2.8860884255550445E-2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53180.547591680501</v>
      </c>
      <c r="AO33">
        <f t="shared" si="26"/>
        <v>50.164700000000003</v>
      </c>
      <c r="AP33">
        <f t="shared" si="27"/>
        <v>42.288662083133971</v>
      </c>
      <c r="AQ33">
        <f t="shared" si="28"/>
        <v>0.84299641148325355</v>
      </c>
      <c r="AR33">
        <f t="shared" si="29"/>
        <v>0.16538307416267942</v>
      </c>
      <c r="AS33">
        <v>1689118739.5</v>
      </c>
      <c r="AT33">
        <v>400.05099999999999</v>
      </c>
      <c r="AU33">
        <v>399.62</v>
      </c>
      <c r="AV33">
        <v>22.341100000000001</v>
      </c>
      <c r="AW33">
        <v>20.653099999999998</v>
      </c>
      <c r="AX33">
        <v>402.16899999999998</v>
      </c>
      <c r="AY33">
        <v>22.046199999999999</v>
      </c>
      <c r="AZ33">
        <v>600.06700000000001</v>
      </c>
      <c r="BA33">
        <v>100.913</v>
      </c>
      <c r="BB33">
        <v>0.19997999999999999</v>
      </c>
      <c r="BC33">
        <v>27.921900000000001</v>
      </c>
      <c r="BD33">
        <v>27.213999999999999</v>
      </c>
      <c r="BE33">
        <v>999.9</v>
      </c>
      <c r="BF33">
        <v>0</v>
      </c>
      <c r="BG33">
        <v>0</v>
      </c>
      <c r="BH33">
        <v>9996.8799999999992</v>
      </c>
      <c r="BI33">
        <v>0</v>
      </c>
      <c r="BJ33">
        <v>341.57</v>
      </c>
      <c r="BK33">
        <v>0.43176300000000001</v>
      </c>
      <c r="BL33">
        <v>409.19299999999998</v>
      </c>
      <c r="BM33">
        <v>408.04700000000003</v>
      </c>
      <c r="BN33">
        <v>1.68808</v>
      </c>
      <c r="BO33">
        <v>399.62</v>
      </c>
      <c r="BP33">
        <v>20.653099999999998</v>
      </c>
      <c r="BQ33">
        <v>2.2545099999999998</v>
      </c>
      <c r="BR33">
        <v>2.0841599999999998</v>
      </c>
      <c r="BS33">
        <v>19.355</v>
      </c>
      <c r="BT33">
        <v>18.098600000000001</v>
      </c>
      <c r="BU33">
        <v>50.164700000000003</v>
      </c>
      <c r="BV33">
        <v>0.90009600000000001</v>
      </c>
      <c r="BW33">
        <v>9.9904300000000001E-2</v>
      </c>
      <c r="BX33">
        <v>0</v>
      </c>
      <c r="BY33">
        <v>2.4790000000000001</v>
      </c>
      <c r="BZ33">
        <v>0</v>
      </c>
      <c r="CA33">
        <v>7211.17</v>
      </c>
      <c r="CB33">
        <v>406.91199999999998</v>
      </c>
      <c r="CC33">
        <v>37.936999999999998</v>
      </c>
      <c r="CD33">
        <v>41.875</v>
      </c>
      <c r="CE33">
        <v>40.186999999999998</v>
      </c>
      <c r="CF33">
        <v>41.686999999999998</v>
      </c>
      <c r="CG33">
        <v>38.875</v>
      </c>
      <c r="CH33">
        <v>45.15</v>
      </c>
      <c r="CI33">
        <v>5.01</v>
      </c>
      <c r="CJ33">
        <v>0</v>
      </c>
      <c r="CK33">
        <v>1689118744.9000001</v>
      </c>
      <c r="CL33">
        <v>0</v>
      </c>
      <c r="CM33">
        <v>1689117668.5</v>
      </c>
      <c r="CN33" t="s">
        <v>351</v>
      </c>
      <c r="CO33">
        <v>1689117656</v>
      </c>
      <c r="CP33">
        <v>1689117668.5</v>
      </c>
      <c r="CQ33">
        <v>42</v>
      </c>
      <c r="CR33">
        <v>-4.3999999999999997E-2</v>
      </c>
      <c r="CS33">
        <v>-6.0000000000000001E-3</v>
      </c>
      <c r="CT33">
        <v>-2.1469999999999998</v>
      </c>
      <c r="CU33">
        <v>0.29499999999999998</v>
      </c>
      <c r="CV33">
        <v>409</v>
      </c>
      <c r="CW33">
        <v>22</v>
      </c>
      <c r="CX33">
        <v>0.21</v>
      </c>
      <c r="CY33">
        <v>0.08</v>
      </c>
      <c r="CZ33">
        <v>-1.627236128957841</v>
      </c>
      <c r="DA33">
        <v>-0.24826355917883169</v>
      </c>
      <c r="DB33">
        <v>6.2583517132479907E-2</v>
      </c>
      <c r="DC33">
        <v>1</v>
      </c>
      <c r="DD33">
        <v>399.68136585365858</v>
      </c>
      <c r="DE33">
        <v>-0.13059930313584289</v>
      </c>
      <c r="DF33">
        <v>2.9716346899508191E-2</v>
      </c>
      <c r="DG33">
        <v>-1</v>
      </c>
      <c r="DH33">
        <v>50.020715000000003</v>
      </c>
      <c r="DI33">
        <v>2.8380269621625369E-2</v>
      </c>
      <c r="DJ33">
        <v>0.16393945460138701</v>
      </c>
      <c r="DK33">
        <v>1</v>
      </c>
      <c r="DL33">
        <v>2</v>
      </c>
      <c r="DM33">
        <v>2</v>
      </c>
      <c r="DN33" t="s">
        <v>352</v>
      </c>
      <c r="DO33">
        <v>3.2075100000000001</v>
      </c>
      <c r="DP33">
        <v>2.8088899999999999</v>
      </c>
      <c r="DQ33">
        <v>9.4801399999999994E-2</v>
      </c>
      <c r="DR33">
        <v>9.3913200000000002E-2</v>
      </c>
      <c r="DS33">
        <v>0.109088</v>
      </c>
      <c r="DT33">
        <v>0.10281700000000001</v>
      </c>
      <c r="DU33">
        <v>27371.599999999999</v>
      </c>
      <c r="DV33">
        <v>30949.3</v>
      </c>
      <c r="DW33">
        <v>28458.1</v>
      </c>
      <c r="DX33">
        <v>32754.2</v>
      </c>
      <c r="DY33">
        <v>35217.800000000003</v>
      </c>
      <c r="DZ33">
        <v>39934.699999999997</v>
      </c>
      <c r="EA33">
        <v>41761.300000000003</v>
      </c>
      <c r="EB33">
        <v>47389.2</v>
      </c>
      <c r="EC33">
        <v>2.1812499999999999</v>
      </c>
      <c r="ED33">
        <v>1.8018000000000001</v>
      </c>
      <c r="EE33">
        <v>0.11608</v>
      </c>
      <c r="EF33">
        <v>0</v>
      </c>
      <c r="EG33">
        <v>25.313400000000001</v>
      </c>
      <c r="EH33">
        <v>999.9</v>
      </c>
      <c r="EI33">
        <v>46.9</v>
      </c>
      <c r="EJ33">
        <v>31.5</v>
      </c>
      <c r="EK33">
        <v>21.5684</v>
      </c>
      <c r="EL33">
        <v>62.944000000000003</v>
      </c>
      <c r="EM33">
        <v>23.617799999999999</v>
      </c>
      <c r="EN33">
        <v>1</v>
      </c>
      <c r="EO33">
        <v>-0.26602900000000002</v>
      </c>
      <c r="EP33">
        <v>-0.91139199999999998</v>
      </c>
      <c r="EQ33">
        <v>20.2468</v>
      </c>
      <c r="ER33">
        <v>5.2288199999999998</v>
      </c>
      <c r="ES33">
        <v>12.0099</v>
      </c>
      <c r="ET33">
        <v>4.9896500000000001</v>
      </c>
      <c r="EU33">
        <v>3.3050000000000002</v>
      </c>
      <c r="EV33">
        <v>3012.6</v>
      </c>
      <c r="EW33">
        <v>1232.0999999999999</v>
      </c>
      <c r="EX33">
        <v>67.400000000000006</v>
      </c>
      <c r="EY33">
        <v>12.9</v>
      </c>
      <c r="EZ33">
        <v>1.85287</v>
      </c>
      <c r="FA33">
        <v>1.8615699999999999</v>
      </c>
      <c r="FB33">
        <v>1.8608100000000001</v>
      </c>
      <c r="FC33">
        <v>1.85684</v>
      </c>
      <c r="FD33">
        <v>1.8611200000000001</v>
      </c>
      <c r="FE33">
        <v>1.8573599999999999</v>
      </c>
      <c r="FF33">
        <v>1.85948</v>
      </c>
      <c r="FG33">
        <v>1.86239</v>
      </c>
      <c r="FH33">
        <v>0</v>
      </c>
      <c r="FI33">
        <v>0</v>
      </c>
      <c r="FJ33">
        <v>0</v>
      </c>
      <c r="FK33">
        <v>0</v>
      </c>
      <c r="FL33" t="s">
        <v>353</v>
      </c>
      <c r="FM33" t="s">
        <v>354</v>
      </c>
      <c r="FN33" t="s">
        <v>355</v>
      </c>
      <c r="FO33" t="s">
        <v>355</v>
      </c>
      <c r="FP33" t="s">
        <v>355</v>
      </c>
      <c r="FQ33" t="s">
        <v>355</v>
      </c>
      <c r="FR33">
        <v>0</v>
      </c>
      <c r="FS33">
        <v>100</v>
      </c>
      <c r="FT33">
        <v>100</v>
      </c>
      <c r="FU33">
        <v>-2.1179999999999999</v>
      </c>
      <c r="FV33">
        <v>0.2949</v>
      </c>
      <c r="FW33">
        <v>-0.67445337338643063</v>
      </c>
      <c r="FX33">
        <v>-4.0117494158234393E-3</v>
      </c>
      <c r="FY33">
        <v>1.087516141204025E-6</v>
      </c>
      <c r="FZ33">
        <v>-8.657206703991749E-11</v>
      </c>
      <c r="GA33">
        <v>0.29494500000000201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18.100000000000001</v>
      </c>
      <c r="GJ33">
        <v>17.899999999999999</v>
      </c>
      <c r="GK33">
        <v>1.00952</v>
      </c>
      <c r="GL33">
        <v>2.3974600000000001</v>
      </c>
      <c r="GM33">
        <v>1.5942400000000001</v>
      </c>
      <c r="GN33">
        <v>2.3168899999999999</v>
      </c>
      <c r="GO33">
        <v>1.40015</v>
      </c>
      <c r="GP33">
        <v>2.35229</v>
      </c>
      <c r="GQ33">
        <v>33.154499999999999</v>
      </c>
      <c r="GR33">
        <v>13.3878</v>
      </c>
      <c r="GS33">
        <v>18</v>
      </c>
      <c r="GT33">
        <v>624.52499999999998</v>
      </c>
      <c r="GU33">
        <v>401.64800000000002</v>
      </c>
      <c r="GV33">
        <v>27.8811</v>
      </c>
      <c r="GW33">
        <v>23.889900000000001</v>
      </c>
      <c r="GX33">
        <v>29.999600000000001</v>
      </c>
      <c r="GY33">
        <v>23.840399999999999</v>
      </c>
      <c r="GZ33">
        <v>23.8033</v>
      </c>
      <c r="HA33">
        <v>20.2803</v>
      </c>
      <c r="HB33">
        <v>-30</v>
      </c>
      <c r="HC33">
        <v>-30</v>
      </c>
      <c r="HD33">
        <v>27.686</v>
      </c>
      <c r="HE33">
        <v>399.541</v>
      </c>
      <c r="HF33">
        <v>0</v>
      </c>
      <c r="HG33">
        <v>104.473</v>
      </c>
      <c r="HH33">
        <v>104.25</v>
      </c>
    </row>
    <row r="34" spans="1:216" x14ac:dyDescent="0.2">
      <c r="A34">
        <v>16</v>
      </c>
      <c r="B34">
        <v>1689118800</v>
      </c>
      <c r="C34">
        <v>907.5</v>
      </c>
      <c r="D34" t="s">
        <v>384</v>
      </c>
      <c r="E34" t="s">
        <v>385</v>
      </c>
      <c r="F34" t="s">
        <v>347</v>
      </c>
      <c r="G34" t="s">
        <v>348</v>
      </c>
      <c r="H34" t="s">
        <v>349</v>
      </c>
      <c r="I34" t="s">
        <v>350</v>
      </c>
      <c r="J34" t="s">
        <v>392</v>
      </c>
      <c r="K34" t="s">
        <v>393</v>
      </c>
      <c r="L34">
        <v>1689118800</v>
      </c>
      <c r="M34">
        <f t="shared" si="0"/>
        <v>3.433113153527202E-3</v>
      </c>
      <c r="N34">
        <f t="shared" si="1"/>
        <v>3.4331131535272021</v>
      </c>
      <c r="O34">
        <f t="shared" si="2"/>
        <v>-3.4958437174200179</v>
      </c>
      <c r="P34">
        <f t="shared" si="3"/>
        <v>400.029</v>
      </c>
      <c r="Q34">
        <f t="shared" si="4"/>
        <v>413.02093627396783</v>
      </c>
      <c r="R34">
        <f t="shared" si="5"/>
        <v>41.762191516029134</v>
      </c>
      <c r="S34">
        <f t="shared" si="6"/>
        <v>40.448525105478005</v>
      </c>
      <c r="T34">
        <f t="shared" si="7"/>
        <v>0.2669659041713055</v>
      </c>
      <c r="U34">
        <f t="shared" si="8"/>
        <v>3.9381558024634451</v>
      </c>
      <c r="V34">
        <f t="shared" si="9"/>
        <v>0.25730395395907918</v>
      </c>
      <c r="W34">
        <f t="shared" si="10"/>
        <v>0.16165392577239746</v>
      </c>
      <c r="X34">
        <f t="shared" si="11"/>
        <v>4.9588138977159053</v>
      </c>
      <c r="Y34">
        <f t="shared" si="12"/>
        <v>26.916287594759702</v>
      </c>
      <c r="Z34">
        <f t="shared" si="13"/>
        <v>26.916287594759702</v>
      </c>
      <c r="AA34">
        <f t="shared" si="14"/>
        <v>3.5615999818010451</v>
      </c>
      <c r="AB34">
        <f t="shared" si="15"/>
        <v>60.832385404181608</v>
      </c>
      <c r="AC34">
        <f t="shared" si="16"/>
        <v>2.2512522522390004</v>
      </c>
      <c r="AD34">
        <f t="shared" si="17"/>
        <v>3.7007463003156369</v>
      </c>
      <c r="AE34">
        <f t="shared" si="18"/>
        <v>1.3103477295620447</v>
      </c>
      <c r="AF34">
        <f t="shared" si="19"/>
        <v>-151.4002900705496</v>
      </c>
      <c r="AG34">
        <f t="shared" si="20"/>
        <v>138.79220122476667</v>
      </c>
      <c r="AH34">
        <f t="shared" si="21"/>
        <v>7.6243563955539591</v>
      </c>
      <c r="AI34">
        <f t="shared" si="22"/>
        <v>-2.491855251307129E-2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53402.758894555358</v>
      </c>
      <c r="AO34">
        <f t="shared" si="26"/>
        <v>29.985700000000001</v>
      </c>
      <c r="AP34">
        <f t="shared" si="27"/>
        <v>25.277675138712905</v>
      </c>
      <c r="AQ34">
        <f t="shared" si="28"/>
        <v>0.8429909969989996</v>
      </c>
      <c r="AR34">
        <f t="shared" si="29"/>
        <v>0.16537262420806934</v>
      </c>
      <c r="AS34">
        <v>1689118800</v>
      </c>
      <c r="AT34">
        <v>400.029</v>
      </c>
      <c r="AU34">
        <v>399.05200000000002</v>
      </c>
      <c r="AV34">
        <v>22.264500000000002</v>
      </c>
      <c r="AW34">
        <v>20.7194</v>
      </c>
      <c r="AX34">
        <v>402.14699999999999</v>
      </c>
      <c r="AY34">
        <v>21.9696</v>
      </c>
      <c r="AZ34">
        <v>600.03499999999997</v>
      </c>
      <c r="BA34">
        <v>100.914</v>
      </c>
      <c r="BB34">
        <v>0.19998199999999999</v>
      </c>
      <c r="BC34">
        <v>27.57</v>
      </c>
      <c r="BD34">
        <v>27.0517</v>
      </c>
      <c r="BE34">
        <v>999.9</v>
      </c>
      <c r="BF34">
        <v>0</v>
      </c>
      <c r="BG34">
        <v>0</v>
      </c>
      <c r="BH34">
        <v>10028.1</v>
      </c>
      <c r="BI34">
        <v>0</v>
      </c>
      <c r="BJ34">
        <v>341.77699999999999</v>
      </c>
      <c r="BK34">
        <v>0.97714199999999996</v>
      </c>
      <c r="BL34">
        <v>409.13799999999998</v>
      </c>
      <c r="BM34">
        <v>407.495</v>
      </c>
      <c r="BN34">
        <v>1.5451299999999999</v>
      </c>
      <c r="BO34">
        <v>399.05200000000002</v>
      </c>
      <c r="BP34">
        <v>20.7194</v>
      </c>
      <c r="BQ34">
        <v>2.2467999999999999</v>
      </c>
      <c r="BR34">
        <v>2.0908699999999998</v>
      </c>
      <c r="BS34">
        <v>19.299900000000001</v>
      </c>
      <c r="BT34">
        <v>18.149799999999999</v>
      </c>
      <c r="BU34">
        <v>29.985700000000001</v>
      </c>
      <c r="BV34">
        <v>0.90032599999999996</v>
      </c>
      <c r="BW34">
        <v>9.9673999999999999E-2</v>
      </c>
      <c r="BX34">
        <v>0</v>
      </c>
      <c r="BY34">
        <v>2.6876000000000002</v>
      </c>
      <c r="BZ34">
        <v>0</v>
      </c>
      <c r="CA34">
        <v>7259.27</v>
      </c>
      <c r="CB34">
        <v>243.24600000000001</v>
      </c>
      <c r="CC34">
        <v>37.436999999999998</v>
      </c>
      <c r="CD34">
        <v>41.186999999999998</v>
      </c>
      <c r="CE34">
        <v>39.375</v>
      </c>
      <c r="CF34">
        <v>40.375</v>
      </c>
      <c r="CG34">
        <v>38.186999999999998</v>
      </c>
      <c r="CH34">
        <v>27</v>
      </c>
      <c r="CI34">
        <v>2.99</v>
      </c>
      <c r="CJ34">
        <v>0</v>
      </c>
      <c r="CK34">
        <v>1689118805.5</v>
      </c>
      <c r="CL34">
        <v>0</v>
      </c>
      <c r="CM34">
        <v>1689117668.5</v>
      </c>
      <c r="CN34" t="s">
        <v>351</v>
      </c>
      <c r="CO34">
        <v>1689117656</v>
      </c>
      <c r="CP34">
        <v>1689117668.5</v>
      </c>
      <c r="CQ34">
        <v>42</v>
      </c>
      <c r="CR34">
        <v>-4.3999999999999997E-2</v>
      </c>
      <c r="CS34">
        <v>-6.0000000000000001E-3</v>
      </c>
      <c r="CT34">
        <v>-2.1469999999999998</v>
      </c>
      <c r="CU34">
        <v>0.29499999999999998</v>
      </c>
      <c r="CV34">
        <v>409</v>
      </c>
      <c r="CW34">
        <v>22</v>
      </c>
      <c r="CX34">
        <v>0.21</v>
      </c>
      <c r="CY34">
        <v>0.08</v>
      </c>
      <c r="CZ34">
        <v>-2.3779864579264749</v>
      </c>
      <c r="DA34">
        <v>-0.52125073531269794</v>
      </c>
      <c r="DB34">
        <v>9.1103028746688269E-2</v>
      </c>
      <c r="DC34">
        <v>1</v>
      </c>
      <c r="DD34">
        <v>399.12926829268292</v>
      </c>
      <c r="DE34">
        <v>-0.2057351916376198</v>
      </c>
      <c r="DF34">
        <v>4.6744257187509179E-2</v>
      </c>
      <c r="DG34">
        <v>-1</v>
      </c>
      <c r="DH34">
        <v>29.99942195121951</v>
      </c>
      <c r="DI34">
        <v>-5.2406420845448463E-2</v>
      </c>
      <c r="DJ34">
        <v>6.837789979408637E-3</v>
      </c>
      <c r="DK34">
        <v>1</v>
      </c>
      <c r="DL34">
        <v>2</v>
      </c>
      <c r="DM34">
        <v>2</v>
      </c>
      <c r="DN34" t="s">
        <v>352</v>
      </c>
      <c r="DO34">
        <v>3.2074199999999999</v>
      </c>
      <c r="DP34">
        <v>2.8091599999999999</v>
      </c>
      <c r="DQ34">
        <v>9.4801700000000003E-2</v>
      </c>
      <c r="DR34">
        <v>9.3814999999999996E-2</v>
      </c>
      <c r="DS34">
        <v>0.108824</v>
      </c>
      <c r="DT34">
        <v>0.103052</v>
      </c>
      <c r="DU34">
        <v>27369.599999999999</v>
      </c>
      <c r="DV34">
        <v>30947.7</v>
      </c>
      <c r="DW34">
        <v>28456.1</v>
      </c>
      <c r="DX34">
        <v>32748.9</v>
      </c>
      <c r="DY34">
        <v>35226</v>
      </c>
      <c r="DZ34">
        <v>39918</v>
      </c>
      <c r="EA34">
        <v>41758.300000000003</v>
      </c>
      <c r="EB34">
        <v>47381.8</v>
      </c>
      <c r="EC34">
        <v>2.18167</v>
      </c>
      <c r="ED34">
        <v>1.8018000000000001</v>
      </c>
      <c r="EE34">
        <v>8.9779499999999998E-2</v>
      </c>
      <c r="EF34">
        <v>0</v>
      </c>
      <c r="EG34">
        <v>25.581800000000001</v>
      </c>
      <c r="EH34">
        <v>999.9</v>
      </c>
      <c r="EI34">
        <v>47.1</v>
      </c>
      <c r="EJ34">
        <v>31.5</v>
      </c>
      <c r="EK34">
        <v>21.665600000000001</v>
      </c>
      <c r="EL34">
        <v>62.933999999999997</v>
      </c>
      <c r="EM34">
        <v>23.657900000000001</v>
      </c>
      <c r="EN34">
        <v>1</v>
      </c>
      <c r="EO34">
        <v>-0.26178099999999999</v>
      </c>
      <c r="EP34">
        <v>0.50822400000000001</v>
      </c>
      <c r="EQ34">
        <v>20.2455</v>
      </c>
      <c r="ER34">
        <v>5.2285199999999996</v>
      </c>
      <c r="ES34">
        <v>12.0099</v>
      </c>
      <c r="ET34">
        <v>4.9897</v>
      </c>
      <c r="EU34">
        <v>3.3050000000000002</v>
      </c>
      <c r="EV34">
        <v>3014</v>
      </c>
      <c r="EW34">
        <v>1232.0999999999999</v>
      </c>
      <c r="EX34">
        <v>67.400000000000006</v>
      </c>
      <c r="EY34">
        <v>13</v>
      </c>
      <c r="EZ34">
        <v>1.85287</v>
      </c>
      <c r="FA34">
        <v>1.8615699999999999</v>
      </c>
      <c r="FB34">
        <v>1.8608100000000001</v>
      </c>
      <c r="FC34">
        <v>1.85684</v>
      </c>
      <c r="FD34">
        <v>1.86114</v>
      </c>
      <c r="FE34">
        <v>1.8574200000000001</v>
      </c>
      <c r="FF34">
        <v>1.8594900000000001</v>
      </c>
      <c r="FG34">
        <v>1.86239</v>
      </c>
      <c r="FH34">
        <v>0</v>
      </c>
      <c r="FI34">
        <v>0</v>
      </c>
      <c r="FJ34">
        <v>0</v>
      </c>
      <c r="FK34">
        <v>0</v>
      </c>
      <c r="FL34" t="s">
        <v>353</v>
      </c>
      <c r="FM34" t="s">
        <v>354</v>
      </c>
      <c r="FN34" t="s">
        <v>355</v>
      </c>
      <c r="FO34" t="s">
        <v>355</v>
      </c>
      <c r="FP34" t="s">
        <v>355</v>
      </c>
      <c r="FQ34" t="s">
        <v>355</v>
      </c>
      <c r="FR34">
        <v>0</v>
      </c>
      <c r="FS34">
        <v>100</v>
      </c>
      <c r="FT34">
        <v>100</v>
      </c>
      <c r="FU34">
        <v>-2.1179999999999999</v>
      </c>
      <c r="FV34">
        <v>0.2949</v>
      </c>
      <c r="FW34">
        <v>-0.67445337338643063</v>
      </c>
      <c r="FX34">
        <v>-4.0117494158234393E-3</v>
      </c>
      <c r="FY34">
        <v>1.087516141204025E-6</v>
      </c>
      <c r="FZ34">
        <v>-8.657206703991749E-11</v>
      </c>
      <c r="GA34">
        <v>0.29494500000000201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19.100000000000001</v>
      </c>
      <c r="GJ34">
        <v>18.899999999999999</v>
      </c>
      <c r="GK34">
        <v>1.00952</v>
      </c>
      <c r="GL34">
        <v>2.3974600000000001</v>
      </c>
      <c r="GM34">
        <v>1.5942400000000001</v>
      </c>
      <c r="GN34">
        <v>2.3168899999999999</v>
      </c>
      <c r="GO34">
        <v>1.40015</v>
      </c>
      <c r="GP34">
        <v>2.3327599999999999</v>
      </c>
      <c r="GQ34">
        <v>33.154499999999999</v>
      </c>
      <c r="GR34">
        <v>13.3703</v>
      </c>
      <c r="GS34">
        <v>18</v>
      </c>
      <c r="GT34">
        <v>624.62900000000002</v>
      </c>
      <c r="GU34">
        <v>401.57</v>
      </c>
      <c r="GV34">
        <v>25.545200000000001</v>
      </c>
      <c r="GW34">
        <v>23.905200000000001</v>
      </c>
      <c r="GX34">
        <v>30.000399999999999</v>
      </c>
      <c r="GY34">
        <v>23.822299999999998</v>
      </c>
      <c r="GZ34">
        <v>23.793600000000001</v>
      </c>
      <c r="HA34">
        <v>20.261700000000001</v>
      </c>
      <c r="HB34">
        <v>-30</v>
      </c>
      <c r="HC34">
        <v>-30</v>
      </c>
      <c r="HD34">
        <v>25.518999999999998</v>
      </c>
      <c r="HE34">
        <v>399.21</v>
      </c>
      <c r="HF34">
        <v>0</v>
      </c>
      <c r="HG34">
        <v>104.46599999999999</v>
      </c>
      <c r="HH34">
        <v>104.233</v>
      </c>
    </row>
    <row r="35" spans="1:216" x14ac:dyDescent="0.2">
      <c r="A35">
        <v>17</v>
      </c>
      <c r="B35">
        <v>1689118860.5</v>
      </c>
      <c r="C35">
        <v>968</v>
      </c>
      <c r="D35" t="s">
        <v>386</v>
      </c>
      <c r="E35" t="s">
        <v>387</v>
      </c>
      <c r="F35" t="s">
        <v>347</v>
      </c>
      <c r="G35" t="s">
        <v>348</v>
      </c>
      <c r="H35" t="s">
        <v>349</v>
      </c>
      <c r="I35" t="s">
        <v>350</v>
      </c>
      <c r="J35" t="s">
        <v>392</v>
      </c>
      <c r="K35" t="s">
        <v>393</v>
      </c>
      <c r="L35">
        <v>1689118860.5</v>
      </c>
      <c r="M35">
        <f t="shared" si="0"/>
        <v>3.427441949629564E-3</v>
      </c>
      <c r="N35">
        <f t="shared" si="1"/>
        <v>3.4274419496295638</v>
      </c>
      <c r="O35">
        <f t="shared" si="2"/>
        <v>-3.9368289806078187</v>
      </c>
      <c r="P35">
        <f t="shared" si="3"/>
        <v>400.02100000000002</v>
      </c>
      <c r="Q35">
        <f t="shared" si="4"/>
        <v>415.44536585958741</v>
      </c>
      <c r="R35">
        <f t="shared" si="5"/>
        <v>42.007604454106819</v>
      </c>
      <c r="S35">
        <f t="shared" si="6"/>
        <v>40.447975407230004</v>
      </c>
      <c r="T35">
        <f t="shared" si="7"/>
        <v>0.27204632588420535</v>
      </c>
      <c r="U35">
        <f t="shared" si="8"/>
        <v>3.9376622717887857</v>
      </c>
      <c r="V35">
        <f t="shared" si="9"/>
        <v>0.26201936009536464</v>
      </c>
      <c r="W35">
        <f t="shared" si="10"/>
        <v>0.1646321922272001</v>
      </c>
      <c r="X35">
        <f t="shared" si="11"/>
        <v>3.3228587750174214</v>
      </c>
      <c r="Y35">
        <f t="shared" si="12"/>
        <v>26.820892118203236</v>
      </c>
      <c r="Z35">
        <f t="shared" si="13"/>
        <v>26.820892118203236</v>
      </c>
      <c r="AA35">
        <f t="shared" si="14"/>
        <v>3.5416813257051865</v>
      </c>
      <c r="AB35">
        <f t="shared" si="15"/>
        <v>61.304781951595814</v>
      </c>
      <c r="AC35">
        <f t="shared" si="16"/>
        <v>2.2569392103779999</v>
      </c>
      <c r="AD35">
        <f t="shared" si="17"/>
        <v>3.6815059747867678</v>
      </c>
      <c r="AE35">
        <f t="shared" si="18"/>
        <v>1.2847421153271865</v>
      </c>
      <c r="AF35">
        <f t="shared" si="19"/>
        <v>-151.15018997866378</v>
      </c>
      <c r="AG35">
        <f t="shared" si="20"/>
        <v>140.11125714675387</v>
      </c>
      <c r="AH35">
        <f t="shared" si="21"/>
        <v>7.6906886676459711</v>
      </c>
      <c r="AI35">
        <f t="shared" si="22"/>
        <v>-2.5385389246508794E-2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53409.422532820645</v>
      </c>
      <c r="AO35">
        <f t="shared" si="26"/>
        <v>20.090699999999998</v>
      </c>
      <c r="AP35">
        <f t="shared" si="27"/>
        <v>16.936490101045298</v>
      </c>
      <c r="AQ35">
        <f t="shared" si="28"/>
        <v>0.84300149328023899</v>
      </c>
      <c r="AR35">
        <f t="shared" si="29"/>
        <v>0.16539288203086114</v>
      </c>
      <c r="AS35">
        <v>1689118860.5</v>
      </c>
      <c r="AT35">
        <v>400.02100000000002</v>
      </c>
      <c r="AU35">
        <v>398.84</v>
      </c>
      <c r="AV35">
        <v>22.320599999999999</v>
      </c>
      <c r="AW35">
        <v>20.778199999999998</v>
      </c>
      <c r="AX35">
        <v>402.13799999999998</v>
      </c>
      <c r="AY35">
        <v>22.025600000000001</v>
      </c>
      <c r="AZ35">
        <v>600.05799999999999</v>
      </c>
      <c r="BA35">
        <v>100.91500000000001</v>
      </c>
      <c r="BB35">
        <v>0.19963</v>
      </c>
      <c r="BC35">
        <v>27.480899999999998</v>
      </c>
      <c r="BD35">
        <v>27.092199999999998</v>
      </c>
      <c r="BE35">
        <v>999.9</v>
      </c>
      <c r="BF35">
        <v>0</v>
      </c>
      <c r="BG35">
        <v>0</v>
      </c>
      <c r="BH35">
        <v>10026.200000000001</v>
      </c>
      <c r="BI35">
        <v>0</v>
      </c>
      <c r="BJ35">
        <v>352.78100000000001</v>
      </c>
      <c r="BK35">
        <v>1.1805399999999999</v>
      </c>
      <c r="BL35">
        <v>409.15300000000002</v>
      </c>
      <c r="BM35">
        <v>407.303</v>
      </c>
      <c r="BN35">
        <v>1.54233</v>
      </c>
      <c r="BO35">
        <v>398.84</v>
      </c>
      <c r="BP35">
        <v>20.778199999999998</v>
      </c>
      <c r="BQ35">
        <v>2.2524799999999998</v>
      </c>
      <c r="BR35">
        <v>2.0968300000000002</v>
      </c>
      <c r="BS35">
        <v>19.340499999999999</v>
      </c>
      <c r="BT35">
        <v>18.1952</v>
      </c>
      <c r="BU35">
        <v>20.090699999999998</v>
      </c>
      <c r="BV35">
        <v>0.89995499999999995</v>
      </c>
      <c r="BW35">
        <v>0.100045</v>
      </c>
      <c r="BX35">
        <v>0</v>
      </c>
      <c r="BY35">
        <v>2.6930999999999998</v>
      </c>
      <c r="BZ35">
        <v>0</v>
      </c>
      <c r="CA35">
        <v>7367.11</v>
      </c>
      <c r="CB35">
        <v>162.96</v>
      </c>
      <c r="CC35">
        <v>35.936999999999998</v>
      </c>
      <c r="CD35">
        <v>39.311999999999998</v>
      </c>
      <c r="CE35">
        <v>37.686999999999998</v>
      </c>
      <c r="CF35">
        <v>37.936999999999998</v>
      </c>
      <c r="CG35">
        <v>36.625</v>
      </c>
      <c r="CH35">
        <v>18.079999999999998</v>
      </c>
      <c r="CI35">
        <v>2.0099999999999998</v>
      </c>
      <c r="CJ35">
        <v>0</v>
      </c>
      <c r="CK35">
        <v>1689118866.0999999</v>
      </c>
      <c r="CL35">
        <v>0</v>
      </c>
      <c r="CM35">
        <v>1689117668.5</v>
      </c>
      <c r="CN35" t="s">
        <v>351</v>
      </c>
      <c r="CO35">
        <v>1689117656</v>
      </c>
      <c r="CP35">
        <v>1689117668.5</v>
      </c>
      <c r="CQ35">
        <v>42</v>
      </c>
      <c r="CR35">
        <v>-4.3999999999999997E-2</v>
      </c>
      <c r="CS35">
        <v>-6.0000000000000001E-3</v>
      </c>
      <c r="CT35">
        <v>-2.1469999999999998</v>
      </c>
      <c r="CU35">
        <v>0.29499999999999998</v>
      </c>
      <c r="CV35">
        <v>409</v>
      </c>
      <c r="CW35">
        <v>22</v>
      </c>
      <c r="CX35">
        <v>0.21</v>
      </c>
      <c r="CY35">
        <v>0.08</v>
      </c>
      <c r="CZ35">
        <v>-2.7478996616903379</v>
      </c>
      <c r="DA35">
        <v>-0.2912638388712141</v>
      </c>
      <c r="DB35">
        <v>7.4389014666358624E-2</v>
      </c>
      <c r="DC35">
        <v>1</v>
      </c>
      <c r="DD35">
        <v>398.856756097561</v>
      </c>
      <c r="DE35">
        <v>-0.42620905923240582</v>
      </c>
      <c r="DF35">
        <v>5.4951322356003827E-2</v>
      </c>
      <c r="DG35">
        <v>-1</v>
      </c>
      <c r="DH35">
        <v>20.00161951219512</v>
      </c>
      <c r="DI35">
        <v>-9.5769064468920806E-2</v>
      </c>
      <c r="DJ35">
        <v>0.14100132540375529</v>
      </c>
      <c r="DK35">
        <v>1</v>
      </c>
      <c r="DL35">
        <v>2</v>
      </c>
      <c r="DM35">
        <v>2</v>
      </c>
      <c r="DN35" t="s">
        <v>352</v>
      </c>
      <c r="DO35">
        <v>3.2073499999999999</v>
      </c>
      <c r="DP35">
        <v>2.8087900000000001</v>
      </c>
      <c r="DQ35">
        <v>9.4793699999999995E-2</v>
      </c>
      <c r="DR35">
        <v>9.3772599999999998E-2</v>
      </c>
      <c r="DS35">
        <v>0.109013</v>
      </c>
      <c r="DT35">
        <v>0.103253</v>
      </c>
      <c r="DU35">
        <v>27365.200000000001</v>
      </c>
      <c r="DV35">
        <v>30944.799999999999</v>
      </c>
      <c r="DW35">
        <v>28451.599999999999</v>
      </c>
      <c r="DX35">
        <v>32744.7</v>
      </c>
      <c r="DY35">
        <v>35213.199999999997</v>
      </c>
      <c r="DZ35">
        <v>39903.800000000003</v>
      </c>
      <c r="EA35">
        <v>41752</v>
      </c>
      <c r="EB35">
        <v>47375.6</v>
      </c>
      <c r="EC35">
        <v>2.1813199999999999</v>
      </c>
      <c r="ED35">
        <v>1.8008500000000001</v>
      </c>
      <c r="EE35">
        <v>7.9847899999999999E-2</v>
      </c>
      <c r="EF35">
        <v>0</v>
      </c>
      <c r="EG35">
        <v>25.7852</v>
      </c>
      <c r="EH35">
        <v>999.9</v>
      </c>
      <c r="EI35">
        <v>47.2</v>
      </c>
      <c r="EJ35">
        <v>31.4</v>
      </c>
      <c r="EK35">
        <v>21.5885</v>
      </c>
      <c r="EL35">
        <v>62.933999999999997</v>
      </c>
      <c r="EM35">
        <v>23.601800000000001</v>
      </c>
      <c r="EN35">
        <v>1</v>
      </c>
      <c r="EO35">
        <v>-0.25655699999999998</v>
      </c>
      <c r="EP35">
        <v>-0.54332199999999997</v>
      </c>
      <c r="EQ35">
        <v>20.245699999999999</v>
      </c>
      <c r="ER35">
        <v>5.22837</v>
      </c>
      <c r="ES35">
        <v>12.0099</v>
      </c>
      <c r="ET35">
        <v>4.9898999999999996</v>
      </c>
      <c r="EU35">
        <v>3.3050000000000002</v>
      </c>
      <c r="EV35">
        <v>3015.4</v>
      </c>
      <c r="EW35">
        <v>1232.0999999999999</v>
      </c>
      <c r="EX35">
        <v>67.400000000000006</v>
      </c>
      <c r="EY35">
        <v>13</v>
      </c>
      <c r="EZ35">
        <v>1.85287</v>
      </c>
      <c r="FA35">
        <v>1.8615699999999999</v>
      </c>
      <c r="FB35">
        <v>1.8608100000000001</v>
      </c>
      <c r="FC35">
        <v>1.85684</v>
      </c>
      <c r="FD35">
        <v>1.86111</v>
      </c>
      <c r="FE35">
        <v>1.8574200000000001</v>
      </c>
      <c r="FF35">
        <v>1.85945</v>
      </c>
      <c r="FG35">
        <v>1.8623400000000001</v>
      </c>
      <c r="FH35">
        <v>0</v>
      </c>
      <c r="FI35">
        <v>0</v>
      </c>
      <c r="FJ35">
        <v>0</v>
      </c>
      <c r="FK35">
        <v>0</v>
      </c>
      <c r="FL35" t="s">
        <v>353</v>
      </c>
      <c r="FM35" t="s">
        <v>354</v>
      </c>
      <c r="FN35" t="s">
        <v>355</v>
      </c>
      <c r="FO35" t="s">
        <v>355</v>
      </c>
      <c r="FP35" t="s">
        <v>355</v>
      </c>
      <c r="FQ35" t="s">
        <v>355</v>
      </c>
      <c r="FR35">
        <v>0</v>
      </c>
      <c r="FS35">
        <v>100</v>
      </c>
      <c r="FT35">
        <v>100</v>
      </c>
      <c r="FU35">
        <v>-2.117</v>
      </c>
      <c r="FV35">
        <v>0.29499999999999998</v>
      </c>
      <c r="FW35">
        <v>-0.67445337338643063</v>
      </c>
      <c r="FX35">
        <v>-4.0117494158234393E-3</v>
      </c>
      <c r="FY35">
        <v>1.087516141204025E-6</v>
      </c>
      <c r="FZ35">
        <v>-8.657206703991749E-11</v>
      </c>
      <c r="GA35">
        <v>0.29494500000000201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20.100000000000001</v>
      </c>
      <c r="GJ35">
        <v>19.899999999999999</v>
      </c>
      <c r="GK35">
        <v>1.0083</v>
      </c>
      <c r="GL35">
        <v>2.3962400000000001</v>
      </c>
      <c r="GM35">
        <v>1.5942400000000001</v>
      </c>
      <c r="GN35">
        <v>2.3168899999999999</v>
      </c>
      <c r="GO35">
        <v>1.40015</v>
      </c>
      <c r="GP35">
        <v>2.3584000000000001</v>
      </c>
      <c r="GQ35">
        <v>33.221600000000002</v>
      </c>
      <c r="GR35">
        <v>13.361499999999999</v>
      </c>
      <c r="GS35">
        <v>18</v>
      </c>
      <c r="GT35">
        <v>624.75800000000004</v>
      </c>
      <c r="GU35">
        <v>401.209</v>
      </c>
      <c r="GV35">
        <v>26.8354</v>
      </c>
      <c r="GW35">
        <v>23.9816</v>
      </c>
      <c r="GX35">
        <v>30.000599999999999</v>
      </c>
      <c r="GY35">
        <v>23.8553</v>
      </c>
      <c r="GZ35">
        <v>23.818300000000001</v>
      </c>
      <c r="HA35">
        <v>20.249500000000001</v>
      </c>
      <c r="HB35">
        <v>-30</v>
      </c>
      <c r="HC35">
        <v>-30</v>
      </c>
      <c r="HD35">
        <v>26.770299999999999</v>
      </c>
      <c r="HE35">
        <v>398.78399999999999</v>
      </c>
      <c r="HF35">
        <v>0</v>
      </c>
      <c r="HG35">
        <v>104.449</v>
      </c>
      <c r="HH35">
        <v>104.22</v>
      </c>
    </row>
    <row r="36" spans="1:216" x14ac:dyDescent="0.2">
      <c r="A36">
        <v>18</v>
      </c>
      <c r="B36">
        <v>1689118921</v>
      </c>
      <c r="C36">
        <v>1028.5</v>
      </c>
      <c r="D36" t="s">
        <v>388</v>
      </c>
      <c r="E36" t="s">
        <v>389</v>
      </c>
      <c r="F36" t="s">
        <v>347</v>
      </c>
      <c r="G36" t="s">
        <v>348</v>
      </c>
      <c r="H36" t="s">
        <v>349</v>
      </c>
      <c r="I36" t="s">
        <v>350</v>
      </c>
      <c r="J36" t="s">
        <v>392</v>
      </c>
      <c r="K36" t="s">
        <v>393</v>
      </c>
      <c r="L36">
        <v>1689118921</v>
      </c>
      <c r="M36">
        <f t="shared" si="0"/>
        <v>3.2863688681123637E-3</v>
      </c>
      <c r="N36">
        <f t="shared" si="1"/>
        <v>3.2863688681123637</v>
      </c>
      <c r="O36">
        <f t="shared" si="2"/>
        <v>-5.4012756311232266</v>
      </c>
      <c r="P36">
        <f t="shared" si="3"/>
        <v>400.02699999999999</v>
      </c>
      <c r="Q36">
        <f t="shared" si="4"/>
        <v>424.74428071861013</v>
      </c>
      <c r="R36">
        <f t="shared" si="5"/>
        <v>42.945836882980771</v>
      </c>
      <c r="S36">
        <f t="shared" si="6"/>
        <v>40.446675966354995</v>
      </c>
      <c r="T36">
        <f t="shared" si="7"/>
        <v>0.27044499642896724</v>
      </c>
      <c r="U36">
        <f t="shared" si="8"/>
        <v>3.9365118859402952</v>
      </c>
      <c r="V36">
        <f t="shared" si="9"/>
        <v>0.26053062989799536</v>
      </c>
      <c r="W36">
        <f t="shared" si="10"/>
        <v>0.16369212888145515</v>
      </c>
      <c r="X36">
        <f t="shared" si="11"/>
        <v>0</v>
      </c>
      <c r="Y36">
        <f t="shared" si="12"/>
        <v>26.596273720970203</v>
      </c>
      <c r="Z36">
        <f t="shared" si="13"/>
        <v>26.596273720970203</v>
      </c>
      <c r="AA36">
        <f t="shared" si="14"/>
        <v>3.4951644519185168</v>
      </c>
      <c r="AB36">
        <f t="shared" si="15"/>
        <v>62.137635954040626</v>
      </c>
      <c r="AC36">
        <f t="shared" si="16"/>
        <v>2.256023973799</v>
      </c>
      <c r="AD36">
        <f t="shared" si="17"/>
        <v>3.6306884533998716</v>
      </c>
      <c r="AE36">
        <f t="shared" si="18"/>
        <v>1.2391404781195168</v>
      </c>
      <c r="AF36">
        <f t="shared" si="19"/>
        <v>-144.92886708375525</v>
      </c>
      <c r="AG36">
        <f t="shared" si="20"/>
        <v>137.37896767199396</v>
      </c>
      <c r="AH36">
        <f t="shared" si="21"/>
        <v>7.5255180720942967</v>
      </c>
      <c r="AI36">
        <f t="shared" si="22"/>
        <v>-2.4381339667002067E-2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53430.079907338346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1689118921</v>
      </c>
      <c r="AT36">
        <v>400.02699999999999</v>
      </c>
      <c r="AU36">
        <v>398.14600000000002</v>
      </c>
      <c r="AV36">
        <v>22.3126</v>
      </c>
      <c r="AW36">
        <v>20.8337</v>
      </c>
      <c r="AX36">
        <v>402.14400000000001</v>
      </c>
      <c r="AY36">
        <v>22.017600000000002</v>
      </c>
      <c r="AZ36">
        <v>600.06899999999996</v>
      </c>
      <c r="BA36">
        <v>100.91</v>
      </c>
      <c r="BB36">
        <v>0.19986499999999999</v>
      </c>
      <c r="BC36">
        <v>27.243600000000001</v>
      </c>
      <c r="BD36">
        <v>26.884499999999999</v>
      </c>
      <c r="BE36">
        <v>999.9</v>
      </c>
      <c r="BF36">
        <v>0</v>
      </c>
      <c r="BG36">
        <v>0</v>
      </c>
      <c r="BH36">
        <v>10022.5</v>
      </c>
      <c r="BI36">
        <v>0</v>
      </c>
      <c r="BJ36">
        <v>164.74600000000001</v>
      </c>
      <c r="BK36">
        <v>1.8808</v>
      </c>
      <c r="BL36">
        <v>409.15600000000001</v>
      </c>
      <c r="BM36">
        <v>406.61700000000002</v>
      </c>
      <c r="BN36">
        <v>1.4789099999999999</v>
      </c>
      <c r="BO36">
        <v>398.14600000000002</v>
      </c>
      <c r="BP36">
        <v>20.8337</v>
      </c>
      <c r="BQ36">
        <v>2.25156</v>
      </c>
      <c r="BR36">
        <v>2.1023200000000002</v>
      </c>
      <c r="BS36">
        <v>19.334</v>
      </c>
      <c r="BT36">
        <v>18.236799999999999</v>
      </c>
      <c r="BU36">
        <v>0</v>
      </c>
      <c r="BV36">
        <v>0</v>
      </c>
      <c r="BW36">
        <v>0</v>
      </c>
      <c r="BX36">
        <v>0</v>
      </c>
      <c r="BY36">
        <v>1.25</v>
      </c>
      <c r="BZ36">
        <v>0</v>
      </c>
      <c r="CA36">
        <v>3142.17</v>
      </c>
      <c r="CB36">
        <v>3.28</v>
      </c>
      <c r="CC36">
        <v>34.75</v>
      </c>
      <c r="CD36">
        <v>38.186999999999998</v>
      </c>
      <c r="CE36">
        <v>36.375</v>
      </c>
      <c r="CF36">
        <v>36.686999999999998</v>
      </c>
      <c r="CG36">
        <v>35.5</v>
      </c>
      <c r="CH36">
        <v>0</v>
      </c>
      <c r="CI36">
        <v>0</v>
      </c>
      <c r="CJ36">
        <v>0</v>
      </c>
      <c r="CK36">
        <v>1689118926.3</v>
      </c>
      <c r="CL36">
        <v>0</v>
      </c>
      <c r="CM36">
        <v>1689117668.5</v>
      </c>
      <c r="CN36" t="s">
        <v>351</v>
      </c>
      <c r="CO36">
        <v>1689117656</v>
      </c>
      <c r="CP36">
        <v>1689117668.5</v>
      </c>
      <c r="CQ36">
        <v>42</v>
      </c>
      <c r="CR36">
        <v>-4.3999999999999997E-2</v>
      </c>
      <c r="CS36">
        <v>-6.0000000000000001E-3</v>
      </c>
      <c r="CT36">
        <v>-2.1469999999999998</v>
      </c>
      <c r="CU36">
        <v>0.29499999999999998</v>
      </c>
      <c r="CV36">
        <v>409</v>
      </c>
      <c r="CW36">
        <v>22</v>
      </c>
      <c r="CX36">
        <v>0.21</v>
      </c>
      <c r="CY36">
        <v>0.08</v>
      </c>
      <c r="CZ36">
        <v>-3.606281433287045</v>
      </c>
      <c r="DA36">
        <v>-1.044644751455363</v>
      </c>
      <c r="DB36">
        <v>0.10825515783441909</v>
      </c>
      <c r="DC36">
        <v>1</v>
      </c>
      <c r="DD36">
        <v>398.31302499999998</v>
      </c>
      <c r="DE36">
        <v>-0.7062551594753087</v>
      </c>
      <c r="DF36">
        <v>7.1947024782130997E-2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352</v>
      </c>
      <c r="DO36">
        <v>3.20723</v>
      </c>
      <c r="DP36">
        <v>2.8089900000000001</v>
      </c>
      <c r="DQ36">
        <v>9.4775100000000001E-2</v>
      </c>
      <c r="DR36">
        <v>9.3631099999999995E-2</v>
      </c>
      <c r="DS36">
        <v>0.10896400000000001</v>
      </c>
      <c r="DT36">
        <v>0.10342899999999999</v>
      </c>
      <c r="DU36">
        <v>27361.200000000001</v>
      </c>
      <c r="DV36">
        <v>30944</v>
      </c>
      <c r="DW36">
        <v>28447.200000000001</v>
      </c>
      <c r="DX36">
        <v>32739.200000000001</v>
      </c>
      <c r="DY36">
        <v>35209.800000000003</v>
      </c>
      <c r="DZ36">
        <v>39888.699999999997</v>
      </c>
      <c r="EA36">
        <v>41745.4</v>
      </c>
      <c r="EB36">
        <v>47367.199999999997</v>
      </c>
      <c r="EC36">
        <v>2.1798999999999999</v>
      </c>
      <c r="ED36">
        <v>1.79918</v>
      </c>
      <c r="EE36">
        <v>5.6646799999999997E-2</v>
      </c>
      <c r="EF36">
        <v>0</v>
      </c>
      <c r="EG36">
        <v>25.9572</v>
      </c>
      <c r="EH36">
        <v>999.9</v>
      </c>
      <c r="EI36">
        <v>47.4</v>
      </c>
      <c r="EJ36">
        <v>31.4</v>
      </c>
      <c r="EK36">
        <v>21.680499999999999</v>
      </c>
      <c r="EL36">
        <v>63.223999999999997</v>
      </c>
      <c r="EM36">
        <v>23.229199999999999</v>
      </c>
      <c r="EN36">
        <v>1</v>
      </c>
      <c r="EO36">
        <v>-0.24759100000000001</v>
      </c>
      <c r="EP36">
        <v>-1.2057100000000001</v>
      </c>
      <c r="EQ36">
        <v>20.242000000000001</v>
      </c>
      <c r="ER36">
        <v>5.2280699999999998</v>
      </c>
      <c r="ES36">
        <v>12.0099</v>
      </c>
      <c r="ET36">
        <v>4.9898499999999997</v>
      </c>
      <c r="EU36">
        <v>3.3050000000000002</v>
      </c>
      <c r="EV36">
        <v>3016.8</v>
      </c>
      <c r="EW36">
        <v>1232.0999999999999</v>
      </c>
      <c r="EX36">
        <v>67.400000000000006</v>
      </c>
      <c r="EY36">
        <v>13</v>
      </c>
      <c r="EZ36">
        <v>1.85287</v>
      </c>
      <c r="FA36">
        <v>1.8615699999999999</v>
      </c>
      <c r="FB36">
        <v>1.8608100000000001</v>
      </c>
      <c r="FC36">
        <v>1.85684</v>
      </c>
      <c r="FD36">
        <v>1.8611599999999999</v>
      </c>
      <c r="FE36">
        <v>1.85744</v>
      </c>
      <c r="FF36">
        <v>1.8594599999999999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353</v>
      </c>
      <c r="FM36" t="s">
        <v>354</v>
      </c>
      <c r="FN36" t="s">
        <v>355</v>
      </c>
      <c r="FO36" t="s">
        <v>355</v>
      </c>
      <c r="FP36" t="s">
        <v>355</v>
      </c>
      <c r="FQ36" t="s">
        <v>355</v>
      </c>
      <c r="FR36">
        <v>0</v>
      </c>
      <c r="FS36">
        <v>100</v>
      </c>
      <c r="FT36">
        <v>100</v>
      </c>
      <c r="FU36">
        <v>-2.117</v>
      </c>
      <c r="FV36">
        <v>0.29499999999999998</v>
      </c>
      <c r="FW36">
        <v>-0.67445337338643063</v>
      </c>
      <c r="FX36">
        <v>-4.0117494158234393E-3</v>
      </c>
      <c r="FY36">
        <v>1.087516141204025E-6</v>
      </c>
      <c r="FZ36">
        <v>-8.657206703991749E-11</v>
      </c>
      <c r="GA36">
        <v>0.29494500000000201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21.1</v>
      </c>
      <c r="GJ36">
        <v>20.9</v>
      </c>
      <c r="GK36">
        <v>1.00708</v>
      </c>
      <c r="GL36">
        <v>2.3913600000000002</v>
      </c>
      <c r="GM36">
        <v>1.5942400000000001</v>
      </c>
      <c r="GN36">
        <v>2.3168899999999999</v>
      </c>
      <c r="GO36">
        <v>1.40015</v>
      </c>
      <c r="GP36">
        <v>2.4023400000000001</v>
      </c>
      <c r="GQ36">
        <v>33.288699999999999</v>
      </c>
      <c r="GR36">
        <v>13.3528</v>
      </c>
      <c r="GS36">
        <v>18</v>
      </c>
      <c r="GT36">
        <v>624.42399999999998</v>
      </c>
      <c r="GU36">
        <v>400.661</v>
      </c>
      <c r="GV36">
        <v>26.849499999999999</v>
      </c>
      <c r="GW36">
        <v>24.0808</v>
      </c>
      <c r="GX36">
        <v>30.000699999999998</v>
      </c>
      <c r="GY36">
        <v>23.917899999999999</v>
      </c>
      <c r="GZ36">
        <v>23.873100000000001</v>
      </c>
      <c r="HA36">
        <v>20.2178</v>
      </c>
      <c r="HB36">
        <v>-30</v>
      </c>
      <c r="HC36">
        <v>-30</v>
      </c>
      <c r="HD36">
        <v>26.864999999999998</v>
      </c>
      <c r="HE36">
        <v>398.279</v>
      </c>
      <c r="HF36">
        <v>0</v>
      </c>
      <c r="HG36">
        <v>104.43300000000001</v>
      </c>
      <c r="HH36">
        <v>104.20099999999999</v>
      </c>
    </row>
    <row r="37" spans="1:216" x14ac:dyDescent="0.2">
      <c r="A37">
        <v>19</v>
      </c>
      <c r="B37">
        <v>1689118999</v>
      </c>
      <c r="C37">
        <v>1106.5</v>
      </c>
      <c r="D37" t="s">
        <v>390</v>
      </c>
      <c r="E37" t="s">
        <v>391</v>
      </c>
      <c r="F37" t="s">
        <v>347</v>
      </c>
      <c r="G37" t="s">
        <v>348</v>
      </c>
      <c r="H37" t="s">
        <v>349</v>
      </c>
      <c r="I37" t="s">
        <v>350</v>
      </c>
      <c r="J37" t="s">
        <v>392</v>
      </c>
      <c r="K37" t="s">
        <v>393</v>
      </c>
      <c r="L37">
        <v>1689118999</v>
      </c>
      <c r="M37">
        <f t="shared" si="0"/>
        <v>2.8526880712613821E-3</v>
      </c>
      <c r="N37">
        <f t="shared" si="1"/>
        <v>2.8526880712613822</v>
      </c>
      <c r="O37">
        <f t="shared" si="2"/>
        <v>12.041346074038389</v>
      </c>
      <c r="P37">
        <f t="shared" si="3"/>
        <v>399.31200000000001</v>
      </c>
      <c r="Q37">
        <f t="shared" si="4"/>
        <v>299.25899980289432</v>
      </c>
      <c r="R37">
        <f t="shared" si="5"/>
        <v>30.258609552572295</v>
      </c>
      <c r="S37">
        <f t="shared" si="6"/>
        <v>40.375146296735998</v>
      </c>
      <c r="T37">
        <f t="shared" si="7"/>
        <v>0.21386875192943125</v>
      </c>
      <c r="U37">
        <f t="shared" si="8"/>
        <v>3.9381013311837854</v>
      </c>
      <c r="V37">
        <f t="shared" si="9"/>
        <v>0.20761945384374281</v>
      </c>
      <c r="W37">
        <f t="shared" si="10"/>
        <v>0.13030842280978366</v>
      </c>
      <c r="X37">
        <f t="shared" si="11"/>
        <v>297.70403399999998</v>
      </c>
      <c r="Y37">
        <f t="shared" si="12"/>
        <v>27.051383936172531</v>
      </c>
      <c r="Z37">
        <f t="shared" si="13"/>
        <v>27.051383936172531</v>
      </c>
      <c r="AA37">
        <f t="shared" si="14"/>
        <v>3.5899754978098137</v>
      </c>
      <c r="AB37">
        <f t="shared" si="15"/>
        <v>65.303858638952008</v>
      </c>
      <c r="AC37">
        <f t="shared" si="16"/>
        <v>2.2407583346136004</v>
      </c>
      <c r="AD37">
        <f t="shared" si="17"/>
        <v>3.4312801438000298</v>
      </c>
      <c r="AE37">
        <f t="shared" si="18"/>
        <v>1.3492171631962133</v>
      </c>
      <c r="AF37">
        <f t="shared" si="19"/>
        <v>-125.80354394262696</v>
      </c>
      <c r="AG37">
        <f t="shared" si="20"/>
        <v>-163.03014414861849</v>
      </c>
      <c r="AH37">
        <f t="shared" si="21"/>
        <v>-8.9045428547451753</v>
      </c>
      <c r="AI37">
        <f t="shared" si="22"/>
        <v>-3.4196945990629501E-2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53631.253053335407</v>
      </c>
      <c r="AO37">
        <f t="shared" si="26"/>
        <v>1800.02</v>
      </c>
      <c r="AP37">
        <f t="shared" si="27"/>
        <v>1517.4161999999999</v>
      </c>
      <c r="AQ37">
        <f t="shared" si="28"/>
        <v>0.84299963333740735</v>
      </c>
      <c r="AR37">
        <f t="shared" si="29"/>
        <v>0.1653892923411962</v>
      </c>
      <c r="AS37">
        <v>1689118999</v>
      </c>
      <c r="AT37">
        <v>399.31200000000001</v>
      </c>
      <c r="AU37">
        <v>405.37900000000002</v>
      </c>
      <c r="AV37">
        <v>22.161200000000001</v>
      </c>
      <c r="AW37">
        <v>20.877199999999998</v>
      </c>
      <c r="AX37">
        <v>401.42700000000002</v>
      </c>
      <c r="AY37">
        <v>21.866299999999999</v>
      </c>
      <c r="AZ37">
        <v>600.04</v>
      </c>
      <c r="BA37">
        <v>100.91200000000001</v>
      </c>
      <c r="BB37">
        <v>0.19977800000000001</v>
      </c>
      <c r="BC37">
        <v>26.2835</v>
      </c>
      <c r="BD37">
        <v>26.788599999999999</v>
      </c>
      <c r="BE37">
        <v>999.9</v>
      </c>
      <c r="BF37">
        <v>0</v>
      </c>
      <c r="BG37">
        <v>0</v>
      </c>
      <c r="BH37">
        <v>10028.1</v>
      </c>
      <c r="BI37">
        <v>0</v>
      </c>
      <c r="BJ37">
        <v>374.67</v>
      </c>
      <c r="BK37">
        <v>-6.0671400000000002</v>
      </c>
      <c r="BL37">
        <v>408.36200000000002</v>
      </c>
      <c r="BM37">
        <v>414.02300000000002</v>
      </c>
      <c r="BN37">
        <v>1.2839799999999999</v>
      </c>
      <c r="BO37">
        <v>405.37900000000002</v>
      </c>
      <c r="BP37">
        <v>20.877199999999998</v>
      </c>
      <c r="BQ37">
        <v>2.2363200000000001</v>
      </c>
      <c r="BR37">
        <v>2.1067499999999999</v>
      </c>
      <c r="BS37">
        <v>19.224900000000002</v>
      </c>
      <c r="BT37">
        <v>18.270299999999999</v>
      </c>
      <c r="BU37">
        <v>1800.02</v>
      </c>
      <c r="BV37">
        <v>0.90001200000000003</v>
      </c>
      <c r="BW37">
        <v>9.9987800000000002E-2</v>
      </c>
      <c r="BX37">
        <v>0</v>
      </c>
      <c r="BY37">
        <v>2.3294999999999999</v>
      </c>
      <c r="BZ37">
        <v>0</v>
      </c>
      <c r="CA37">
        <v>13137.6</v>
      </c>
      <c r="CB37">
        <v>14600.6</v>
      </c>
      <c r="CC37">
        <v>36.625</v>
      </c>
      <c r="CD37">
        <v>39.436999999999998</v>
      </c>
      <c r="CE37">
        <v>37.5</v>
      </c>
      <c r="CF37">
        <v>37.936999999999998</v>
      </c>
      <c r="CG37">
        <v>36.811999999999998</v>
      </c>
      <c r="CH37">
        <v>1620.04</v>
      </c>
      <c r="CI37">
        <v>179.98</v>
      </c>
      <c r="CJ37">
        <v>0</v>
      </c>
      <c r="CK37">
        <v>1689119004.8</v>
      </c>
      <c r="CL37">
        <v>0</v>
      </c>
      <c r="CM37">
        <v>1689117668.5</v>
      </c>
      <c r="CN37" t="s">
        <v>351</v>
      </c>
      <c r="CO37">
        <v>1689117656</v>
      </c>
      <c r="CP37">
        <v>1689117668.5</v>
      </c>
      <c r="CQ37">
        <v>42</v>
      </c>
      <c r="CR37">
        <v>-4.3999999999999997E-2</v>
      </c>
      <c r="CS37">
        <v>-6.0000000000000001E-3</v>
      </c>
      <c r="CT37">
        <v>-2.1469999999999998</v>
      </c>
      <c r="CU37">
        <v>0.29499999999999998</v>
      </c>
      <c r="CV37">
        <v>409</v>
      </c>
      <c r="CW37">
        <v>22</v>
      </c>
      <c r="CX37">
        <v>0.21</v>
      </c>
      <c r="CY37">
        <v>0.08</v>
      </c>
      <c r="CZ37">
        <v>7.8145144751857432</v>
      </c>
      <c r="DA37">
        <v>1.8905247310202351</v>
      </c>
      <c r="DB37">
        <v>0.1878843156479191</v>
      </c>
      <c r="DC37">
        <v>1</v>
      </c>
      <c r="DD37">
        <v>404.92829268292678</v>
      </c>
      <c r="DE37">
        <v>2.4102857142860978</v>
      </c>
      <c r="DF37">
        <v>0.23994829157422551</v>
      </c>
      <c r="DG37">
        <v>-1</v>
      </c>
      <c r="DH37">
        <v>1799.9604878048781</v>
      </c>
      <c r="DI37">
        <v>-7.5591072696493955E-2</v>
      </c>
      <c r="DJ37">
        <v>0.10654098534645499</v>
      </c>
      <c r="DK37">
        <v>1</v>
      </c>
      <c r="DL37">
        <v>2</v>
      </c>
      <c r="DM37">
        <v>2</v>
      </c>
      <c r="DN37" t="s">
        <v>352</v>
      </c>
      <c r="DO37">
        <v>3.2069999999999999</v>
      </c>
      <c r="DP37">
        <v>2.8089499999999998</v>
      </c>
      <c r="DQ37">
        <v>9.46293E-2</v>
      </c>
      <c r="DR37">
        <v>9.4911400000000007E-2</v>
      </c>
      <c r="DS37">
        <v>0.108415</v>
      </c>
      <c r="DT37">
        <v>0.10356799999999999</v>
      </c>
      <c r="DU37">
        <v>27362.1</v>
      </c>
      <c r="DV37">
        <v>30898</v>
      </c>
      <c r="DW37">
        <v>28443.9</v>
      </c>
      <c r="DX37">
        <v>32737.200000000001</v>
      </c>
      <c r="DY37">
        <v>35228</v>
      </c>
      <c r="DZ37">
        <v>39879.699999999997</v>
      </c>
      <c r="EA37">
        <v>41740.300000000003</v>
      </c>
      <c r="EB37">
        <v>47364</v>
      </c>
      <c r="EC37">
        <v>2.18025</v>
      </c>
      <c r="ED37">
        <v>1.7988</v>
      </c>
      <c r="EE37">
        <v>4.47556E-2</v>
      </c>
      <c r="EF37">
        <v>0</v>
      </c>
      <c r="EG37">
        <v>26.056000000000001</v>
      </c>
      <c r="EH37">
        <v>999.9</v>
      </c>
      <c r="EI37">
        <v>47.5</v>
      </c>
      <c r="EJ37">
        <v>31.3</v>
      </c>
      <c r="EK37">
        <v>21.599799999999998</v>
      </c>
      <c r="EL37">
        <v>63.253999999999998</v>
      </c>
      <c r="EM37">
        <v>23.301300000000001</v>
      </c>
      <c r="EN37">
        <v>1</v>
      </c>
      <c r="EO37">
        <v>-0.22550600000000001</v>
      </c>
      <c r="EP37">
        <v>-6.2206200000000003</v>
      </c>
      <c r="EQ37">
        <v>20.0898</v>
      </c>
      <c r="ER37">
        <v>5.2288199999999998</v>
      </c>
      <c r="ES37">
        <v>12.0101</v>
      </c>
      <c r="ET37">
        <v>4.9909999999999997</v>
      </c>
      <c r="EU37">
        <v>3.3050000000000002</v>
      </c>
      <c r="EV37">
        <v>3018.4</v>
      </c>
      <c r="EW37">
        <v>1232.0999999999999</v>
      </c>
      <c r="EX37">
        <v>67.400000000000006</v>
      </c>
      <c r="EY37">
        <v>13</v>
      </c>
      <c r="EZ37">
        <v>1.85287</v>
      </c>
      <c r="FA37">
        <v>1.86155</v>
      </c>
      <c r="FB37">
        <v>1.8608</v>
      </c>
      <c r="FC37">
        <v>1.85677</v>
      </c>
      <c r="FD37">
        <v>1.86111</v>
      </c>
      <c r="FE37">
        <v>1.8573200000000001</v>
      </c>
      <c r="FF37">
        <v>1.85944</v>
      </c>
      <c r="FG37">
        <v>1.8623400000000001</v>
      </c>
      <c r="FH37">
        <v>0</v>
      </c>
      <c r="FI37">
        <v>0</v>
      </c>
      <c r="FJ37">
        <v>0</v>
      </c>
      <c r="FK37">
        <v>0</v>
      </c>
      <c r="FL37" t="s">
        <v>353</v>
      </c>
      <c r="FM37" t="s">
        <v>354</v>
      </c>
      <c r="FN37" t="s">
        <v>355</v>
      </c>
      <c r="FO37" t="s">
        <v>355</v>
      </c>
      <c r="FP37" t="s">
        <v>355</v>
      </c>
      <c r="FQ37" t="s">
        <v>355</v>
      </c>
      <c r="FR37">
        <v>0</v>
      </c>
      <c r="FS37">
        <v>100</v>
      </c>
      <c r="FT37">
        <v>100</v>
      </c>
      <c r="FU37">
        <v>-2.1150000000000002</v>
      </c>
      <c r="FV37">
        <v>0.2949</v>
      </c>
      <c r="FW37">
        <v>-0.67445337338643063</v>
      </c>
      <c r="FX37">
        <v>-4.0117494158234393E-3</v>
      </c>
      <c r="FY37">
        <v>1.087516141204025E-6</v>
      </c>
      <c r="FZ37">
        <v>-8.657206703991749E-11</v>
      </c>
      <c r="GA37">
        <v>0.29494500000000201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22.4</v>
      </c>
      <c r="GJ37">
        <v>22.2</v>
      </c>
      <c r="GK37">
        <v>1.02295</v>
      </c>
      <c r="GL37">
        <v>2.4011200000000001</v>
      </c>
      <c r="GM37">
        <v>1.5942400000000001</v>
      </c>
      <c r="GN37">
        <v>2.31812</v>
      </c>
      <c r="GO37">
        <v>1.40015</v>
      </c>
      <c r="GP37">
        <v>2.36328</v>
      </c>
      <c r="GQ37">
        <v>33.355899999999998</v>
      </c>
      <c r="GR37">
        <v>13.1952</v>
      </c>
      <c r="GS37">
        <v>18</v>
      </c>
      <c r="GT37">
        <v>625.53399999999999</v>
      </c>
      <c r="GU37">
        <v>400.90499999999997</v>
      </c>
      <c r="GV37">
        <v>22.7257</v>
      </c>
      <c r="GW37">
        <v>24.191500000000001</v>
      </c>
      <c r="GX37">
        <v>30.0029</v>
      </c>
      <c r="GY37">
        <v>23.988700000000001</v>
      </c>
      <c r="GZ37">
        <v>23.931699999999999</v>
      </c>
      <c r="HA37">
        <v>20.519500000000001</v>
      </c>
      <c r="HB37">
        <v>-30</v>
      </c>
      <c r="HC37">
        <v>-30</v>
      </c>
      <c r="HD37">
        <v>24.129100000000001</v>
      </c>
      <c r="HE37">
        <v>405.74599999999998</v>
      </c>
      <c r="HF37">
        <v>0</v>
      </c>
      <c r="HG37">
        <v>104.42100000000001</v>
      </c>
      <c r="HH37">
        <v>104.19499999999999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2023-07-11T23:44:56Z</dcterms:created>
  <dcterms:modified xsi:type="dcterms:W3CDTF">2023-07-14T20:54:12Z</dcterms:modified>
</cp:coreProperties>
</file>