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51B38643-1A85-C545-85B5-D53FEA3B6F77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 s="1"/>
  <c r="AD37" i="1"/>
  <c r="AB37" i="1" s="1"/>
  <c r="AC37" i="1"/>
  <c r="U37" i="1"/>
  <c r="S37" i="1"/>
  <c r="O37" i="1"/>
  <c r="N37" i="1"/>
  <c r="M37" i="1" s="1"/>
  <c r="AF37" i="1" s="1"/>
  <c r="AR36" i="1"/>
  <c r="AQ36" i="1"/>
  <c r="AO36" i="1"/>
  <c r="AN36" i="1"/>
  <c r="AL36" i="1"/>
  <c r="AD36" i="1"/>
  <c r="AC36" i="1"/>
  <c r="AB36" i="1"/>
  <c r="U36" i="1"/>
  <c r="AR35" i="1"/>
  <c r="AQ35" i="1"/>
  <c r="AO35" i="1"/>
  <c r="AN35" i="1"/>
  <c r="AL35" i="1"/>
  <c r="N35" i="1" s="1"/>
  <c r="M35" i="1" s="1"/>
  <c r="AD35" i="1"/>
  <c r="AC35" i="1"/>
  <c r="AB35" i="1"/>
  <c r="U35" i="1"/>
  <c r="S35" i="1"/>
  <c r="P35" i="1"/>
  <c r="O35" i="1"/>
  <c r="AR34" i="1"/>
  <c r="AQ34" i="1"/>
  <c r="AP34" i="1" s="1"/>
  <c r="AO34" i="1"/>
  <c r="AN34" i="1"/>
  <c r="AL34" i="1" s="1"/>
  <c r="AM34" i="1"/>
  <c r="AF34" i="1"/>
  <c r="AD34" i="1"/>
  <c r="AC34" i="1"/>
  <c r="AB34" i="1" s="1"/>
  <c r="X34" i="1"/>
  <c r="U34" i="1"/>
  <c r="P34" i="1"/>
  <c r="N34" i="1"/>
  <c r="M34" i="1"/>
  <c r="AR33" i="1"/>
  <c r="AQ33" i="1"/>
  <c r="AO33" i="1"/>
  <c r="AN33" i="1"/>
  <c r="AL33" i="1"/>
  <c r="AD33" i="1"/>
  <c r="AB33" i="1" s="1"/>
  <c r="AC33" i="1"/>
  <c r="U33" i="1"/>
  <c r="S33" i="1"/>
  <c r="AR32" i="1"/>
  <c r="AQ32" i="1"/>
  <c r="AO32" i="1"/>
  <c r="AP32" i="1" s="1"/>
  <c r="AN32" i="1"/>
  <c r="AL32" i="1"/>
  <c r="AD32" i="1"/>
  <c r="AC32" i="1"/>
  <c r="AB32" i="1"/>
  <c r="U32" i="1"/>
  <c r="AR31" i="1"/>
  <c r="AQ31" i="1"/>
  <c r="AO31" i="1"/>
  <c r="AP31" i="1" s="1"/>
  <c r="AN31" i="1"/>
  <c r="AL31" i="1"/>
  <c r="N31" i="1" s="1"/>
  <c r="M31" i="1" s="1"/>
  <c r="AF31" i="1"/>
  <c r="AD31" i="1"/>
  <c r="AC31" i="1"/>
  <c r="AB31" i="1"/>
  <c r="U31" i="1"/>
  <c r="S31" i="1"/>
  <c r="P31" i="1"/>
  <c r="O31" i="1"/>
  <c r="AR30" i="1"/>
  <c r="AQ30" i="1"/>
  <c r="AP30" i="1"/>
  <c r="AO30" i="1"/>
  <c r="AN30" i="1"/>
  <c r="AL30" i="1" s="1"/>
  <c r="N30" i="1" s="1"/>
  <c r="M30" i="1" s="1"/>
  <c r="AM30" i="1"/>
  <c r="AD30" i="1"/>
  <c r="AC30" i="1"/>
  <c r="AB30" i="1" s="1"/>
  <c r="X30" i="1"/>
  <c r="U30" i="1"/>
  <c r="AR29" i="1"/>
  <c r="AQ29" i="1"/>
  <c r="AO29" i="1"/>
  <c r="AN29" i="1"/>
  <c r="AL29" i="1" s="1"/>
  <c r="AD29" i="1"/>
  <c r="AC29" i="1"/>
  <c r="AB29" i="1"/>
  <c r="U29" i="1"/>
  <c r="AR28" i="1"/>
  <c r="AQ28" i="1"/>
  <c r="AO28" i="1"/>
  <c r="AN28" i="1"/>
  <c r="AL28" i="1"/>
  <c r="AD28" i="1"/>
  <c r="AC28" i="1"/>
  <c r="AB28" i="1" s="1"/>
  <c r="U28" i="1"/>
  <c r="AR27" i="1"/>
  <c r="AQ27" i="1"/>
  <c r="AO27" i="1"/>
  <c r="AP27" i="1" s="1"/>
  <c r="AN27" i="1"/>
  <c r="AL27" i="1"/>
  <c r="N27" i="1" s="1"/>
  <c r="M27" i="1" s="1"/>
  <c r="AD27" i="1"/>
  <c r="AC27" i="1"/>
  <c r="AB27" i="1"/>
  <c r="X27" i="1"/>
  <c r="U27" i="1"/>
  <c r="S27" i="1"/>
  <c r="P27" i="1"/>
  <c r="O27" i="1"/>
  <c r="AR26" i="1"/>
  <c r="AQ26" i="1"/>
  <c r="AP26" i="1" s="1"/>
  <c r="AO26" i="1"/>
  <c r="AN26" i="1"/>
  <c r="AL26" i="1" s="1"/>
  <c r="AM26" i="1"/>
  <c r="AD26" i="1"/>
  <c r="AC26" i="1"/>
  <c r="AB26" i="1" s="1"/>
  <c r="X26" i="1"/>
  <c r="U26" i="1"/>
  <c r="P26" i="1"/>
  <c r="N26" i="1"/>
  <c r="M26" i="1" s="1"/>
  <c r="AR25" i="1"/>
  <c r="AQ25" i="1"/>
  <c r="AO25" i="1"/>
  <c r="AP25" i="1" s="1"/>
  <c r="AN25" i="1"/>
  <c r="AL25" i="1" s="1"/>
  <c r="AD25" i="1"/>
  <c r="AC25" i="1"/>
  <c r="AB25" i="1"/>
  <c r="X25" i="1"/>
  <c r="U25" i="1"/>
  <c r="AR24" i="1"/>
  <c r="AQ24" i="1"/>
  <c r="AO24" i="1"/>
  <c r="AP24" i="1" s="1"/>
  <c r="AN24" i="1"/>
  <c r="AM24" i="1"/>
  <c r="AL24" i="1"/>
  <c r="S24" i="1" s="1"/>
  <c r="AD24" i="1"/>
  <c r="AC24" i="1"/>
  <c r="AB24" i="1"/>
  <c r="U24" i="1"/>
  <c r="N24" i="1"/>
  <c r="M24" i="1" s="1"/>
  <c r="AF24" i="1" s="1"/>
  <c r="AR23" i="1"/>
  <c r="AQ23" i="1"/>
  <c r="AO23" i="1"/>
  <c r="X23" i="1" s="1"/>
  <c r="AN23" i="1"/>
  <c r="AL23" i="1"/>
  <c r="O23" i="1" s="1"/>
  <c r="AD23" i="1"/>
  <c r="AC23" i="1"/>
  <c r="AB23" i="1"/>
  <c r="U23" i="1"/>
  <c r="S23" i="1"/>
  <c r="AR22" i="1"/>
  <c r="AQ22" i="1"/>
  <c r="AO22" i="1"/>
  <c r="X22" i="1" s="1"/>
  <c r="AN22" i="1"/>
  <c r="AL22" i="1" s="1"/>
  <c r="S22" i="1" s="1"/>
  <c r="AM22" i="1"/>
  <c r="AD22" i="1"/>
  <c r="AC22" i="1"/>
  <c r="AB22" i="1" s="1"/>
  <c r="U22" i="1"/>
  <c r="P22" i="1"/>
  <c r="O22" i="1"/>
  <c r="AR21" i="1"/>
  <c r="AQ21" i="1"/>
  <c r="AO21" i="1"/>
  <c r="X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S20" i="1" s="1"/>
  <c r="AD20" i="1"/>
  <c r="AC20" i="1"/>
  <c r="AB20" i="1"/>
  <c r="U20" i="1"/>
  <c r="N20" i="1"/>
  <c r="M20" i="1" s="1"/>
  <c r="AR19" i="1"/>
  <c r="AQ19" i="1"/>
  <c r="AO19" i="1"/>
  <c r="X19" i="1" s="1"/>
  <c r="AN19" i="1"/>
  <c r="AL19" i="1"/>
  <c r="P19" i="1" s="1"/>
  <c r="AD19" i="1"/>
  <c r="AC19" i="1"/>
  <c r="AB19" i="1"/>
  <c r="U19" i="1"/>
  <c r="S19" i="1"/>
  <c r="AF20" i="1" l="1"/>
  <c r="AP35" i="1"/>
  <c r="X35" i="1"/>
  <c r="Y23" i="1"/>
  <c r="Z23" i="1" s="1"/>
  <c r="AF26" i="1"/>
  <c r="V34" i="1"/>
  <c r="T34" i="1" s="1"/>
  <c r="W34" i="1" s="1"/>
  <c r="Q34" i="1" s="1"/>
  <c r="R34" i="1" s="1"/>
  <c r="P21" i="1"/>
  <c r="AM21" i="1"/>
  <c r="O21" i="1"/>
  <c r="N21" i="1"/>
  <c r="M21" i="1" s="1"/>
  <c r="S21" i="1"/>
  <c r="AF30" i="1"/>
  <c r="AM25" i="1"/>
  <c r="O25" i="1"/>
  <c r="N25" i="1"/>
  <c r="M25" i="1" s="1"/>
  <c r="S25" i="1"/>
  <c r="P25" i="1"/>
  <c r="P29" i="1"/>
  <c r="AM29" i="1"/>
  <c r="O29" i="1"/>
  <c r="S29" i="1"/>
  <c r="N29" i="1"/>
  <c r="M29" i="1" s="1"/>
  <c r="P33" i="1"/>
  <c r="AM33" i="1"/>
  <c r="AP33" i="1"/>
  <c r="X33" i="1"/>
  <c r="AP21" i="1"/>
  <c r="AP22" i="1"/>
  <c r="AP19" i="1"/>
  <c r="AP23" i="1"/>
  <c r="S26" i="1"/>
  <c r="O26" i="1"/>
  <c r="P30" i="1"/>
  <c r="N33" i="1"/>
  <c r="M33" i="1" s="1"/>
  <c r="P36" i="1"/>
  <c r="O36" i="1"/>
  <c r="N36" i="1"/>
  <c r="M36" i="1" s="1"/>
  <c r="S36" i="1"/>
  <c r="P37" i="1"/>
  <c r="AM37" i="1"/>
  <c r="N23" i="1"/>
  <c r="M23" i="1" s="1"/>
  <c r="AM23" i="1"/>
  <c r="Y30" i="1"/>
  <c r="Z30" i="1" s="1"/>
  <c r="AG30" i="1" s="1"/>
  <c r="P28" i="1"/>
  <c r="O28" i="1"/>
  <c r="N28" i="1"/>
  <c r="M28" i="1" s="1"/>
  <c r="S28" i="1"/>
  <c r="X31" i="1"/>
  <c r="O19" i="1"/>
  <c r="AM28" i="1"/>
  <c r="S34" i="1"/>
  <c r="O34" i="1"/>
  <c r="N22" i="1"/>
  <c r="M22" i="1" s="1"/>
  <c r="P23" i="1"/>
  <c r="Y26" i="1"/>
  <c r="Z26" i="1" s="1"/>
  <c r="V26" i="1" s="1"/>
  <c r="T26" i="1" s="1"/>
  <c r="W26" i="1" s="1"/>
  <c r="Q26" i="1" s="1"/>
  <c r="R26" i="1" s="1"/>
  <c r="AF27" i="1"/>
  <c r="AP28" i="1"/>
  <c r="O33" i="1"/>
  <c r="Y34" i="1"/>
  <c r="Z34" i="1" s="1"/>
  <c r="AM36" i="1"/>
  <c r="P20" i="1"/>
  <c r="O20" i="1"/>
  <c r="Y27" i="1"/>
  <c r="Z27" i="1" s="1"/>
  <c r="P32" i="1"/>
  <c r="O32" i="1"/>
  <c r="N32" i="1"/>
  <c r="M32" i="1" s="1"/>
  <c r="S32" i="1"/>
  <c r="AF35" i="1"/>
  <c r="N19" i="1"/>
  <c r="M19" i="1" s="1"/>
  <c r="AM19" i="1"/>
  <c r="AM20" i="1"/>
  <c r="P24" i="1"/>
  <c r="O24" i="1"/>
  <c r="AP29" i="1"/>
  <c r="X29" i="1"/>
  <c r="S30" i="1"/>
  <c r="O30" i="1"/>
  <c r="AM32" i="1"/>
  <c r="AP36" i="1"/>
  <c r="X37" i="1"/>
  <c r="AM27" i="1"/>
  <c r="AM31" i="1"/>
  <c r="AM35" i="1"/>
  <c r="X20" i="1"/>
  <c r="X24" i="1"/>
  <c r="X28" i="1"/>
  <c r="X32" i="1"/>
  <c r="X36" i="1"/>
  <c r="Y36" i="1" l="1"/>
  <c r="Z36" i="1" s="1"/>
  <c r="Y37" i="1"/>
  <c r="Z37" i="1" s="1"/>
  <c r="AF32" i="1"/>
  <c r="AF22" i="1"/>
  <c r="AF28" i="1"/>
  <c r="AF29" i="1"/>
  <c r="AA34" i="1"/>
  <c r="AE34" i="1" s="1"/>
  <c r="AH34" i="1"/>
  <c r="AG34" i="1"/>
  <c r="AF36" i="1"/>
  <c r="Y22" i="1"/>
  <c r="Z22" i="1" s="1"/>
  <c r="V22" i="1" s="1"/>
  <c r="T22" i="1" s="1"/>
  <c r="W22" i="1" s="1"/>
  <c r="Q22" i="1" s="1"/>
  <c r="R22" i="1" s="1"/>
  <c r="Y31" i="1"/>
  <c r="Z31" i="1" s="1"/>
  <c r="Y35" i="1"/>
  <c r="Z35" i="1" s="1"/>
  <c r="AF25" i="1"/>
  <c r="Y28" i="1"/>
  <c r="Z28" i="1" s="1"/>
  <c r="AG27" i="1"/>
  <c r="AH27" i="1"/>
  <c r="AI27" i="1" s="1"/>
  <c r="AA27" i="1"/>
  <c r="AE27" i="1" s="1"/>
  <c r="V27" i="1"/>
  <c r="T27" i="1" s="1"/>
  <c r="W27" i="1" s="1"/>
  <c r="Q27" i="1" s="1"/>
  <c r="R27" i="1" s="1"/>
  <c r="Y25" i="1"/>
  <c r="Z25" i="1" s="1"/>
  <c r="V25" i="1" s="1"/>
  <c r="T25" i="1" s="1"/>
  <c r="W25" i="1" s="1"/>
  <c r="Q25" i="1" s="1"/>
  <c r="R25" i="1" s="1"/>
  <c r="AF21" i="1"/>
  <c r="Y32" i="1"/>
  <c r="Z32" i="1" s="1"/>
  <c r="V32" i="1" s="1"/>
  <c r="T32" i="1" s="1"/>
  <c r="W32" i="1" s="1"/>
  <c r="Q32" i="1" s="1"/>
  <c r="R32" i="1" s="1"/>
  <c r="Y24" i="1"/>
  <c r="Z24" i="1" s="1"/>
  <c r="AA30" i="1"/>
  <c r="AE30" i="1" s="1"/>
  <c r="AH30" i="1"/>
  <c r="AI30" i="1" s="1"/>
  <c r="Y21" i="1"/>
  <c r="Z21" i="1" s="1"/>
  <c r="Y20" i="1"/>
  <c r="Z20" i="1" s="1"/>
  <c r="AF19" i="1"/>
  <c r="Y33" i="1"/>
  <c r="Z33" i="1" s="1"/>
  <c r="AA23" i="1"/>
  <c r="AE23" i="1" s="1"/>
  <c r="AH23" i="1"/>
  <c r="AG23" i="1"/>
  <c r="Y29" i="1"/>
  <c r="Z29" i="1" s="1"/>
  <c r="V29" i="1" s="1"/>
  <c r="T29" i="1" s="1"/>
  <c r="W29" i="1" s="1"/>
  <c r="Q29" i="1" s="1"/>
  <c r="R29" i="1" s="1"/>
  <c r="AA26" i="1"/>
  <c r="AE26" i="1" s="1"/>
  <c r="AH26" i="1"/>
  <c r="AG26" i="1"/>
  <c r="V23" i="1"/>
  <c r="T23" i="1" s="1"/>
  <c r="W23" i="1" s="1"/>
  <c r="Q23" i="1" s="1"/>
  <c r="R23" i="1" s="1"/>
  <c r="AF23" i="1"/>
  <c r="AF33" i="1"/>
  <c r="V30" i="1"/>
  <c r="T30" i="1" s="1"/>
  <c r="W30" i="1" s="1"/>
  <c r="Q30" i="1" s="1"/>
  <c r="R30" i="1" s="1"/>
  <c r="Y19" i="1"/>
  <c r="Z19" i="1" s="1"/>
  <c r="AI23" i="1" l="1"/>
  <c r="AH21" i="1"/>
  <c r="AA21" i="1"/>
  <c r="AE21" i="1" s="1"/>
  <c r="AG21" i="1"/>
  <c r="AG35" i="1"/>
  <c r="AA35" i="1"/>
  <c r="AE35" i="1" s="1"/>
  <c r="AH35" i="1"/>
  <c r="AI35" i="1" s="1"/>
  <c r="V35" i="1"/>
  <c r="T35" i="1" s="1"/>
  <c r="W35" i="1" s="1"/>
  <c r="Q35" i="1" s="1"/>
  <c r="R35" i="1" s="1"/>
  <c r="AI26" i="1"/>
  <c r="AH24" i="1"/>
  <c r="AA24" i="1"/>
  <c r="AE24" i="1" s="1"/>
  <c r="AG24" i="1"/>
  <c r="V24" i="1"/>
  <c r="T24" i="1" s="1"/>
  <c r="W24" i="1" s="1"/>
  <c r="Q24" i="1" s="1"/>
  <c r="R24" i="1" s="1"/>
  <c r="AA32" i="1"/>
  <c r="AE32" i="1" s="1"/>
  <c r="AH32" i="1"/>
  <c r="AG32" i="1"/>
  <c r="AH29" i="1"/>
  <c r="AA29" i="1"/>
  <c r="AE29" i="1" s="1"/>
  <c r="AG29" i="1"/>
  <c r="AH25" i="1"/>
  <c r="AA25" i="1"/>
  <c r="AE25" i="1" s="1"/>
  <c r="AG25" i="1"/>
  <c r="AI34" i="1"/>
  <c r="AH33" i="1"/>
  <c r="AI33" i="1" s="1"/>
  <c r="AA33" i="1"/>
  <c r="AE33" i="1" s="1"/>
  <c r="AG33" i="1"/>
  <c r="AH19" i="1"/>
  <c r="AG19" i="1"/>
  <c r="AA19" i="1"/>
  <c r="AE19" i="1" s="1"/>
  <c r="V19" i="1"/>
  <c r="T19" i="1" s="1"/>
  <c r="W19" i="1" s="1"/>
  <c r="Q19" i="1" s="1"/>
  <c r="R19" i="1" s="1"/>
  <c r="AG31" i="1"/>
  <c r="AH31" i="1"/>
  <c r="AA31" i="1"/>
  <c r="AE31" i="1" s="1"/>
  <c r="V31" i="1"/>
  <c r="T31" i="1" s="1"/>
  <c r="W31" i="1" s="1"/>
  <c r="Q31" i="1" s="1"/>
  <c r="R31" i="1" s="1"/>
  <c r="AH37" i="1"/>
  <c r="V37" i="1"/>
  <c r="T37" i="1" s="1"/>
  <c r="W37" i="1" s="1"/>
  <c r="Q37" i="1" s="1"/>
  <c r="R37" i="1" s="1"/>
  <c r="AA37" i="1"/>
  <c r="AE37" i="1" s="1"/>
  <c r="AG37" i="1"/>
  <c r="V33" i="1"/>
  <c r="T33" i="1" s="1"/>
  <c r="W33" i="1" s="1"/>
  <c r="Q33" i="1" s="1"/>
  <c r="R33" i="1" s="1"/>
  <c r="AA20" i="1"/>
  <c r="AE20" i="1" s="1"/>
  <c r="AH20" i="1"/>
  <c r="V20" i="1"/>
  <c r="T20" i="1" s="1"/>
  <c r="W20" i="1" s="1"/>
  <c r="Q20" i="1" s="1"/>
  <c r="R20" i="1" s="1"/>
  <c r="AG20" i="1"/>
  <c r="AA28" i="1"/>
  <c r="AE28" i="1" s="1"/>
  <c r="AH28" i="1"/>
  <c r="AG28" i="1"/>
  <c r="AA22" i="1"/>
  <c r="AE22" i="1" s="1"/>
  <c r="AH22" i="1"/>
  <c r="AG22" i="1"/>
  <c r="V28" i="1"/>
  <c r="T28" i="1" s="1"/>
  <c r="W28" i="1" s="1"/>
  <c r="Q28" i="1" s="1"/>
  <c r="R28" i="1" s="1"/>
  <c r="AA36" i="1"/>
  <c r="AE36" i="1" s="1"/>
  <c r="AH36" i="1"/>
  <c r="AG36" i="1"/>
  <c r="V21" i="1"/>
  <c r="T21" i="1" s="1"/>
  <c r="W21" i="1" s="1"/>
  <c r="Q21" i="1" s="1"/>
  <c r="R21" i="1" s="1"/>
  <c r="V36" i="1"/>
  <c r="T36" i="1" s="1"/>
  <c r="W36" i="1" s="1"/>
  <c r="Q36" i="1" s="1"/>
  <c r="R36" i="1" s="1"/>
  <c r="AI31" i="1" l="1"/>
  <c r="AI20" i="1"/>
  <c r="AI29" i="1"/>
  <c r="AI32" i="1"/>
  <c r="AI22" i="1"/>
  <c r="AI19" i="1"/>
  <c r="AI28" i="1"/>
  <c r="AI36" i="1"/>
  <c r="AI25" i="1"/>
  <c r="AI37" i="1"/>
  <c r="AI24" i="1"/>
  <c r="AI21" i="1"/>
</calcChain>
</file>

<file path=xl/sharedStrings.xml><?xml version="1.0" encoding="utf-8"?>
<sst xmlns="http://schemas.openxmlformats.org/spreadsheetml/2006/main" count="1004" uniqueCount="398">
  <si>
    <t>File opened</t>
  </si>
  <si>
    <t>2023-07-12 17:12:08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</si>
  <si>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</si>
  <si>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</si>
  <si>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</si>
  <si>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</si>
  <si>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</si>
  <si>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</si>
  <si>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</si>
  <si>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</si>
  <si>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</si>
  <si>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</si>
  <si>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</si>
  <si>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{"h2oaspan2b": "0.0685964", "co2bzero": "0.928369", "h2obzero": "1.0566", "co2bspanconc1": "2473", "chamberpressurezero": "2.68486", "h2obspan2b": "0.0690967", "flowazero": "0.2969", "co2bspan2": "-0.0342144", "ssa_ref": "34842.2", "oxygen": "21", "ssb_ref": "37125.5", "co2bspan1": "1.0021", "co2aspan2a": "0.292292", "tbzero": "-0.243059", "h2obspanconc2": "0", "co2bspanconc2": "301.4", "co2azero": "0.925242", "tazero": "-0.14134", "h2oaspan1": "1.00591", "co2aspan1": "1.00226", "co2bspan2b": "0.29074", "co2aspan2": "-0.0349502", "h2oaspanconc2": "0", "co2aspan2b": "0.289966", "h2obspan1": "1.00489", "h2obspanconc1": "11.65", "flowmeterzero": "0.996167", "h2oazero": "1.04545", "h2oaspan2": "0", "h2obspan2": "0", "co2aspanconc2": "301.4", "co2aspanconc1": "2473", "flowbzero": "0.29043", "h2oaspan2a": "0.0681933", "h2obspan2a": "0.0687607", "h2oaspanconc1": "11.65", "co2bspan2a": "0.293064"}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</si>
  <si>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</si>
  <si>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</si>
  <si>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</si>
  <si>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</si>
  <si>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</si>
  <si>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</si>
  <si>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</si>
  <si>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</si>
  <si>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</si>
  <si>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</si>
  <si>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</si>
  <si>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</si>
  <si>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</si>
  <si>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17:12:08</t>
  </si>
  <si>
    <t>Stability Definition:	A (GasEx): Std&lt;0.2 Per=20	CO2_r (Meas): Std&lt;0.75 Per=20	Qin (LeafQ): Per=20</t>
  </si>
  <si>
    <t>17:21:24</t>
  </si>
  <si>
    <t>Stability Definition:	A (GasEx): Std&lt;0.2 Per=20	CO2_r (Meas): Std&lt;0.75 Per=20	Qin (LeafQ): Std&lt;1 Per=20</t>
  </si>
  <si>
    <t>17:21:25</t>
  </si>
  <si>
    <t>17:21:27</t>
  </si>
  <si>
    <t>17:21:28</t>
  </si>
  <si>
    <t>Stability Definition:	A (GasEx): Std&lt;0.2 Per=20	CO2_r (Meas):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</si>
  <si>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</si>
  <si>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</si>
  <si>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</si>
  <si>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</si>
  <si>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</si>
  <si>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</si>
  <si>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</si>
  <si>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</si>
  <si>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</si>
  <si>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</si>
  <si>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</si>
  <si>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</si>
  <si>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</si>
  <si>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</si>
  <si>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</si>
  <si>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</si>
  <si>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</si>
  <si>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</si>
  <si>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</si>
  <si>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</si>
  <si>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</si>
  <si>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</si>
  <si>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</si>
  <si>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</si>
  <si>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</si>
  <si>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</si>
  <si>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</si>
  <si>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</si>
  <si>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</si>
  <si>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</si>
  <si>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</si>
  <si>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</si>
  <si>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</si>
  <si>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</si>
  <si>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</si>
  <si>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</si>
  <si>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</si>
  <si>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</si>
  <si>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</si>
  <si>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</si>
  <si>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</si>
  <si>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</si>
  <si>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</si>
  <si>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</si>
  <si>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</si>
  <si>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</si>
  <si>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</si>
  <si>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</si>
  <si>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</si>
  <si>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</si>
  <si>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</si>
  <si>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</si>
  <si>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</si>
  <si>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</si>
  <si>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</si>
  <si>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</si>
  <si>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</si>
  <si>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</si>
  <si>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4.22145 87.1527 366.56 602.084 829.233 1054.2 1231.48 1344.21</t>
  </si>
  <si>
    <t>Fs_true</t>
  </si>
  <si>
    <t>0.13625 100.928 402.832 601.482 802.593 1001.13 1202.98 1401.32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</si>
  <si>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</si>
  <si>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</si>
  <si>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</si>
  <si>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</si>
  <si>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</si>
  <si>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</si>
  <si>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</si>
  <si>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</si>
  <si>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</si>
  <si>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</si>
  <si>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</si>
  <si>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</si>
  <si>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</si>
  <si>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</si>
  <si>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</si>
  <si>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</si>
  <si>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</si>
  <si>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</si>
  <si>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</si>
  <si>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</si>
  <si>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</si>
  <si>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</si>
  <si>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</si>
  <si>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</si>
  <si>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</si>
  <si>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</si>
  <si>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</si>
  <si>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</si>
  <si>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</si>
  <si>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</si>
  <si>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</si>
  <si>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</si>
  <si>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</si>
  <si>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</si>
  <si>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</si>
  <si>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</si>
  <si>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</si>
  <si>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</si>
  <si>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</si>
  <si>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</si>
  <si>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</si>
  <si>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</si>
  <si>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</si>
  <si>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</si>
  <si>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</si>
  <si>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</si>
  <si>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</si>
  <si>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</si>
  <si>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</si>
  <si>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</si>
  <si>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</si>
  <si>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</si>
  <si>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</si>
  <si>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</si>
  <si>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</si>
  <si>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</si>
  <si>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</si>
  <si>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</si>
  <si>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</si>
  <si>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</si>
  <si>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</si>
  <si>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</si>
  <si>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</si>
  <si>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</si>
  <si>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</si>
  <si>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</si>
  <si>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</si>
  <si>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</si>
  <si>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</si>
  <si>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</si>
  <si>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</si>
  <si>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</si>
  <si>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</si>
  <si>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</si>
  <si>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</si>
  <si>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</si>
  <si>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</si>
  <si>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</si>
  <si>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</si>
  <si>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</si>
  <si>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</si>
  <si>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</si>
  <si>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</si>
  <si>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</si>
  <si>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</si>
  <si>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</si>
  <si>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</si>
  <si>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</si>
  <si>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</si>
  <si>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</si>
  <si>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</si>
  <si>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</si>
  <si>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</si>
  <si>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</si>
  <si>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</si>
  <si>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</si>
  <si>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</si>
  <si>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</si>
  <si>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</si>
  <si>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</si>
  <si>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</si>
  <si>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</si>
  <si>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</si>
  <si>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</si>
  <si>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</si>
  <si>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</si>
  <si>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</si>
  <si>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</si>
  <si>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</si>
  <si>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</si>
  <si>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</si>
  <si>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</si>
  <si>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</si>
  <si>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</si>
  <si>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</si>
  <si>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</si>
  <si>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</si>
  <si>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</si>
  <si>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</si>
  <si>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</si>
  <si>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</si>
  <si>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</si>
  <si>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</si>
  <si>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</si>
  <si>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</si>
  <si>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</si>
  <si>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</si>
  <si>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</si>
  <si>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</si>
  <si>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</si>
  <si>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</si>
  <si>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</si>
  <si>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</si>
  <si>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</si>
  <si>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</si>
  <si>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</si>
  <si>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</si>
  <si>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</si>
  <si>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</si>
  <si>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</si>
  <si>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</si>
  <si>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</si>
  <si>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</si>
  <si>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</si>
  <si>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</si>
  <si>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</si>
  <si>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</si>
  <si>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</si>
  <si>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</si>
  <si>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</si>
  <si>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</si>
  <si>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</si>
  <si>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</si>
  <si>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</si>
  <si>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</si>
  <si>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</si>
  <si>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</si>
  <si>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</si>
  <si>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</si>
  <si>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</si>
  <si>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</si>
  <si>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</si>
  <si>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</si>
  <si>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</si>
  <si>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</si>
  <si>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</si>
  <si>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</si>
  <si>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</si>
  <si>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</si>
  <si>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</si>
  <si>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</si>
  <si>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</si>
  <si>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</si>
  <si>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</si>
  <si>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</si>
  <si>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</si>
  <si>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</si>
  <si>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</si>
  <si>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</si>
  <si>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</si>
  <si>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</si>
  <si>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</si>
  <si>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</si>
  <si>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</si>
  <si>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</si>
  <si>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</si>
  <si>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</si>
  <si>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</si>
  <si>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</si>
  <si>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</si>
  <si>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</si>
  <si>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</si>
  <si>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</si>
  <si>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</si>
  <si>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</si>
  <si>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</si>
  <si>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</si>
  <si>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</si>
  <si>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</si>
  <si>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</si>
  <si>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</si>
  <si>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</si>
  <si>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</si>
  <si>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</si>
  <si>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</si>
  <si>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</si>
  <si>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</si>
  <si>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</si>
  <si>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</si>
  <si>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</si>
  <si>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</si>
  <si>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</si>
  <si>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</si>
  <si>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</si>
  <si>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</si>
  <si>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</si>
  <si>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</si>
  <si>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</si>
  <si>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</si>
  <si>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</si>
  <si>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</si>
  <si>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</si>
  <si>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</si>
  <si>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</si>
  <si>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</si>
  <si>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</si>
  <si>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</si>
  <si>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</si>
  <si>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</si>
  <si>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</si>
  <si>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</si>
  <si>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</si>
  <si>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</si>
  <si>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</si>
  <si>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</si>
  <si>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</si>
  <si>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</si>
  <si>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</si>
  <si>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</si>
  <si>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</si>
  <si>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</si>
  <si>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</si>
  <si>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</si>
  <si>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</si>
  <si>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</si>
  <si>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</si>
  <si>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</si>
  <si>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</si>
  <si>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</si>
  <si>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</si>
  <si>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</si>
  <si>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</si>
  <si>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17:23:18</t>
  </si>
  <si>
    <t>17:23:18</t>
  </si>
  <si>
    <t>none</t>
  </si>
  <si>
    <t>Lindsey</t>
  </si>
  <si>
    <t>20230712</t>
  </si>
  <si>
    <t>kse</t>
  </si>
  <si>
    <t>BENA</t>
  </si>
  <si>
    <t>BNL14315</t>
  </si>
  <si>
    <t>17:09:57</t>
  </si>
  <si>
    <t>2/2</t>
  </si>
  <si>
    <t>00000000</t>
  </si>
  <si>
    <t>iiiiiiii</t>
  </si>
  <si>
    <t>off</t>
  </si>
  <si>
    <t>20230712 17:24:19</t>
  </si>
  <si>
    <t>17:24:19</t>
  </si>
  <si>
    <t>20230712 17:25:20</t>
  </si>
  <si>
    <t>17:25:20</t>
  </si>
  <si>
    <t>20230712 17:26:21</t>
  </si>
  <si>
    <t>17:26:21</t>
  </si>
  <si>
    <t>20230712 17:27:22</t>
  </si>
  <si>
    <t>17:27:22</t>
  </si>
  <si>
    <t>20230712 17:28:23</t>
  </si>
  <si>
    <t>17:28:23</t>
  </si>
  <si>
    <t>20230712 17:29:24</t>
  </si>
  <si>
    <t>17:29:24</t>
  </si>
  <si>
    <t>20230712 17:30:25</t>
  </si>
  <si>
    <t>17:30:25</t>
  </si>
  <si>
    <t>20230712 17:31:27</t>
  </si>
  <si>
    <t>17:31:27</t>
  </si>
  <si>
    <t>20230712 17:32:28</t>
  </si>
  <si>
    <t>17:32:28</t>
  </si>
  <si>
    <t>20230712 17:33:29</t>
  </si>
  <si>
    <t>17:33:29</t>
  </si>
  <si>
    <t>20230712 17:34:30</t>
  </si>
  <si>
    <t>17:34:30</t>
  </si>
  <si>
    <t>20230712 17:35:31</t>
  </si>
  <si>
    <t>17:35:31</t>
  </si>
  <si>
    <t>20230712 17:36:32</t>
  </si>
  <si>
    <t>17:36:32</t>
  </si>
  <si>
    <t>20230712 17:37:33</t>
  </si>
  <si>
    <t>17:37:33</t>
  </si>
  <si>
    <t>20230712 17:38:34</t>
  </si>
  <si>
    <t>17:38:34</t>
  </si>
  <si>
    <t>20230712 17:39:35</t>
  </si>
  <si>
    <t>17:39:35</t>
  </si>
  <si>
    <t>20230712 17:40:36</t>
  </si>
  <si>
    <t>17:40:36</t>
  </si>
  <si>
    <t>20230712 17:40:52</t>
  </si>
  <si>
    <t>17:40:52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</si>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</sst>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35</v>
      </c>
      <c r="B2" t="s">
        <v>36</v>
      </c>
      <c r="C2" t="s">
        <v>38</v>
      </c>
    </row>
    <row r="3" spans="1:216" x14ac:dyDescent="0.2">
      <c r="B3" t="s">
        <v>37</v>
      </c>
      <c r="C3">
        <v>21</v>
      </c>
    </row>
    <row r="4" spans="1:216" x14ac:dyDescent="0.2">
      <c r="A4" t="s">
        <v>39</v>
      </c>
      <c r="B4" t="s">
        <v>40</v>
      </c>
      <c r="C4" t="s">
        <v>41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</row>
    <row r="5" spans="1:216" x14ac:dyDescent="0.2">
      <c r="B5" t="s">
        <v>19</v>
      </c>
      <c r="C5" t="s">
        <v>42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51</v>
      </c>
      <c r="B6" t="s">
        <v>52</v>
      </c>
      <c r="C6" t="s">
        <v>53</v>
      </c>
      <c r="D6" t="s">
        <v>54</v>
      </c>
      <c r="E6" t="s">
        <v>56</v>
      </c>
    </row>
    <row r="7" spans="1:216" x14ac:dyDescent="0.2">
      <c r="B7">
        <v>3.1379999999999999</v>
      </c>
      <c r="C7">
        <v>0.5</v>
      </c>
      <c r="D7" t="s">
        <v>55</v>
      </c>
      <c r="E7">
        <v>2</v>
      </c>
    </row>
    <row r="8" spans="1:216" x14ac:dyDescent="0.2">
      <c r="A8" t="s">
        <v>57</v>
      </c>
      <c r="B8" t="s">
        <v>58</v>
      </c>
      <c r="C8" t="s">
        <v>59</v>
      </c>
      <c r="D8" t="s">
        <v>60</v>
      </c>
      <c r="E8" t="s">
        <v>61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62</v>
      </c>
      <c r="B10" t="s">
        <v>63</v>
      </c>
      <c r="C10" t="s">
        <v>65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">
        <v>75</v>
      </c>
      <c r="M10" t="s">
        <v>76</v>
      </c>
      <c r="N10" t="s">
        <v>77</v>
      </c>
      <c r="O10" t="s">
        <v>78</v>
      </c>
      <c r="P10" t="s">
        <v>79</v>
      </c>
      <c r="Q10" t="s">
        <v>80</v>
      </c>
    </row>
    <row r="11" spans="1:216" x14ac:dyDescent="0.2">
      <c r="B11" t="s">
        <v>64</v>
      </c>
      <c r="C11" t="s">
        <v>66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87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 t="s">
        <v>94</v>
      </c>
      <c r="H14" t="s">
        <v>96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93</v>
      </c>
      <c r="G15" t="s">
        <v>95</v>
      </c>
      <c r="H15">
        <v>0</v>
      </c>
    </row>
    <row r="16" spans="1:216" x14ac:dyDescent="0.2">
      <c r="A16" t="s">
        <v>97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98</v>
      </c>
      <c r="H16" t="s">
        <v>98</v>
      </c>
      <c r="I16" t="s">
        <v>98</v>
      </c>
      <c r="J16" t="s">
        <v>98</v>
      </c>
      <c r="K16" t="s">
        <v>98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  <c r="AO16" t="s">
        <v>101</v>
      </c>
      <c r="AP16" t="s">
        <v>101</v>
      </c>
      <c r="AQ16" t="s">
        <v>101</v>
      </c>
      <c r="AR16" t="s">
        <v>101</v>
      </c>
      <c r="AS16" t="s">
        <v>102</v>
      </c>
      <c r="AT16" t="s">
        <v>102</v>
      </c>
      <c r="AU16" t="s">
        <v>102</v>
      </c>
      <c r="AV16" t="s">
        <v>102</v>
      </c>
      <c r="AW16" t="s">
        <v>102</v>
      </c>
      <c r="AX16" t="s">
        <v>102</v>
      </c>
      <c r="AY16" t="s">
        <v>102</v>
      </c>
      <c r="AZ16" t="s">
        <v>102</v>
      </c>
      <c r="BA16" t="s">
        <v>102</v>
      </c>
      <c r="BB16" t="s">
        <v>102</v>
      </c>
      <c r="BC16" t="s">
        <v>102</v>
      </c>
      <c r="BD16" t="s">
        <v>102</v>
      </c>
      <c r="BE16" t="s">
        <v>102</v>
      </c>
      <c r="BF16" t="s">
        <v>102</v>
      </c>
      <c r="BG16" t="s">
        <v>102</v>
      </c>
      <c r="BH16" t="s">
        <v>102</v>
      </c>
      <c r="BI16" t="s">
        <v>102</v>
      </c>
      <c r="BJ16" t="s">
        <v>102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104</v>
      </c>
      <c r="BV16" t="s">
        <v>104</v>
      </c>
      <c r="BW16" t="s">
        <v>104</v>
      </c>
      <c r="BX16" t="s">
        <v>104</v>
      </c>
      <c r="BY16" t="s">
        <v>104</v>
      </c>
      <c r="BZ16" t="s">
        <v>104</v>
      </c>
      <c r="CA16" t="s">
        <v>104</v>
      </c>
      <c r="CB16" t="s">
        <v>104</v>
      </c>
      <c r="CC16" t="s">
        <v>104</v>
      </c>
      <c r="CD16" t="s">
        <v>104</v>
      </c>
      <c r="CE16" t="s">
        <v>104</v>
      </c>
      <c r="CF16" t="s">
        <v>104</v>
      </c>
      <c r="CG16" t="s">
        <v>104</v>
      </c>
      <c r="CH16" t="s">
        <v>104</v>
      </c>
      <c r="CI16" t="s">
        <v>104</v>
      </c>
      <c r="CJ16" t="s">
        <v>104</v>
      </c>
      <c r="CK16" t="s">
        <v>104</v>
      </c>
      <c r="CL16" t="s">
        <v>104</v>
      </c>
      <c r="CM16" t="s">
        <v>105</v>
      </c>
      <c r="CN16" t="s">
        <v>105</v>
      </c>
      <c r="CO16" t="s">
        <v>105</v>
      </c>
      <c r="CP16" t="s">
        <v>105</v>
      </c>
      <c r="CQ16" t="s">
        <v>105</v>
      </c>
      <c r="CR16" t="s">
        <v>105</v>
      </c>
      <c r="CS16" t="s">
        <v>105</v>
      </c>
      <c r="CT16" t="s">
        <v>105</v>
      </c>
      <c r="CU16" t="s">
        <v>105</v>
      </c>
      <c r="CV16" t="s">
        <v>105</v>
      </c>
      <c r="CW16" t="s">
        <v>105</v>
      </c>
      <c r="CX16" t="s">
        <v>105</v>
      </c>
      <c r="CY16" t="s">
        <v>105</v>
      </c>
      <c r="CZ16" t="s">
        <v>106</v>
      </c>
      <c r="DA16" t="s">
        <v>106</v>
      </c>
      <c r="DB16" t="s">
        <v>106</v>
      </c>
      <c r="DC16" t="s">
        <v>106</v>
      </c>
      <c r="DD16" t="s">
        <v>106</v>
      </c>
      <c r="DE16" t="s">
        <v>106</v>
      </c>
      <c r="DF16" t="s">
        <v>106</v>
      </c>
      <c r="DG16" t="s">
        <v>106</v>
      </c>
      <c r="DH16" t="s">
        <v>106</v>
      </c>
      <c r="DI16" t="s">
        <v>106</v>
      </c>
      <c r="DJ16" t="s">
        <v>106</v>
      </c>
      <c r="DK16" t="s">
        <v>106</v>
      </c>
      <c r="DL16" t="s">
        <v>106</v>
      </c>
      <c r="DM16" t="s">
        <v>106</v>
      </c>
      <c r="DN16" t="s">
        <v>106</v>
      </c>
      <c r="DO16" t="s">
        <v>107</v>
      </c>
      <c r="DP16" t="s">
        <v>107</v>
      </c>
      <c r="DQ16" t="s">
        <v>107</v>
      </c>
      <c r="DR16" t="s">
        <v>107</v>
      </c>
      <c r="DS16" t="s">
        <v>107</v>
      </c>
      <c r="DT16" t="s">
        <v>107</v>
      </c>
      <c r="DU16" t="s">
        <v>107</v>
      </c>
      <c r="DV16" t="s">
        <v>107</v>
      </c>
      <c r="DW16" t="s">
        <v>107</v>
      </c>
      <c r="DX16" t="s">
        <v>107</v>
      </c>
      <c r="DY16" t="s">
        <v>107</v>
      </c>
      <c r="DZ16" t="s">
        <v>107</v>
      </c>
      <c r="EA16" t="s">
        <v>107</v>
      </c>
      <c r="EB16" t="s">
        <v>107</v>
      </c>
      <c r="EC16" t="s">
        <v>107</v>
      </c>
      <c r="ED16" t="s">
        <v>107</v>
      </c>
      <c r="EE16" t="s">
        <v>107</v>
      </c>
      <c r="EF16" t="s">
        <v>107</v>
      </c>
      <c r="EG16" t="s">
        <v>108</v>
      </c>
      <c r="EH16" t="s">
        <v>108</v>
      </c>
      <c r="EI16" t="s">
        <v>108</v>
      </c>
      <c r="EJ16" t="s">
        <v>108</v>
      </c>
      <c r="EK16" t="s">
        <v>108</v>
      </c>
      <c r="EL16" t="s">
        <v>108</v>
      </c>
      <c r="EM16" t="s">
        <v>108</v>
      </c>
      <c r="EN16" t="s">
        <v>108</v>
      </c>
      <c r="EO16" t="s">
        <v>108</v>
      </c>
      <c r="EP16" t="s">
        <v>108</v>
      </c>
      <c r="EQ16" t="s">
        <v>108</v>
      </c>
      <c r="ER16" t="s">
        <v>108</v>
      </c>
      <c r="ES16" t="s">
        <v>108</v>
      </c>
      <c r="ET16" t="s">
        <v>108</v>
      </c>
      <c r="EU16" t="s">
        <v>108</v>
      </c>
      <c r="EV16" t="s">
        <v>108</v>
      </c>
      <c r="EW16" t="s">
        <v>108</v>
      </c>
      <c r="EX16" t="s">
        <v>108</v>
      </c>
      <c r="EY16" t="s">
        <v>108</v>
      </c>
      <c r="EZ16" t="s">
        <v>109</v>
      </c>
      <c r="FA16" t="s">
        <v>109</v>
      </c>
      <c r="FB16" t="s">
        <v>109</v>
      </c>
      <c r="FC16" t="s">
        <v>109</v>
      </c>
      <c r="FD16" t="s">
        <v>109</v>
      </c>
      <c r="FE16" t="s">
        <v>109</v>
      </c>
      <c r="FF16" t="s">
        <v>109</v>
      </c>
      <c r="FG16" t="s">
        <v>109</v>
      </c>
      <c r="FH16" t="s">
        <v>109</v>
      </c>
      <c r="FI16" t="s">
        <v>109</v>
      </c>
      <c r="FJ16" t="s">
        <v>109</v>
      </c>
      <c r="FK16" t="s">
        <v>109</v>
      </c>
      <c r="FL16" t="s">
        <v>109</v>
      </c>
      <c r="FM16" t="s">
        <v>109</v>
      </c>
      <c r="FN16" t="s">
        <v>109</v>
      </c>
      <c r="FO16" t="s">
        <v>109</v>
      </c>
      <c r="FP16" t="s">
        <v>109</v>
      </c>
      <c r="FQ16" t="s">
        <v>109</v>
      </c>
      <c r="FR16" t="s">
        <v>109</v>
      </c>
      <c r="FS16" t="s">
        <v>110</v>
      </c>
      <c r="FT16" t="s">
        <v>110</v>
      </c>
      <c r="FU16" t="s">
        <v>110</v>
      </c>
      <c r="FV16" t="s">
        <v>110</v>
      </c>
      <c r="FW16" t="s">
        <v>110</v>
      </c>
      <c r="FX16" t="s">
        <v>110</v>
      </c>
      <c r="FY16" t="s">
        <v>110</v>
      </c>
      <c r="FZ16" t="s">
        <v>110</v>
      </c>
      <c r="GA16" t="s">
        <v>110</v>
      </c>
      <c r="GB16" t="s">
        <v>110</v>
      </c>
      <c r="GC16" t="s">
        <v>110</v>
      </c>
      <c r="GD16" t="s">
        <v>110</v>
      </c>
      <c r="GE16" t="s">
        <v>110</v>
      </c>
      <c r="GF16" t="s">
        <v>110</v>
      </c>
      <c r="GG16" t="s">
        <v>110</v>
      </c>
      <c r="GH16" t="s">
        <v>110</v>
      </c>
      <c r="GI16" t="s">
        <v>110</v>
      </c>
      <c r="GJ16" t="s">
        <v>110</v>
      </c>
      <c r="GK16" t="s">
        <v>111</v>
      </c>
      <c r="GL16" t="s">
        <v>111</v>
      </c>
      <c r="GM16" t="s">
        <v>111</v>
      </c>
      <c r="GN16" t="s">
        <v>111</v>
      </c>
      <c r="GO16" t="s">
        <v>111</v>
      </c>
      <c r="GP16" t="s">
        <v>111</v>
      </c>
      <c r="GQ16" t="s">
        <v>111</v>
      </c>
      <c r="GR16" t="s">
        <v>111</v>
      </c>
      <c r="GS16" t="s">
        <v>112</v>
      </c>
      <c r="GT16" t="s">
        <v>112</v>
      </c>
      <c r="GU16" t="s">
        <v>112</v>
      </c>
      <c r="GV16" t="s">
        <v>112</v>
      </c>
      <c r="GW16" t="s">
        <v>112</v>
      </c>
      <c r="GX16" t="s">
        <v>112</v>
      </c>
      <c r="GY16" t="s">
        <v>112</v>
      </c>
      <c r="GZ16" t="s">
        <v>112</v>
      </c>
      <c r="HA16" t="s">
        <v>112</v>
      </c>
      <c r="HB16" t="s">
        <v>112</v>
      </c>
      <c r="HC16" t="s">
        <v>112</v>
      </c>
      <c r="HD16" t="s">
        <v>112</v>
      </c>
      <c r="HE16" t="s">
        <v>112</v>
      </c>
      <c r="HF16" t="s">
        <v>112</v>
      </c>
      <c r="HG16" t="s">
        <v>112</v>
      </c>
      <c r="HH16" t="s">
        <v>112</v>
      </c>
    </row>
    <row r="17" spans="1:216" x14ac:dyDescent="0.2">
      <c r="A17" t="s">
        <v>113</v>
      </c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 t="s">
        <v>119</v>
      </c>
      <c r="H17" t="s">
        <v>120</v>
      </c>
      <c r="I17" t="s">
        <v>121</v>
      </c>
      <c r="J17" t="s">
        <v>122</v>
      </c>
      <c r="K17" t="s">
        <v>123</v>
      </c>
      <c r="L17" t="s">
        <v>124</v>
      </c>
      <c r="M17" t="s">
        <v>125</v>
      </c>
      <c r="N17" t="s">
        <v>126</v>
      </c>
      <c r="O17" t="s">
        <v>127</v>
      </c>
      <c r="P17" t="s">
        <v>128</v>
      </c>
      <c r="Q17" t="s">
        <v>129</v>
      </c>
      <c r="R17" t="s">
        <v>130</v>
      </c>
      <c r="S17" t="s">
        <v>131</v>
      </c>
      <c r="T17" t="s">
        <v>132</v>
      </c>
      <c r="U17" t="s">
        <v>133</v>
      </c>
      <c r="V17" t="s">
        <v>134</v>
      </c>
      <c r="W17" t="s">
        <v>135</v>
      </c>
      <c r="X17" t="s">
        <v>136</v>
      </c>
      <c r="Y17" t="s">
        <v>137</v>
      </c>
      <c r="Z17" t="s">
        <v>138</v>
      </c>
      <c r="AA17" t="s">
        <v>139</v>
      </c>
      <c r="AB17" t="s">
        <v>140</v>
      </c>
      <c r="AC17" t="s">
        <v>141</v>
      </c>
      <c r="AD17" t="s">
        <v>142</v>
      </c>
      <c r="AE17" t="s">
        <v>143</v>
      </c>
      <c r="AF17" t="s">
        <v>144</v>
      </c>
      <c r="AG17" t="s">
        <v>145</v>
      </c>
      <c r="AH17" t="s">
        <v>146</v>
      </c>
      <c r="AI17" t="s">
        <v>147</v>
      </c>
      <c r="AJ17" t="s">
        <v>100</v>
      </c>
      <c r="AK17" t="s">
        <v>148</v>
      </c>
      <c r="AL17" t="s">
        <v>149</v>
      </c>
      <c r="AM17" t="s">
        <v>150</v>
      </c>
      <c r="AN17" t="s">
        <v>151</v>
      </c>
      <c r="AO17" t="s">
        <v>152</v>
      </c>
      <c r="AP17" t="s">
        <v>153</v>
      </c>
      <c r="AQ17" t="s">
        <v>154</v>
      </c>
      <c r="AR17" t="s">
        <v>155</v>
      </c>
      <c r="AS17" t="s">
        <v>124</v>
      </c>
      <c r="AT17" t="s">
        <v>156</v>
      </c>
      <c r="AU17" t="s">
        <v>157</v>
      </c>
      <c r="AV17" t="s">
        <v>158</v>
      </c>
      <c r="AW17" t="s">
        <v>159</v>
      </c>
      <c r="AX17" t="s">
        <v>160</v>
      </c>
      <c r="AY17" t="s">
        <v>161</v>
      </c>
      <c r="AZ17" t="s">
        <v>162</v>
      </c>
      <c r="BA17" t="s">
        <v>163</v>
      </c>
      <c r="BB17" t="s">
        <v>164</v>
      </c>
      <c r="BC17" t="s">
        <v>165</v>
      </c>
      <c r="BD17" t="s">
        <v>166</v>
      </c>
      <c r="BE17" t="s">
        <v>167</v>
      </c>
      <c r="BF17" t="s">
        <v>168</v>
      </c>
      <c r="BG17" t="s">
        <v>169</v>
      </c>
      <c r="BH17" t="s">
        <v>170</v>
      </c>
      <c r="BI17" t="s">
        <v>171</v>
      </c>
      <c r="BJ17" t="s">
        <v>172</v>
      </c>
      <c r="BK17" t="s">
        <v>173</v>
      </c>
      <c r="BL17" t="s">
        <v>174</v>
      </c>
      <c r="BM17" t="s">
        <v>175</v>
      </c>
      <c r="BN17" t="s">
        <v>176</v>
      </c>
      <c r="BO17" t="s">
        <v>177</v>
      </c>
      <c r="BP17" t="s">
        <v>178</v>
      </c>
      <c r="BQ17" t="s">
        <v>179</v>
      </c>
      <c r="BR17" t="s">
        <v>180</v>
      </c>
      <c r="BS17" t="s">
        <v>181</v>
      </c>
      <c r="BT17" t="s">
        <v>182</v>
      </c>
      <c r="BU17" t="s">
        <v>183</v>
      </c>
      <c r="BV17" t="s">
        <v>184</v>
      </c>
      <c r="BW17" t="s">
        <v>185</v>
      </c>
      <c r="BX17" t="s">
        <v>186</v>
      </c>
      <c r="BY17" t="s">
        <v>187</v>
      </c>
      <c r="BZ17" t="s">
        <v>188</v>
      </c>
      <c r="CA17" t="s">
        <v>189</v>
      </c>
      <c r="CB17" t="s">
        <v>190</v>
      </c>
      <c r="CC17" t="s">
        <v>191</v>
      </c>
      <c r="CD17" t="s">
        <v>192</v>
      </c>
      <c r="CE17" t="s">
        <v>193</v>
      </c>
      <c r="CF17" t="s">
        <v>194</v>
      </c>
      <c r="CG17" t="s">
        <v>195</v>
      </c>
      <c r="CH17" t="s">
        <v>196</v>
      </c>
      <c r="CI17" t="s">
        <v>197</v>
      </c>
      <c r="CJ17" t="s">
        <v>198</v>
      </c>
      <c r="CK17" t="s">
        <v>199</v>
      </c>
      <c r="CL17" t="s">
        <v>200</v>
      </c>
      <c r="CM17" t="s">
        <v>114</v>
      </c>
      <c r="CN17" t="s">
        <v>117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208</v>
      </c>
      <c r="CW17" t="s">
        <v>209</v>
      </c>
      <c r="CX17" t="s">
        <v>210</v>
      </c>
      <c r="CY17" t="s">
        <v>211</v>
      </c>
      <c r="CZ17" t="s">
        <v>212</v>
      </c>
      <c r="DA17" t="s">
        <v>213</v>
      </c>
      <c r="DB17" t="s">
        <v>214</v>
      </c>
      <c r="DC17" t="s">
        <v>215</v>
      </c>
      <c r="DD17" t="s">
        <v>216</v>
      </c>
      <c r="DE17" t="s">
        <v>217</v>
      </c>
      <c r="DF17" t="s">
        <v>218</v>
      </c>
      <c r="DG17" t="s">
        <v>219</v>
      </c>
      <c r="DH17" t="s">
        <v>220</v>
      </c>
      <c r="DI17" t="s">
        <v>221</v>
      </c>
      <c r="DJ17" t="s">
        <v>222</v>
      </c>
      <c r="DK17" t="s">
        <v>223</v>
      </c>
      <c r="DL17" t="s">
        <v>224</v>
      </c>
      <c r="DM17" t="s">
        <v>225</v>
      </c>
      <c r="DN17" t="s">
        <v>226</v>
      </c>
      <c r="DO17" t="s">
        <v>227</v>
      </c>
      <c r="DP17" t="s">
        <v>228</v>
      </c>
      <c r="DQ17" t="s">
        <v>229</v>
      </c>
      <c r="DR17" t="s">
        <v>230</v>
      </c>
      <c r="DS17" t="s">
        <v>231</v>
      </c>
      <c r="DT17" t="s">
        <v>232</v>
      </c>
      <c r="DU17" t="s">
        <v>233</v>
      </c>
      <c r="DV17" t="s">
        <v>234</v>
      </c>
      <c r="DW17" t="s">
        <v>235</v>
      </c>
      <c r="DX17" t="s">
        <v>236</v>
      </c>
      <c r="DY17" t="s">
        <v>237</v>
      </c>
      <c r="DZ17" t="s">
        <v>238</v>
      </c>
      <c r="EA17" t="s">
        <v>239</v>
      </c>
      <c r="EB17" t="s">
        <v>240</v>
      </c>
      <c r="EC17" t="s">
        <v>241</v>
      </c>
      <c r="ED17" t="s">
        <v>242</v>
      </c>
      <c r="EE17" t="s">
        <v>243</v>
      </c>
      <c r="EF17" t="s">
        <v>244</v>
      </c>
      <c r="EG17" t="s">
        <v>245</v>
      </c>
      <c r="EH17" t="s">
        <v>246</v>
      </c>
      <c r="EI17" t="s">
        <v>247</v>
      </c>
      <c r="EJ17" t="s">
        <v>248</v>
      </c>
      <c r="EK17" t="s">
        <v>249</v>
      </c>
      <c r="EL17" t="s">
        <v>250</v>
      </c>
      <c r="EM17" t="s">
        <v>251</v>
      </c>
      <c r="EN17" t="s">
        <v>252</v>
      </c>
      <c r="EO17" t="s">
        <v>253</v>
      </c>
      <c r="EP17" t="s">
        <v>254</v>
      </c>
      <c r="EQ17" t="s">
        <v>255</v>
      </c>
      <c r="ER17" t="s">
        <v>256</v>
      </c>
      <c r="ES17" t="s">
        <v>257</v>
      </c>
      <c r="ET17" t="s">
        <v>258</v>
      </c>
      <c r="EU17" t="s">
        <v>259</v>
      </c>
      <c r="EV17" t="s">
        <v>260</v>
      </c>
      <c r="EW17" t="s">
        <v>261</v>
      </c>
      <c r="EX17" t="s">
        <v>262</v>
      </c>
      <c r="EY17" t="s">
        <v>263</v>
      </c>
      <c r="EZ17" t="s">
        <v>264</v>
      </c>
      <c r="FA17" t="s">
        <v>265</v>
      </c>
      <c r="FB17" t="s">
        <v>266</v>
      </c>
      <c r="FC17" t="s">
        <v>267</v>
      </c>
      <c r="FD17" t="s">
        <v>268</v>
      </c>
      <c r="FE17" t="s">
        <v>269</v>
      </c>
      <c r="FF17" t="s">
        <v>270</v>
      </c>
      <c r="FG17" t="s">
        <v>271</v>
      </c>
      <c r="FH17" t="s">
        <v>272</v>
      </c>
      <c r="FI17" t="s">
        <v>273</v>
      </c>
      <c r="FJ17" t="s">
        <v>274</v>
      </c>
      <c r="FK17" t="s">
        <v>275</v>
      </c>
      <c r="FL17" t="s">
        <v>276</v>
      </c>
      <c r="FM17" t="s">
        <v>277</v>
      </c>
      <c r="FN17" t="s">
        <v>278</v>
      </c>
      <c r="FO17" t="s">
        <v>279</v>
      </c>
      <c r="FP17" t="s">
        <v>280</v>
      </c>
      <c r="FQ17" t="s">
        <v>281</v>
      </c>
      <c r="FR17" t="s">
        <v>282</v>
      </c>
      <c r="FS17" t="s">
        <v>283</v>
      </c>
      <c r="FT17" t="s">
        <v>284</v>
      </c>
      <c r="FU17" t="s">
        <v>285</v>
      </c>
      <c r="FV17" t="s">
        <v>286</v>
      </c>
      <c r="FW17" t="s">
        <v>287</v>
      </c>
      <c r="FX17" t="s">
        <v>288</v>
      </c>
      <c r="FY17" t="s">
        <v>289</v>
      </c>
      <c r="FZ17" t="s">
        <v>290</v>
      </c>
      <c r="GA17" t="s">
        <v>291</v>
      </c>
      <c r="GB17" t="s">
        <v>292</v>
      </c>
      <c r="GC17" t="s">
        <v>293</v>
      </c>
      <c r="GD17" t="s">
        <v>294</v>
      </c>
      <c r="GE17" t="s">
        <v>295</v>
      </c>
      <c r="GF17" t="s">
        <v>296</v>
      </c>
      <c r="GG17" t="s">
        <v>297</v>
      </c>
      <c r="GH17" t="s">
        <v>298</v>
      </c>
      <c r="GI17" t="s">
        <v>299</v>
      </c>
      <c r="GJ17" t="s">
        <v>300</v>
      </c>
      <c r="GK17" t="s">
        <v>301</v>
      </c>
      <c r="GL17" t="s">
        <v>302</v>
      </c>
      <c r="GM17" t="s">
        <v>303</v>
      </c>
      <c r="GN17" t="s">
        <v>304</v>
      </c>
      <c r="GO17" t="s">
        <v>305</v>
      </c>
      <c r="GP17" t="s">
        <v>306</v>
      </c>
      <c r="GQ17" t="s">
        <v>307</v>
      </c>
      <c r="GR17" t="s">
        <v>308</v>
      </c>
      <c r="GS17" t="s">
        <v>309</v>
      </c>
      <c r="GT17" t="s">
        <v>310</v>
      </c>
      <c r="GU17" t="s">
        <v>311</v>
      </c>
      <c r="GV17" t="s">
        <v>312</v>
      </c>
      <c r="GW17" t="s">
        <v>313</v>
      </c>
      <c r="GX17" t="s">
        <v>314</v>
      </c>
      <c r="GY17" t="s">
        <v>315</v>
      </c>
      <c r="GZ17" t="s">
        <v>316</v>
      </c>
      <c r="HA17" t="s">
        <v>317</v>
      </c>
      <c r="HB17" t="s">
        <v>318</v>
      </c>
      <c r="HC17" t="s">
        <v>319</v>
      </c>
      <c r="HD17" t="s">
        <v>320</v>
      </c>
      <c r="HE17" t="s">
        <v>321</v>
      </c>
      <c r="HF17" t="s">
        <v>322</v>
      </c>
      <c r="HG17" t="s">
        <v>323</v>
      </c>
      <c r="HH17" t="s">
        <v>324</v>
      </c>
    </row>
    <row r="18" spans="1:216" x14ac:dyDescent="0.2">
      <c r="B18" t="s">
        <v>325</v>
      </c>
      <c r="C18" t="s">
        <v>325</v>
      </c>
      <c r="F18" t="s">
        <v>325</v>
      </c>
      <c r="L18" t="s">
        <v>325</v>
      </c>
      <c r="M18" t="s">
        <v>326</v>
      </c>
      <c r="N18" t="s">
        <v>327</v>
      </c>
      <c r="O18" t="s">
        <v>328</v>
      </c>
      <c r="P18" t="s">
        <v>329</v>
      </c>
      <c r="Q18" t="s">
        <v>329</v>
      </c>
      <c r="R18" t="s">
        <v>163</v>
      </c>
      <c r="S18" t="s">
        <v>163</v>
      </c>
      <c r="T18" t="s">
        <v>326</v>
      </c>
      <c r="U18" t="s">
        <v>326</v>
      </c>
      <c r="V18" t="s">
        <v>326</v>
      </c>
      <c r="W18" t="s">
        <v>326</v>
      </c>
      <c r="X18" t="s">
        <v>330</v>
      </c>
      <c r="Y18" t="s">
        <v>331</v>
      </c>
      <c r="Z18" t="s">
        <v>331</v>
      </c>
      <c r="AA18" t="s">
        <v>332</v>
      </c>
      <c r="AB18" t="s">
        <v>333</v>
      </c>
      <c r="AC18" t="s">
        <v>332</v>
      </c>
      <c r="AD18" t="s">
        <v>332</v>
      </c>
      <c r="AE18" t="s">
        <v>332</v>
      </c>
      <c r="AF18" t="s">
        <v>330</v>
      </c>
      <c r="AG18" t="s">
        <v>330</v>
      </c>
      <c r="AH18" t="s">
        <v>330</v>
      </c>
      <c r="AI18" t="s">
        <v>330</v>
      </c>
      <c r="AJ18" t="s">
        <v>334</v>
      </c>
      <c r="AK18" t="s">
        <v>333</v>
      </c>
      <c r="AM18" t="s">
        <v>333</v>
      </c>
      <c r="AN18" t="s">
        <v>334</v>
      </c>
      <c r="AO18" t="s">
        <v>328</v>
      </c>
      <c r="AP18" t="s">
        <v>328</v>
      </c>
      <c r="AR18" t="s">
        <v>335</v>
      </c>
      <c r="AS18" t="s">
        <v>325</v>
      </c>
      <c r="AT18" t="s">
        <v>329</v>
      </c>
      <c r="AU18" t="s">
        <v>329</v>
      </c>
      <c r="AV18" t="s">
        <v>336</v>
      </c>
      <c r="AW18" t="s">
        <v>336</v>
      </c>
      <c r="AX18" t="s">
        <v>329</v>
      </c>
      <c r="AY18" t="s">
        <v>336</v>
      </c>
      <c r="AZ18" t="s">
        <v>334</v>
      </c>
      <c r="BA18" t="s">
        <v>332</v>
      </c>
      <c r="BB18" t="s">
        <v>332</v>
      </c>
      <c r="BC18" t="s">
        <v>331</v>
      </c>
      <c r="BD18" t="s">
        <v>331</v>
      </c>
      <c r="BE18" t="s">
        <v>331</v>
      </c>
      <c r="BF18" t="s">
        <v>331</v>
      </c>
      <c r="BG18" t="s">
        <v>331</v>
      </c>
      <c r="BH18" t="s">
        <v>337</v>
      </c>
      <c r="BI18" t="s">
        <v>328</v>
      </c>
      <c r="BJ18" t="s">
        <v>328</v>
      </c>
      <c r="BK18" t="s">
        <v>329</v>
      </c>
      <c r="BL18" t="s">
        <v>329</v>
      </c>
      <c r="BM18" t="s">
        <v>329</v>
      </c>
      <c r="BN18" t="s">
        <v>336</v>
      </c>
      <c r="BO18" t="s">
        <v>329</v>
      </c>
      <c r="BP18" t="s">
        <v>336</v>
      </c>
      <c r="BQ18" t="s">
        <v>332</v>
      </c>
      <c r="BR18" t="s">
        <v>332</v>
      </c>
      <c r="BS18" t="s">
        <v>331</v>
      </c>
      <c r="BT18" t="s">
        <v>331</v>
      </c>
      <c r="BU18" t="s">
        <v>328</v>
      </c>
      <c r="BZ18" t="s">
        <v>328</v>
      </c>
      <c r="CC18" t="s">
        <v>331</v>
      </c>
      <c r="CD18" t="s">
        <v>331</v>
      </c>
      <c r="CE18" t="s">
        <v>331</v>
      </c>
      <c r="CF18" t="s">
        <v>331</v>
      </c>
      <c r="CG18" t="s">
        <v>331</v>
      </c>
      <c r="CH18" t="s">
        <v>328</v>
      </c>
      <c r="CI18" t="s">
        <v>328</v>
      </c>
      <c r="CJ18" t="s">
        <v>328</v>
      </c>
      <c r="CK18" t="s">
        <v>325</v>
      </c>
      <c r="CM18" t="s">
        <v>338</v>
      </c>
      <c r="CO18" t="s">
        <v>325</v>
      </c>
      <c r="CP18" t="s">
        <v>325</v>
      </c>
      <c r="CR18" t="s">
        <v>339</v>
      </c>
      <c r="CS18" t="s">
        <v>340</v>
      </c>
      <c r="CT18" t="s">
        <v>339</v>
      </c>
      <c r="CU18" t="s">
        <v>340</v>
      </c>
      <c r="CV18" t="s">
        <v>339</v>
      </c>
      <c r="CW18" t="s">
        <v>340</v>
      </c>
      <c r="CX18" t="s">
        <v>333</v>
      </c>
      <c r="CY18" t="s">
        <v>333</v>
      </c>
      <c r="CZ18" t="s">
        <v>328</v>
      </c>
      <c r="DA18" t="s">
        <v>341</v>
      </c>
      <c r="DB18" t="s">
        <v>328</v>
      </c>
      <c r="DD18" t="s">
        <v>329</v>
      </c>
      <c r="DE18" t="s">
        <v>342</v>
      </c>
      <c r="DF18" t="s">
        <v>329</v>
      </c>
      <c r="DH18" t="s">
        <v>328</v>
      </c>
      <c r="DI18" t="s">
        <v>341</v>
      </c>
      <c r="DJ18" t="s">
        <v>328</v>
      </c>
      <c r="DO18" t="s">
        <v>343</v>
      </c>
      <c r="DP18" t="s">
        <v>343</v>
      </c>
      <c r="EC18" t="s">
        <v>343</v>
      </c>
      <c r="ED18" t="s">
        <v>343</v>
      </c>
      <c r="EE18" t="s">
        <v>344</v>
      </c>
      <c r="EF18" t="s">
        <v>344</v>
      </c>
      <c r="EG18" t="s">
        <v>331</v>
      </c>
      <c r="EH18" t="s">
        <v>331</v>
      </c>
      <c r="EI18" t="s">
        <v>333</v>
      </c>
      <c r="EJ18" t="s">
        <v>331</v>
      </c>
      <c r="EK18" t="s">
        <v>336</v>
      </c>
      <c r="EL18" t="s">
        <v>333</v>
      </c>
      <c r="EM18" t="s">
        <v>333</v>
      </c>
      <c r="EO18" t="s">
        <v>343</v>
      </c>
      <c r="EP18" t="s">
        <v>343</v>
      </c>
      <c r="EQ18" t="s">
        <v>343</v>
      </c>
      <c r="ER18" t="s">
        <v>343</v>
      </c>
      <c r="ES18" t="s">
        <v>343</v>
      </c>
      <c r="ET18" t="s">
        <v>343</v>
      </c>
      <c r="EU18" t="s">
        <v>343</v>
      </c>
      <c r="EV18" t="s">
        <v>345</v>
      </c>
      <c r="EW18" t="s">
        <v>345</v>
      </c>
      <c r="EX18" t="s">
        <v>345</v>
      </c>
      <c r="EY18" t="s">
        <v>346</v>
      </c>
      <c r="EZ18" t="s">
        <v>343</v>
      </c>
      <c r="FA18" t="s">
        <v>343</v>
      </c>
      <c r="FB18" t="s">
        <v>343</v>
      </c>
      <c r="FC18" t="s">
        <v>343</v>
      </c>
      <c r="FD18" t="s">
        <v>343</v>
      </c>
      <c r="FE18" t="s">
        <v>343</v>
      </c>
      <c r="FF18" t="s">
        <v>343</v>
      </c>
      <c r="FG18" t="s">
        <v>343</v>
      </c>
      <c r="FH18" t="s">
        <v>343</v>
      </c>
      <c r="FI18" t="s">
        <v>343</v>
      </c>
      <c r="FJ18" t="s">
        <v>343</v>
      </c>
      <c r="FK18" t="s">
        <v>343</v>
      </c>
      <c r="FR18" t="s">
        <v>343</v>
      </c>
      <c r="FS18" t="s">
        <v>333</v>
      </c>
      <c r="FT18" t="s">
        <v>333</v>
      </c>
      <c r="FU18" t="s">
        <v>339</v>
      </c>
      <c r="FV18" t="s">
        <v>340</v>
      </c>
      <c r="FW18" t="s">
        <v>340</v>
      </c>
      <c r="GA18" t="s">
        <v>340</v>
      </c>
      <c r="GE18" t="s">
        <v>329</v>
      </c>
      <c r="GF18" t="s">
        <v>329</v>
      </c>
      <c r="GG18" t="s">
        <v>336</v>
      </c>
      <c r="GH18" t="s">
        <v>336</v>
      </c>
      <c r="GI18" t="s">
        <v>347</v>
      </c>
      <c r="GJ18" t="s">
        <v>347</v>
      </c>
      <c r="GK18" t="s">
        <v>343</v>
      </c>
      <c r="GL18" t="s">
        <v>343</v>
      </c>
      <c r="GM18" t="s">
        <v>343</v>
      </c>
      <c r="GN18" t="s">
        <v>343</v>
      </c>
      <c r="GO18" t="s">
        <v>343</v>
      </c>
      <c r="GP18" t="s">
        <v>343</v>
      </c>
      <c r="GQ18" t="s">
        <v>331</v>
      </c>
      <c r="GR18" t="s">
        <v>343</v>
      </c>
      <c r="GT18" t="s">
        <v>334</v>
      </c>
      <c r="GU18" t="s">
        <v>334</v>
      </c>
      <c r="GV18" t="s">
        <v>331</v>
      </c>
      <c r="GW18" t="s">
        <v>331</v>
      </c>
      <c r="GX18" t="s">
        <v>331</v>
      </c>
      <c r="GY18" t="s">
        <v>331</v>
      </c>
      <c r="GZ18" t="s">
        <v>331</v>
      </c>
      <c r="HA18" t="s">
        <v>333</v>
      </c>
      <c r="HB18" t="s">
        <v>333</v>
      </c>
      <c r="HC18" t="s">
        <v>333</v>
      </c>
      <c r="HD18" t="s">
        <v>331</v>
      </c>
      <c r="HE18" t="s">
        <v>329</v>
      </c>
      <c r="HF18" t="s">
        <v>336</v>
      </c>
      <c r="HG18" t="s">
        <v>333</v>
      </c>
      <c r="HH18" t="s">
        <v>333</v>
      </c>
    </row>
    <row r="19" spans="1:216" x14ac:dyDescent="0.2">
      <c r="A19">
        <v>1</v>
      </c>
      <c r="B19">
        <v>1689211398.0999999</v>
      </c>
      <c r="C19">
        <v>0</v>
      </c>
      <c r="D19" t="s">
        <v>348</v>
      </c>
      <c r="E19" t="s">
        <v>349</v>
      </c>
      <c r="F19" t="s">
        <v>350</v>
      </c>
      <c r="G19" t="s">
        <v>351</v>
      </c>
      <c r="H19" t="s">
        <v>352</v>
      </c>
      <c r="I19" t="s">
        <v>353</v>
      </c>
      <c r="J19" t="s">
        <v>354</v>
      </c>
      <c r="K19" t="s">
        <v>355</v>
      </c>
      <c r="L19">
        <v>1689211398.0999999</v>
      </c>
      <c r="M19">
        <f t="shared" ref="M19:M37" si="0">(N19)/1000</f>
        <v>1.8040387846516631E-3</v>
      </c>
      <c r="N19">
        <f t="shared" ref="N19:N37" si="1">1000*AZ19*AL19*(AV19-AW19)/(100*$B$7*(1000-AL19*AV19))</f>
        <v>1.804038784651663</v>
      </c>
      <c r="O19">
        <f t="shared" ref="O19:O37" si="2">AZ19*AL19*(AU19-AT19*(1000-AL19*AW19)/(1000-AL19*AV19))/(100*$B$7)</f>
        <v>14.914866196756527</v>
      </c>
      <c r="P19">
        <f t="shared" ref="P19:P37" si="3">AT19 - IF(AL19&gt;1, O19*$B$7*100/(AN19*BH19), 0)</f>
        <v>399.97399999999999</v>
      </c>
      <c r="Q19">
        <f t="shared" ref="Q19:Q37" si="4">((W19-M19/2)*P19-O19)/(W19+M19/2)</f>
        <v>273.61647659111867</v>
      </c>
      <c r="R19">
        <f t="shared" ref="R19:R37" si="5">Q19*(BA19+BB19)/1000</f>
        <v>27.889472174760062</v>
      </c>
      <c r="S19">
        <f t="shared" ref="S19:S37" si="6">(AT19 - IF(AL19&gt;1, O19*$B$7*100/(AN19*BH19), 0))*(BA19+BB19)/1000</f>
        <v>40.76897664425799</v>
      </c>
      <c r="T19">
        <f t="shared" ref="T19:T37" si="7">2/((1/V19-1/U19)+SIGN(V19)*SQRT((1/V19-1/U19)*(1/V19-1/U19) + 4*$C$7/(($C$7+1)*($C$7+1))*(2*1/V19*1/U19-1/U19*1/U19)))</f>
        <v>0.20150747552861528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3.7951384716608123</v>
      </c>
      <c r="V19">
        <f t="shared" ref="V19:V37" si="9">M19*(1000-(1000*0.61365*EXP(17.502*Z19/(240.97+Z19))/(BA19+BB19)+AV19)/2)/(1000*0.61365*EXP(17.502*Z19/(240.97+Z19))/(BA19+BB19)-AV19)</f>
        <v>0.195746672469674</v>
      </c>
      <c r="W19">
        <f t="shared" ref="W19:W37" si="10">1/(($C$7+1)/(T19/1.6)+1/(U19/1.37)) + $C$7/(($C$7+1)/(T19/1.6) + $C$7/(U19/1.37))</f>
        <v>0.12284553741132187</v>
      </c>
      <c r="X19">
        <f t="shared" ref="X19:X37" si="11">(AO19*AR19)</f>
        <v>330.73676699999999</v>
      </c>
      <c r="Y19">
        <f t="shared" ref="Y19:Y37" si="12">(BC19+(X19+2*0.95*0.0000000567*(((BC19+$B$9)+273)^4-(BC19+273)^4)-44100*M19)/(1.84*29.3*U19+8*0.95*0.0000000567*(BC19+273)^3))</f>
        <v>19.617897939308957</v>
      </c>
      <c r="Z19">
        <f t="shared" ref="Z19:Z37" si="13">($C$9*BD19+$D$9*BE19+$E$9*Y19)</f>
        <v>19.617897939308957</v>
      </c>
      <c r="AA19">
        <f t="shared" ref="AA19:AA37" si="14">0.61365*EXP(17.502*Z19/(240.97+Z19))</f>
        <v>2.2916601182752734</v>
      </c>
      <c r="AB19">
        <f t="shared" ref="AB19:AB37" si="15">(AC19/AD19*100)</f>
        <v>64.255215253252331</v>
      </c>
      <c r="AC19">
        <f t="shared" ref="AC19:AC37" si="16">AV19*(BA19+BB19)/1000</f>
        <v>1.3691316137573999</v>
      </c>
      <c r="AD19">
        <f t="shared" ref="AD19:AD37" si="17">0.61365*EXP(17.502*BC19/(240.97+BC19))</f>
        <v>2.1307711885504892</v>
      </c>
      <c r="AE19">
        <f t="shared" ref="AE19:AE37" si="18">(AA19-AV19*(BA19+BB19)/1000)</f>
        <v>0.92252850451787349</v>
      </c>
      <c r="AF19">
        <f t="shared" ref="AF19:AF37" si="19">(-M19*44100)</f>
        <v>-79.558110403138343</v>
      </c>
      <c r="AG19">
        <f t="shared" ref="AG19:AG37" si="20">2*29.3*U19*0.92*(BC19-Z19)</f>
        <v>-238.73094834096779</v>
      </c>
      <c r="AH19">
        <f t="shared" ref="AH19:AH37" si="21">2*0.95*0.0000000567*(((BC19+$B$9)+273)^4-(Z19+273)^4)</f>
        <v>-12.522657858282093</v>
      </c>
      <c r="AI19">
        <f t="shared" ref="AI19:AI37" si="22">X19+AH19+AF19+AG19</f>
        <v>-7.4949602388272751E-2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55373.796776446528</v>
      </c>
      <c r="AO19">
        <f t="shared" ref="AO19:AO37" si="26">$B$13*BI19+$C$13*BJ19+$F$13*BU19*(1-BX19)</f>
        <v>1999.74</v>
      </c>
      <c r="AP19">
        <f t="shared" ref="AP19:AP37" si="27">AO19*AQ19</f>
        <v>1685.7806999999998</v>
      </c>
      <c r="AQ19">
        <f t="shared" ref="AQ19:AQ37" si="28">($B$13*$D$11+$C$13*$D$11+$F$13*((CH19+BZ19)/MAX(CH19+BZ19+CI19, 0.1)*$I$11+CI19/MAX(CH19+BZ19+CI19, 0.1)*$J$11))/($B$13+$C$13+$F$13)</f>
        <v>0.84299993999219891</v>
      </c>
      <c r="AR19">
        <f t="shared" ref="AR19:AR37" si="29">($B$13*$K$11+$C$13*$K$11+$F$13*((CH19+BZ19)/MAX(CH19+BZ19+CI19, 0.1)*$P$11+CI19/MAX(CH19+BZ19+CI19, 0.1)*$Q$11))/($B$13+$C$13+$F$13)</f>
        <v>0.16538988418494405</v>
      </c>
      <c r="AS19">
        <v>1689211398.0999999</v>
      </c>
      <c r="AT19">
        <v>399.97399999999999</v>
      </c>
      <c r="AU19">
        <v>408.14800000000002</v>
      </c>
      <c r="AV19">
        <v>13.4322</v>
      </c>
      <c r="AW19">
        <v>12.501799999999999</v>
      </c>
      <c r="AX19">
        <v>401.27600000000001</v>
      </c>
      <c r="AY19">
        <v>13.3743</v>
      </c>
      <c r="AZ19">
        <v>600.28300000000002</v>
      </c>
      <c r="BA19">
        <v>101.82899999999999</v>
      </c>
      <c r="BB19">
        <v>0.100067</v>
      </c>
      <c r="BC19">
        <v>18.4511</v>
      </c>
      <c r="BD19">
        <v>19.1126</v>
      </c>
      <c r="BE19">
        <v>999.9</v>
      </c>
      <c r="BF19">
        <v>0</v>
      </c>
      <c r="BG19">
        <v>0</v>
      </c>
      <c r="BH19">
        <v>9990.6200000000008</v>
      </c>
      <c r="BI19">
        <v>0</v>
      </c>
      <c r="BJ19">
        <v>0.58203899999999997</v>
      </c>
      <c r="BK19">
        <v>-8.1740399999999998</v>
      </c>
      <c r="BL19">
        <v>405.42</v>
      </c>
      <c r="BM19">
        <v>413.315</v>
      </c>
      <c r="BN19">
        <v>0.93036399999999997</v>
      </c>
      <c r="BO19">
        <v>408.14800000000002</v>
      </c>
      <c r="BP19">
        <v>12.501799999999999</v>
      </c>
      <c r="BQ19">
        <v>1.36778</v>
      </c>
      <c r="BR19">
        <v>1.2730399999999999</v>
      </c>
      <c r="BS19">
        <v>11.565099999999999</v>
      </c>
      <c r="BT19">
        <v>10.484299999999999</v>
      </c>
      <c r="BU19">
        <v>1999.74</v>
      </c>
      <c r="BV19">
        <v>0.9</v>
      </c>
      <c r="BW19">
        <v>9.99998E-2</v>
      </c>
      <c r="BX19">
        <v>0</v>
      </c>
      <c r="BY19">
        <v>2.2833999999999999</v>
      </c>
      <c r="BZ19">
        <v>0</v>
      </c>
      <c r="CA19">
        <v>4443.62</v>
      </c>
      <c r="CB19">
        <v>19108.2</v>
      </c>
      <c r="CC19">
        <v>35.561999999999998</v>
      </c>
      <c r="CD19">
        <v>37.061999999999998</v>
      </c>
      <c r="CE19">
        <v>36.875</v>
      </c>
      <c r="CF19">
        <v>35.186999999999998</v>
      </c>
      <c r="CG19">
        <v>34.811999999999998</v>
      </c>
      <c r="CH19">
        <v>1799.77</v>
      </c>
      <c r="CI19">
        <v>199.97</v>
      </c>
      <c r="CJ19">
        <v>0</v>
      </c>
      <c r="CK19">
        <v>1689211399.7</v>
      </c>
      <c r="CL19">
        <v>0</v>
      </c>
      <c r="CM19">
        <v>1689210597.0999999</v>
      </c>
      <c r="CN19" t="s">
        <v>356</v>
      </c>
      <c r="CO19">
        <v>1689210597.0999999</v>
      </c>
      <c r="CP19">
        <v>1689210597.0999999</v>
      </c>
      <c r="CQ19">
        <v>62</v>
      </c>
      <c r="CR19">
        <v>0.94199999999999995</v>
      </c>
      <c r="CS19">
        <v>-1E-3</v>
      </c>
      <c r="CT19">
        <v>-1.302</v>
      </c>
      <c r="CU19">
        <v>5.8000000000000003E-2</v>
      </c>
      <c r="CV19">
        <v>400</v>
      </c>
      <c r="CW19">
        <v>12</v>
      </c>
      <c r="CX19">
        <v>0.22</v>
      </c>
      <c r="CY19">
        <v>0.1</v>
      </c>
      <c r="CZ19">
        <v>11.7406966858026</v>
      </c>
      <c r="DA19">
        <v>-0.13620693962532399</v>
      </c>
      <c r="DB19">
        <v>8.300627892154E-2</v>
      </c>
      <c r="DC19">
        <v>1</v>
      </c>
      <c r="DD19">
        <v>408.179380952381</v>
      </c>
      <c r="DE19">
        <v>-6.18701298707083E-2</v>
      </c>
      <c r="DF19">
        <v>4.4554382169679198E-2</v>
      </c>
      <c r="DG19">
        <v>-1</v>
      </c>
      <c r="DH19">
        <v>2000.0409523809501</v>
      </c>
      <c r="DI19">
        <v>-0.39838411512893002</v>
      </c>
      <c r="DJ19">
        <v>0.158952067105778</v>
      </c>
      <c r="DK19">
        <v>1</v>
      </c>
      <c r="DL19">
        <v>2</v>
      </c>
      <c r="DM19">
        <v>2</v>
      </c>
      <c r="DN19" t="s">
        <v>357</v>
      </c>
      <c r="DO19">
        <v>3.16432</v>
      </c>
      <c r="DP19">
        <v>2.8343099999999999</v>
      </c>
      <c r="DQ19">
        <v>9.7938399999999995E-2</v>
      </c>
      <c r="DR19">
        <v>9.9552799999999997E-2</v>
      </c>
      <c r="DS19">
        <v>8.1360600000000005E-2</v>
      </c>
      <c r="DT19">
        <v>7.7837500000000004E-2</v>
      </c>
      <c r="DU19">
        <v>29035.1</v>
      </c>
      <c r="DV19">
        <v>30628.799999999999</v>
      </c>
      <c r="DW19">
        <v>29865.7</v>
      </c>
      <c r="DX19">
        <v>31670.6</v>
      </c>
      <c r="DY19">
        <v>35874.199999999997</v>
      </c>
      <c r="DZ19">
        <v>38291</v>
      </c>
      <c r="EA19">
        <v>40918.199999999997</v>
      </c>
      <c r="EB19">
        <v>43954.7</v>
      </c>
      <c r="EC19">
        <v>2.3773</v>
      </c>
      <c r="ED19">
        <v>2.0432800000000002</v>
      </c>
      <c r="EE19">
        <v>0.136934</v>
      </c>
      <c r="EF19">
        <v>0</v>
      </c>
      <c r="EG19">
        <v>16.839600000000001</v>
      </c>
      <c r="EH19">
        <v>999.9</v>
      </c>
      <c r="EI19">
        <v>63.863</v>
      </c>
      <c r="EJ19">
        <v>17.088000000000001</v>
      </c>
      <c r="EK19">
        <v>12.265000000000001</v>
      </c>
      <c r="EL19">
        <v>61.250900000000001</v>
      </c>
      <c r="EM19">
        <v>25.725200000000001</v>
      </c>
      <c r="EN19">
        <v>1</v>
      </c>
      <c r="EO19">
        <v>-0.83617600000000003</v>
      </c>
      <c r="EP19">
        <v>-0.32219999999999999</v>
      </c>
      <c r="EQ19">
        <v>20.283300000000001</v>
      </c>
      <c r="ER19">
        <v>5.2441000000000004</v>
      </c>
      <c r="ES19">
        <v>11.8302</v>
      </c>
      <c r="ET19">
        <v>4.9824000000000002</v>
      </c>
      <c r="EU19">
        <v>3.2989999999999999</v>
      </c>
      <c r="EV19">
        <v>2296.5</v>
      </c>
      <c r="EW19">
        <v>124.3</v>
      </c>
      <c r="EX19">
        <v>1362</v>
      </c>
      <c r="EY19">
        <v>21.1</v>
      </c>
      <c r="EZ19">
        <v>1.8730199999999999</v>
      </c>
      <c r="FA19">
        <v>1.87866</v>
      </c>
      <c r="FB19">
        <v>1.879</v>
      </c>
      <c r="FC19">
        <v>1.87958</v>
      </c>
      <c r="FD19">
        <v>1.8772899999999999</v>
      </c>
      <c r="FE19">
        <v>1.8765799999999999</v>
      </c>
      <c r="FF19">
        <v>1.87714</v>
      </c>
      <c r="FG19">
        <v>1.87469</v>
      </c>
      <c r="FH19">
        <v>0</v>
      </c>
      <c r="FI19">
        <v>0</v>
      </c>
      <c r="FJ19">
        <v>0</v>
      </c>
      <c r="FK19">
        <v>0</v>
      </c>
      <c r="FL19" t="s">
        <v>358</v>
      </c>
      <c r="FM19" t="s">
        <v>359</v>
      </c>
      <c r="FN19" t="s">
        <v>360</v>
      </c>
      <c r="FO19" t="s">
        <v>360</v>
      </c>
      <c r="FP19" t="s">
        <v>360</v>
      </c>
      <c r="FQ19" t="s">
        <v>360</v>
      </c>
      <c r="FR19">
        <v>0</v>
      </c>
      <c r="FS19">
        <v>100</v>
      </c>
      <c r="FT19">
        <v>100</v>
      </c>
      <c r="FU19">
        <v>-1.302</v>
      </c>
      <c r="FV19">
        <v>5.79E-2</v>
      </c>
      <c r="FW19">
        <v>-1.30398357695491</v>
      </c>
      <c r="FX19">
        <v>1.4527828764109799E-4</v>
      </c>
      <c r="FY19">
        <v>-4.3579519040863002E-7</v>
      </c>
      <c r="FZ19">
        <v>2.0799061152897499E-10</v>
      </c>
      <c r="GA19">
        <v>5.7840000000000599E-2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13.3</v>
      </c>
      <c r="GJ19">
        <v>13.3</v>
      </c>
      <c r="GK19">
        <v>1.0351600000000001</v>
      </c>
      <c r="GL19">
        <v>2.47681</v>
      </c>
      <c r="GM19">
        <v>1.54541</v>
      </c>
      <c r="GN19">
        <v>2.3022499999999999</v>
      </c>
      <c r="GO19">
        <v>1.5979000000000001</v>
      </c>
      <c r="GP19">
        <v>2.3889200000000002</v>
      </c>
      <c r="GQ19">
        <v>20.495999999999999</v>
      </c>
      <c r="GR19">
        <v>15.9445</v>
      </c>
      <c r="GS19">
        <v>18</v>
      </c>
      <c r="GT19">
        <v>619.03700000000003</v>
      </c>
      <c r="GU19">
        <v>446.51900000000001</v>
      </c>
      <c r="GV19">
        <v>17.0001</v>
      </c>
      <c r="GW19">
        <v>15.6065</v>
      </c>
      <c r="GX19">
        <v>30.000299999999999</v>
      </c>
      <c r="GY19">
        <v>15.5875</v>
      </c>
      <c r="GZ19">
        <v>15.5359</v>
      </c>
      <c r="HA19">
        <v>20.778500000000001</v>
      </c>
      <c r="HB19">
        <v>-30</v>
      </c>
      <c r="HC19">
        <v>-30</v>
      </c>
      <c r="HD19">
        <v>17</v>
      </c>
      <c r="HE19">
        <v>408.21100000000001</v>
      </c>
      <c r="HF19">
        <v>0</v>
      </c>
      <c r="HG19">
        <v>101.578</v>
      </c>
      <c r="HH19">
        <v>101.851</v>
      </c>
    </row>
    <row r="20" spans="1:216" x14ac:dyDescent="0.2">
      <c r="A20">
        <v>2</v>
      </c>
      <c r="B20">
        <v>1689211459.0999999</v>
      </c>
      <c r="C20">
        <v>61</v>
      </c>
      <c r="D20" t="s">
        <v>361</v>
      </c>
      <c r="E20" t="s">
        <v>362</v>
      </c>
      <c r="F20" t="s">
        <v>350</v>
      </c>
      <c r="G20" t="s">
        <v>351</v>
      </c>
      <c r="H20" t="s">
        <v>352</v>
      </c>
      <c r="I20" t="s">
        <v>353</v>
      </c>
      <c r="J20" t="s">
        <v>354</v>
      </c>
      <c r="K20" t="s">
        <v>355</v>
      </c>
      <c r="L20">
        <v>1689211459.0999999</v>
      </c>
      <c r="M20">
        <f t="shared" si="0"/>
        <v>1.7528515763351035E-3</v>
      </c>
      <c r="N20">
        <f t="shared" si="1"/>
        <v>1.7528515763351036</v>
      </c>
      <c r="O20">
        <f t="shared" si="2"/>
        <v>14.795671202227492</v>
      </c>
      <c r="P20">
        <f t="shared" si="3"/>
        <v>399.97500000000002</v>
      </c>
      <c r="Q20">
        <f t="shared" si="4"/>
        <v>271.90231423507345</v>
      </c>
      <c r="R20">
        <f t="shared" si="5"/>
        <v>27.713781586356184</v>
      </c>
      <c r="S20">
        <f t="shared" si="6"/>
        <v>40.767655182292494</v>
      </c>
      <c r="T20">
        <f t="shared" si="7"/>
        <v>0.19691291584290657</v>
      </c>
      <c r="U20">
        <f t="shared" si="8"/>
        <v>3.8104867738935368</v>
      </c>
      <c r="V20">
        <f t="shared" si="9"/>
        <v>0.19142946611799827</v>
      </c>
      <c r="W20">
        <f t="shared" si="10"/>
        <v>0.12012336365886539</v>
      </c>
      <c r="X20">
        <f t="shared" si="11"/>
        <v>297.71796000000001</v>
      </c>
      <c r="Y20">
        <f t="shared" si="12"/>
        <v>19.517757254652118</v>
      </c>
      <c r="Z20">
        <f t="shared" si="13"/>
        <v>19.517757254652118</v>
      </c>
      <c r="AA20">
        <f t="shared" si="14"/>
        <v>2.2774460137855881</v>
      </c>
      <c r="AB20">
        <f t="shared" si="15"/>
        <v>63.677954952460155</v>
      </c>
      <c r="AC20">
        <f t="shared" si="16"/>
        <v>1.3608074613132999</v>
      </c>
      <c r="AD20">
        <f t="shared" si="17"/>
        <v>2.1370150192939352</v>
      </c>
      <c r="AE20">
        <f t="shared" si="18"/>
        <v>0.9166385524722882</v>
      </c>
      <c r="AF20">
        <f t="shared" si="19"/>
        <v>-77.300754516378063</v>
      </c>
      <c r="AG20">
        <f t="shared" si="20"/>
        <v>-209.53080099525374</v>
      </c>
      <c r="AH20">
        <f t="shared" si="21"/>
        <v>-10.943675544328011</v>
      </c>
      <c r="AI20">
        <f t="shared" si="22"/>
        <v>-5.7271055959802197E-2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55678.701839936424</v>
      </c>
      <c r="AO20">
        <f t="shared" si="26"/>
        <v>1800.1</v>
      </c>
      <c r="AP20">
        <f t="shared" si="27"/>
        <v>1517.4839999999999</v>
      </c>
      <c r="AQ20">
        <f t="shared" si="28"/>
        <v>0.8429998333425921</v>
      </c>
      <c r="AR20">
        <f t="shared" si="29"/>
        <v>0.16538967835120272</v>
      </c>
      <c r="AS20">
        <v>1689211459.0999999</v>
      </c>
      <c r="AT20">
        <v>399.97500000000002</v>
      </c>
      <c r="AU20">
        <v>408.07799999999997</v>
      </c>
      <c r="AV20">
        <v>13.351000000000001</v>
      </c>
      <c r="AW20">
        <v>12.4467</v>
      </c>
      <c r="AX20">
        <v>401.27699999999999</v>
      </c>
      <c r="AY20">
        <v>13.293200000000001</v>
      </c>
      <c r="AZ20">
        <v>600.13400000000001</v>
      </c>
      <c r="BA20">
        <v>101.82599999999999</v>
      </c>
      <c r="BB20">
        <v>9.9508299999999994E-2</v>
      </c>
      <c r="BC20">
        <v>18.497800000000002</v>
      </c>
      <c r="BD20">
        <v>19.045300000000001</v>
      </c>
      <c r="BE20">
        <v>999.9</v>
      </c>
      <c r="BF20">
        <v>0</v>
      </c>
      <c r="BG20">
        <v>0</v>
      </c>
      <c r="BH20">
        <v>10050</v>
      </c>
      <c r="BI20">
        <v>0</v>
      </c>
      <c r="BJ20">
        <v>0.61114100000000005</v>
      </c>
      <c r="BK20">
        <v>-8.1035799999999991</v>
      </c>
      <c r="BL20">
        <v>405.387</v>
      </c>
      <c r="BM20">
        <v>413.22199999999998</v>
      </c>
      <c r="BN20">
        <v>0.90433699999999995</v>
      </c>
      <c r="BO20">
        <v>408.07799999999997</v>
      </c>
      <c r="BP20">
        <v>12.4467</v>
      </c>
      <c r="BQ20">
        <v>1.3594900000000001</v>
      </c>
      <c r="BR20">
        <v>1.2674000000000001</v>
      </c>
      <c r="BS20">
        <v>11.4732</v>
      </c>
      <c r="BT20">
        <v>10.4178</v>
      </c>
      <c r="BU20">
        <v>1800.1</v>
      </c>
      <c r="BV20">
        <v>0.90000400000000003</v>
      </c>
      <c r="BW20">
        <v>9.9995500000000001E-2</v>
      </c>
      <c r="BX20">
        <v>0</v>
      </c>
      <c r="BY20">
        <v>2.7717000000000001</v>
      </c>
      <c r="BZ20">
        <v>0</v>
      </c>
      <c r="CA20">
        <v>3975.2</v>
      </c>
      <c r="CB20">
        <v>17200.599999999999</v>
      </c>
      <c r="CC20">
        <v>35.75</v>
      </c>
      <c r="CD20">
        <v>37.186999999999998</v>
      </c>
      <c r="CE20">
        <v>37.061999999999998</v>
      </c>
      <c r="CF20">
        <v>35.311999999999998</v>
      </c>
      <c r="CG20">
        <v>34.936999999999998</v>
      </c>
      <c r="CH20">
        <v>1620.1</v>
      </c>
      <c r="CI20">
        <v>180</v>
      </c>
      <c r="CJ20">
        <v>0</v>
      </c>
      <c r="CK20">
        <v>1689211460.3</v>
      </c>
      <c r="CL20">
        <v>0</v>
      </c>
      <c r="CM20">
        <v>1689210597.0999999</v>
      </c>
      <c r="CN20" t="s">
        <v>356</v>
      </c>
      <c r="CO20">
        <v>1689210597.0999999</v>
      </c>
      <c r="CP20">
        <v>1689210597.0999999</v>
      </c>
      <c r="CQ20">
        <v>62</v>
      </c>
      <c r="CR20">
        <v>0.94199999999999995</v>
      </c>
      <c r="CS20">
        <v>-1E-3</v>
      </c>
      <c r="CT20">
        <v>-1.302</v>
      </c>
      <c r="CU20">
        <v>5.8000000000000003E-2</v>
      </c>
      <c r="CV20">
        <v>400</v>
      </c>
      <c r="CW20">
        <v>12</v>
      </c>
      <c r="CX20">
        <v>0.22</v>
      </c>
      <c r="CY20">
        <v>0.1</v>
      </c>
      <c r="CZ20">
        <v>11.5428354982737</v>
      </c>
      <c r="DA20">
        <v>7.9020134060373198E-2</v>
      </c>
      <c r="DB20">
        <v>4.8514417663839897E-2</v>
      </c>
      <c r="DC20">
        <v>1</v>
      </c>
      <c r="DD20">
        <v>408.088666666667</v>
      </c>
      <c r="DE20">
        <v>-7.2077922077830203E-2</v>
      </c>
      <c r="DF20">
        <v>2.61485378510159E-2</v>
      </c>
      <c r="DG20">
        <v>-1</v>
      </c>
      <c r="DH20">
        <v>1800.04238095238</v>
      </c>
      <c r="DI20">
        <v>-0.225370336875446</v>
      </c>
      <c r="DJ20">
        <v>0.13804432559027899</v>
      </c>
      <c r="DK20">
        <v>1</v>
      </c>
      <c r="DL20">
        <v>2</v>
      </c>
      <c r="DM20">
        <v>2</v>
      </c>
      <c r="DN20" t="s">
        <v>357</v>
      </c>
      <c r="DO20">
        <v>3.1639599999999999</v>
      </c>
      <c r="DP20">
        <v>2.8342700000000001</v>
      </c>
      <c r="DQ20">
        <v>9.7928299999999996E-2</v>
      </c>
      <c r="DR20">
        <v>9.9529900000000004E-2</v>
      </c>
      <c r="DS20">
        <v>8.09782E-2</v>
      </c>
      <c r="DT20">
        <v>7.7571799999999996E-2</v>
      </c>
      <c r="DU20">
        <v>29033.3</v>
      </c>
      <c r="DV20">
        <v>30628.7</v>
      </c>
      <c r="DW20">
        <v>29863.7</v>
      </c>
      <c r="DX20">
        <v>31669.9</v>
      </c>
      <c r="DY20">
        <v>35887.300000000003</v>
      </c>
      <c r="DZ20">
        <v>38301.800000000003</v>
      </c>
      <c r="EA20">
        <v>40915.5</v>
      </c>
      <c r="EB20">
        <v>43954.1</v>
      </c>
      <c r="EC20">
        <v>2.3764699999999999</v>
      </c>
      <c r="ED20">
        <v>2.0430000000000001</v>
      </c>
      <c r="EE20">
        <v>0.13173399999999999</v>
      </c>
      <c r="EF20">
        <v>0</v>
      </c>
      <c r="EG20">
        <v>16.858499999999999</v>
      </c>
      <c r="EH20">
        <v>999.9</v>
      </c>
      <c r="EI20">
        <v>63.838000000000001</v>
      </c>
      <c r="EJ20">
        <v>17.068000000000001</v>
      </c>
      <c r="EK20">
        <v>12.2437</v>
      </c>
      <c r="EL20">
        <v>61.180999999999997</v>
      </c>
      <c r="EM20">
        <v>26.354199999999999</v>
      </c>
      <c r="EN20">
        <v>1</v>
      </c>
      <c r="EO20">
        <v>-0.83428400000000003</v>
      </c>
      <c r="EP20">
        <v>-0.30827900000000003</v>
      </c>
      <c r="EQ20">
        <v>20.284800000000001</v>
      </c>
      <c r="ER20">
        <v>5.2457399999999996</v>
      </c>
      <c r="ES20">
        <v>11.8302</v>
      </c>
      <c r="ET20">
        <v>4.9829999999999997</v>
      </c>
      <c r="EU20">
        <v>3.2989999999999999</v>
      </c>
      <c r="EV20">
        <v>2296.5</v>
      </c>
      <c r="EW20">
        <v>124.3</v>
      </c>
      <c r="EX20">
        <v>1363.5</v>
      </c>
      <c r="EY20">
        <v>21.1</v>
      </c>
      <c r="EZ20">
        <v>1.8730199999999999</v>
      </c>
      <c r="FA20">
        <v>1.87866</v>
      </c>
      <c r="FB20">
        <v>1.8789899999999999</v>
      </c>
      <c r="FC20">
        <v>1.87958</v>
      </c>
      <c r="FD20">
        <v>1.8772899999999999</v>
      </c>
      <c r="FE20">
        <v>1.87662</v>
      </c>
      <c r="FF20">
        <v>1.87714</v>
      </c>
      <c r="FG20">
        <v>1.87469</v>
      </c>
      <c r="FH20">
        <v>0</v>
      </c>
      <c r="FI20">
        <v>0</v>
      </c>
      <c r="FJ20">
        <v>0</v>
      </c>
      <c r="FK20">
        <v>0</v>
      </c>
      <c r="FL20" t="s">
        <v>358</v>
      </c>
      <c r="FM20" t="s">
        <v>359</v>
      </c>
      <c r="FN20" t="s">
        <v>360</v>
      </c>
      <c r="FO20" t="s">
        <v>360</v>
      </c>
      <c r="FP20" t="s">
        <v>360</v>
      </c>
      <c r="FQ20" t="s">
        <v>360</v>
      </c>
      <c r="FR20">
        <v>0</v>
      </c>
      <c r="FS20">
        <v>100</v>
      </c>
      <c r="FT20">
        <v>100</v>
      </c>
      <c r="FU20">
        <v>-1.302</v>
      </c>
      <c r="FV20">
        <v>5.7799999999999997E-2</v>
      </c>
      <c r="FW20">
        <v>-1.30398357695491</v>
      </c>
      <c r="FX20">
        <v>1.4527828764109799E-4</v>
      </c>
      <c r="FY20">
        <v>-4.3579519040863002E-7</v>
      </c>
      <c r="FZ20">
        <v>2.0799061152897499E-10</v>
      </c>
      <c r="GA20">
        <v>5.7840000000000599E-2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14.4</v>
      </c>
      <c r="GJ20">
        <v>14.4</v>
      </c>
      <c r="GK20">
        <v>1.0351600000000001</v>
      </c>
      <c r="GL20">
        <v>2.4841299999999999</v>
      </c>
      <c r="GM20">
        <v>1.54541</v>
      </c>
      <c r="GN20">
        <v>2.3022499999999999</v>
      </c>
      <c r="GO20">
        <v>1.5979000000000001</v>
      </c>
      <c r="GP20">
        <v>2.3913600000000002</v>
      </c>
      <c r="GQ20">
        <v>20.475899999999999</v>
      </c>
      <c r="GR20">
        <v>15.9445</v>
      </c>
      <c r="GS20">
        <v>18</v>
      </c>
      <c r="GT20">
        <v>618.86800000000005</v>
      </c>
      <c r="GU20">
        <v>446.65300000000002</v>
      </c>
      <c r="GV20">
        <v>17.000399999999999</v>
      </c>
      <c r="GW20">
        <v>15.637600000000001</v>
      </c>
      <c r="GX20">
        <v>30.000299999999999</v>
      </c>
      <c r="GY20">
        <v>15.616099999999999</v>
      </c>
      <c r="GZ20">
        <v>15.564299999999999</v>
      </c>
      <c r="HA20">
        <v>20.774899999999999</v>
      </c>
      <c r="HB20">
        <v>-30</v>
      </c>
      <c r="HC20">
        <v>-30</v>
      </c>
      <c r="HD20">
        <v>17</v>
      </c>
      <c r="HE20">
        <v>408.10500000000002</v>
      </c>
      <c r="HF20">
        <v>0</v>
      </c>
      <c r="HG20">
        <v>101.571</v>
      </c>
      <c r="HH20">
        <v>101.849</v>
      </c>
    </row>
    <row r="21" spans="1:216" x14ac:dyDescent="0.2">
      <c r="A21">
        <v>3</v>
      </c>
      <c r="B21">
        <v>1689211520.0999999</v>
      </c>
      <c r="C21">
        <v>122</v>
      </c>
      <c r="D21" t="s">
        <v>363</v>
      </c>
      <c r="E21" t="s">
        <v>364</v>
      </c>
      <c r="F21" t="s">
        <v>350</v>
      </c>
      <c r="G21" t="s">
        <v>351</v>
      </c>
      <c r="H21" t="s">
        <v>352</v>
      </c>
      <c r="I21" t="s">
        <v>353</v>
      </c>
      <c r="J21" t="s">
        <v>354</v>
      </c>
      <c r="K21" t="s">
        <v>355</v>
      </c>
      <c r="L21">
        <v>1689211520.0999999</v>
      </c>
      <c r="M21">
        <f t="shared" si="0"/>
        <v>1.6931355591580806E-3</v>
      </c>
      <c r="N21">
        <f t="shared" si="1"/>
        <v>1.6931355591580806</v>
      </c>
      <c r="O21">
        <f t="shared" si="2"/>
        <v>14.421910147762722</v>
      </c>
      <c r="P21">
        <f t="shared" si="3"/>
        <v>399.99099999999999</v>
      </c>
      <c r="Q21">
        <f t="shared" si="4"/>
        <v>275.20216416539068</v>
      </c>
      <c r="R21">
        <f t="shared" si="5"/>
        <v>28.049430453431281</v>
      </c>
      <c r="S21">
        <f t="shared" si="6"/>
        <v>40.768283092990998</v>
      </c>
      <c r="T21">
        <f t="shared" si="7"/>
        <v>0.19697804359604709</v>
      </c>
      <c r="U21">
        <f t="shared" si="8"/>
        <v>3.7957994780292883</v>
      </c>
      <c r="V21">
        <f t="shared" si="9"/>
        <v>0.19147042843274467</v>
      </c>
      <c r="W21">
        <f t="shared" si="10"/>
        <v>0.12015102813691628</v>
      </c>
      <c r="X21">
        <f t="shared" si="11"/>
        <v>248.08761299999998</v>
      </c>
      <c r="Y21">
        <f t="shared" si="12"/>
        <v>19.271848290474104</v>
      </c>
      <c r="Z21">
        <f t="shared" si="13"/>
        <v>19.271848290474104</v>
      </c>
      <c r="AA21">
        <f t="shared" si="14"/>
        <v>2.2428687378308618</v>
      </c>
      <c r="AB21">
        <f t="shared" si="15"/>
        <v>63.648381497445783</v>
      </c>
      <c r="AC21">
        <f t="shared" si="16"/>
        <v>1.3575022580189</v>
      </c>
      <c r="AD21">
        <f t="shared" si="17"/>
        <v>2.1328150474232825</v>
      </c>
      <c r="AE21">
        <f t="shared" si="18"/>
        <v>0.88536647981196182</v>
      </c>
      <c r="AF21">
        <f t="shared" si="19"/>
        <v>-74.667278158871355</v>
      </c>
      <c r="AG21">
        <f t="shared" si="20"/>
        <v>-164.82624665265462</v>
      </c>
      <c r="AH21">
        <f t="shared" si="21"/>
        <v>-8.6297776622059903</v>
      </c>
      <c r="AI21">
        <f t="shared" si="22"/>
        <v>-3.5689473731963517E-2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55384.267954483497</v>
      </c>
      <c r="AO21">
        <f t="shared" si="26"/>
        <v>1500.02</v>
      </c>
      <c r="AP21">
        <f t="shared" si="27"/>
        <v>1264.5165</v>
      </c>
      <c r="AQ21">
        <f t="shared" si="28"/>
        <v>0.84299976000319998</v>
      </c>
      <c r="AR21">
        <f t="shared" si="29"/>
        <v>0.16538953680617591</v>
      </c>
      <c r="AS21">
        <v>1689211520.0999999</v>
      </c>
      <c r="AT21">
        <v>399.99099999999999</v>
      </c>
      <c r="AU21">
        <v>407.88499999999999</v>
      </c>
      <c r="AV21">
        <v>13.318899999999999</v>
      </c>
      <c r="AW21">
        <v>12.445499999999999</v>
      </c>
      <c r="AX21">
        <v>401.29300000000001</v>
      </c>
      <c r="AY21">
        <v>13.261100000000001</v>
      </c>
      <c r="AZ21">
        <v>600.21699999999998</v>
      </c>
      <c r="BA21">
        <v>101.82299999999999</v>
      </c>
      <c r="BB21">
        <v>0.10000100000000001</v>
      </c>
      <c r="BC21">
        <v>18.4664</v>
      </c>
      <c r="BD21">
        <v>18.856400000000001</v>
      </c>
      <c r="BE21">
        <v>999.9</v>
      </c>
      <c r="BF21">
        <v>0</v>
      </c>
      <c r="BG21">
        <v>0</v>
      </c>
      <c r="BH21">
        <v>9993.75</v>
      </c>
      <c r="BI21">
        <v>0</v>
      </c>
      <c r="BJ21">
        <v>0.63495199999999996</v>
      </c>
      <c r="BK21">
        <v>-7.89438</v>
      </c>
      <c r="BL21">
        <v>405.39</v>
      </c>
      <c r="BM21">
        <v>413.02499999999998</v>
      </c>
      <c r="BN21">
        <v>0.87346699999999999</v>
      </c>
      <c r="BO21">
        <v>407.88499999999999</v>
      </c>
      <c r="BP21">
        <v>12.445499999999999</v>
      </c>
      <c r="BQ21">
        <v>1.3561700000000001</v>
      </c>
      <c r="BR21">
        <v>1.2672300000000001</v>
      </c>
      <c r="BS21">
        <v>11.436199999999999</v>
      </c>
      <c r="BT21">
        <v>10.415699999999999</v>
      </c>
      <c r="BU21">
        <v>1500.02</v>
      </c>
      <c r="BV21">
        <v>0.90000800000000003</v>
      </c>
      <c r="BW21">
        <v>9.9992200000000003E-2</v>
      </c>
      <c r="BX21">
        <v>0</v>
      </c>
      <c r="BY21">
        <v>2.7134</v>
      </c>
      <c r="BZ21">
        <v>0</v>
      </c>
      <c r="CA21">
        <v>3303.48</v>
      </c>
      <c r="CB21">
        <v>14333.3</v>
      </c>
      <c r="CC21">
        <v>35.625</v>
      </c>
      <c r="CD21">
        <v>37.311999999999998</v>
      </c>
      <c r="CE21">
        <v>37.186999999999998</v>
      </c>
      <c r="CF21">
        <v>35.436999999999998</v>
      </c>
      <c r="CG21">
        <v>35</v>
      </c>
      <c r="CH21">
        <v>1350.03</v>
      </c>
      <c r="CI21">
        <v>149.99</v>
      </c>
      <c r="CJ21">
        <v>0</v>
      </c>
      <c r="CK21">
        <v>1689211521.5</v>
      </c>
      <c r="CL21">
        <v>0</v>
      </c>
      <c r="CM21">
        <v>1689210597.0999999</v>
      </c>
      <c r="CN21" t="s">
        <v>356</v>
      </c>
      <c r="CO21">
        <v>1689210597.0999999</v>
      </c>
      <c r="CP21">
        <v>1689210597.0999999</v>
      </c>
      <c r="CQ21">
        <v>62</v>
      </c>
      <c r="CR21">
        <v>0.94199999999999995</v>
      </c>
      <c r="CS21">
        <v>-1E-3</v>
      </c>
      <c r="CT21">
        <v>-1.302</v>
      </c>
      <c r="CU21">
        <v>5.8000000000000003E-2</v>
      </c>
      <c r="CV21">
        <v>400</v>
      </c>
      <c r="CW21">
        <v>12</v>
      </c>
      <c r="CX21">
        <v>0.22</v>
      </c>
      <c r="CY21">
        <v>0.1</v>
      </c>
      <c r="CZ21">
        <v>11.267971094721201</v>
      </c>
      <c r="DA21">
        <v>-0.170039530788757</v>
      </c>
      <c r="DB21">
        <v>4.1991279336531802E-2</v>
      </c>
      <c r="DC21">
        <v>1</v>
      </c>
      <c r="DD21">
        <v>407.90319047618999</v>
      </c>
      <c r="DE21">
        <v>-0.18412987012983201</v>
      </c>
      <c r="DF21">
        <v>3.6520860376365899E-2</v>
      </c>
      <c r="DG21">
        <v>-1</v>
      </c>
      <c r="DH21">
        <v>1499.99714285714</v>
      </c>
      <c r="DI21">
        <v>-9.2308023563309499E-2</v>
      </c>
      <c r="DJ21">
        <v>9.1658935975793596E-2</v>
      </c>
      <c r="DK21">
        <v>1</v>
      </c>
      <c r="DL21">
        <v>2</v>
      </c>
      <c r="DM21">
        <v>2</v>
      </c>
      <c r="DN21" t="s">
        <v>357</v>
      </c>
      <c r="DO21">
        <v>3.16412</v>
      </c>
      <c r="DP21">
        <v>2.8342700000000001</v>
      </c>
      <c r="DQ21">
        <v>9.7920999999999994E-2</v>
      </c>
      <c r="DR21">
        <v>9.9484400000000001E-2</v>
      </c>
      <c r="DS21">
        <v>8.0821400000000002E-2</v>
      </c>
      <c r="DT21">
        <v>7.7558199999999994E-2</v>
      </c>
      <c r="DU21">
        <v>29033.200000000001</v>
      </c>
      <c r="DV21">
        <v>30628.3</v>
      </c>
      <c r="DW21">
        <v>29863.4</v>
      </c>
      <c r="DX21">
        <v>31667.9</v>
      </c>
      <c r="DY21">
        <v>35893.300000000003</v>
      </c>
      <c r="DZ21">
        <v>38300.300000000003</v>
      </c>
      <c r="EA21">
        <v>40915</v>
      </c>
      <c r="EB21">
        <v>43951.7</v>
      </c>
      <c r="EC21">
        <v>2.3763000000000001</v>
      </c>
      <c r="ED21">
        <v>2.0425499999999999</v>
      </c>
      <c r="EE21">
        <v>0.120506</v>
      </c>
      <c r="EF21">
        <v>0</v>
      </c>
      <c r="EG21">
        <v>16.855699999999999</v>
      </c>
      <c r="EH21">
        <v>999.9</v>
      </c>
      <c r="EI21">
        <v>63.838000000000001</v>
      </c>
      <c r="EJ21">
        <v>17.068000000000001</v>
      </c>
      <c r="EK21">
        <v>12.2463</v>
      </c>
      <c r="EL21">
        <v>61.621000000000002</v>
      </c>
      <c r="EM21">
        <v>25.9054</v>
      </c>
      <c r="EN21">
        <v>1</v>
      </c>
      <c r="EO21">
        <v>-0.83274400000000004</v>
      </c>
      <c r="EP21">
        <v>-0.29105399999999998</v>
      </c>
      <c r="EQ21">
        <v>20.287099999999999</v>
      </c>
      <c r="ER21">
        <v>5.24634</v>
      </c>
      <c r="ES21">
        <v>11.8302</v>
      </c>
      <c r="ET21">
        <v>4.9833499999999997</v>
      </c>
      <c r="EU21">
        <v>3.2989999999999999</v>
      </c>
      <c r="EV21">
        <v>2296.5</v>
      </c>
      <c r="EW21">
        <v>124.3</v>
      </c>
      <c r="EX21">
        <v>1364.8</v>
      </c>
      <c r="EY21">
        <v>21.1</v>
      </c>
      <c r="EZ21">
        <v>1.8730199999999999</v>
      </c>
      <c r="FA21">
        <v>1.87866</v>
      </c>
      <c r="FB21">
        <v>1.8789899999999999</v>
      </c>
      <c r="FC21">
        <v>1.87958</v>
      </c>
      <c r="FD21">
        <v>1.8772899999999999</v>
      </c>
      <c r="FE21">
        <v>1.87659</v>
      </c>
      <c r="FF21">
        <v>1.87714</v>
      </c>
      <c r="FG21">
        <v>1.8747</v>
      </c>
      <c r="FH21">
        <v>0</v>
      </c>
      <c r="FI21">
        <v>0</v>
      </c>
      <c r="FJ21">
        <v>0</v>
      </c>
      <c r="FK21">
        <v>0</v>
      </c>
      <c r="FL21" t="s">
        <v>358</v>
      </c>
      <c r="FM21" t="s">
        <v>359</v>
      </c>
      <c r="FN21" t="s">
        <v>360</v>
      </c>
      <c r="FO21" t="s">
        <v>360</v>
      </c>
      <c r="FP21" t="s">
        <v>360</v>
      </c>
      <c r="FQ21" t="s">
        <v>360</v>
      </c>
      <c r="FR21">
        <v>0</v>
      </c>
      <c r="FS21">
        <v>100</v>
      </c>
      <c r="FT21">
        <v>100</v>
      </c>
      <c r="FU21">
        <v>-1.302</v>
      </c>
      <c r="FV21">
        <v>5.7799999999999997E-2</v>
      </c>
      <c r="FW21">
        <v>-1.30398357695491</v>
      </c>
      <c r="FX21">
        <v>1.4527828764109799E-4</v>
      </c>
      <c r="FY21">
        <v>-4.3579519040863002E-7</v>
      </c>
      <c r="FZ21">
        <v>2.0799061152897499E-10</v>
      </c>
      <c r="GA21">
        <v>5.7840000000000599E-2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15.4</v>
      </c>
      <c r="GJ21">
        <v>15.4</v>
      </c>
      <c r="GK21">
        <v>1.0351600000000001</v>
      </c>
      <c r="GL21">
        <v>2.49756</v>
      </c>
      <c r="GM21">
        <v>1.54541</v>
      </c>
      <c r="GN21">
        <v>2.3022499999999999</v>
      </c>
      <c r="GO21">
        <v>1.5979000000000001</v>
      </c>
      <c r="GP21">
        <v>2.2485400000000002</v>
      </c>
      <c r="GQ21">
        <v>20.475899999999999</v>
      </c>
      <c r="GR21">
        <v>15.927</v>
      </c>
      <c r="GS21">
        <v>18</v>
      </c>
      <c r="GT21">
        <v>619.09400000000005</v>
      </c>
      <c r="GU21">
        <v>446.642</v>
      </c>
      <c r="GV21">
        <v>16.9998</v>
      </c>
      <c r="GW21">
        <v>15.662699999999999</v>
      </c>
      <c r="GX21">
        <v>30.0001</v>
      </c>
      <c r="GY21">
        <v>15.6409</v>
      </c>
      <c r="GZ21">
        <v>15.588800000000001</v>
      </c>
      <c r="HA21">
        <v>20.765799999999999</v>
      </c>
      <c r="HB21">
        <v>-30</v>
      </c>
      <c r="HC21">
        <v>-30</v>
      </c>
      <c r="HD21">
        <v>17</v>
      </c>
      <c r="HE21">
        <v>407.77</v>
      </c>
      <c r="HF21">
        <v>0</v>
      </c>
      <c r="HG21">
        <v>101.57</v>
      </c>
      <c r="HH21">
        <v>101.843</v>
      </c>
    </row>
    <row r="22" spans="1:216" x14ac:dyDescent="0.2">
      <c r="A22">
        <v>4</v>
      </c>
      <c r="B22">
        <v>1689211581.0999999</v>
      </c>
      <c r="C22">
        <v>183</v>
      </c>
      <c r="D22" t="s">
        <v>365</v>
      </c>
      <c r="E22" t="s">
        <v>366</v>
      </c>
      <c r="F22" t="s">
        <v>350</v>
      </c>
      <c r="G22" t="s">
        <v>351</v>
      </c>
      <c r="H22" t="s">
        <v>352</v>
      </c>
      <c r="I22" t="s">
        <v>353</v>
      </c>
      <c r="J22" t="s">
        <v>354</v>
      </c>
      <c r="K22" t="s">
        <v>355</v>
      </c>
      <c r="L22">
        <v>1689211581.0999999</v>
      </c>
      <c r="M22">
        <f t="shared" si="0"/>
        <v>1.6375160223936493E-3</v>
      </c>
      <c r="N22">
        <f t="shared" si="1"/>
        <v>1.6375160223936494</v>
      </c>
      <c r="O22">
        <f t="shared" si="2"/>
        <v>14.263435592214272</v>
      </c>
      <c r="P22">
        <f t="shared" si="3"/>
        <v>399.99299999999999</v>
      </c>
      <c r="Q22">
        <f t="shared" si="4"/>
        <v>276.83179918168906</v>
      </c>
      <c r="R22">
        <f t="shared" si="5"/>
        <v>28.21411451849227</v>
      </c>
      <c r="S22">
        <f t="shared" si="6"/>
        <v>40.766444974728003</v>
      </c>
      <c r="T22">
        <f t="shared" si="7"/>
        <v>0.19723993401527995</v>
      </c>
      <c r="U22">
        <f t="shared" si="8"/>
        <v>3.8005462317062921</v>
      </c>
      <c r="V22">
        <f t="shared" si="9"/>
        <v>0.19172457414653904</v>
      </c>
      <c r="W22">
        <f t="shared" si="10"/>
        <v>0.1203105460183039</v>
      </c>
      <c r="X22">
        <f t="shared" si="11"/>
        <v>206.74867199999997</v>
      </c>
      <c r="Y22">
        <f t="shared" si="12"/>
        <v>19.028020349417588</v>
      </c>
      <c r="Z22">
        <f t="shared" si="13"/>
        <v>19.028020349417588</v>
      </c>
      <c r="AA22">
        <f t="shared" si="14"/>
        <v>2.209039299893587</v>
      </c>
      <c r="AB22">
        <f t="shared" si="15"/>
        <v>63.722768445756749</v>
      </c>
      <c r="AC22">
        <f t="shared" si="16"/>
        <v>1.3537754125679999</v>
      </c>
      <c r="AD22">
        <f t="shared" si="17"/>
        <v>2.1244767695872868</v>
      </c>
      <c r="AE22">
        <f t="shared" si="18"/>
        <v>0.85526388732558711</v>
      </c>
      <c r="AF22">
        <f t="shared" si="19"/>
        <v>-72.214456587559937</v>
      </c>
      <c r="AG22">
        <f t="shared" si="20"/>
        <v>-127.87916922864659</v>
      </c>
      <c r="AH22">
        <f t="shared" si="21"/>
        <v>-6.6764571029303603</v>
      </c>
      <c r="AI22">
        <f t="shared" si="22"/>
        <v>-2.1410919136911843E-2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55493.094687809506</v>
      </c>
      <c r="AO22">
        <f t="shared" si="26"/>
        <v>1250.07</v>
      </c>
      <c r="AP22">
        <f t="shared" si="27"/>
        <v>1053.8088</v>
      </c>
      <c r="AQ22">
        <f t="shared" si="28"/>
        <v>0.84299983200940753</v>
      </c>
      <c r="AR22">
        <f t="shared" si="29"/>
        <v>0.16538967577815641</v>
      </c>
      <c r="AS22">
        <v>1689211581.0999999</v>
      </c>
      <c r="AT22">
        <v>399.99299999999999</v>
      </c>
      <c r="AU22">
        <v>407.79399999999998</v>
      </c>
      <c r="AV22">
        <v>13.282999999999999</v>
      </c>
      <c r="AW22">
        <v>12.4381</v>
      </c>
      <c r="AX22">
        <v>401.29500000000002</v>
      </c>
      <c r="AY22">
        <v>13.225199999999999</v>
      </c>
      <c r="AZ22">
        <v>600.10299999999995</v>
      </c>
      <c r="BA22">
        <v>101.818</v>
      </c>
      <c r="BB22">
        <v>9.9895999999999999E-2</v>
      </c>
      <c r="BC22">
        <v>18.4039</v>
      </c>
      <c r="BD22">
        <v>18.676200000000001</v>
      </c>
      <c r="BE22">
        <v>999.9</v>
      </c>
      <c r="BF22">
        <v>0</v>
      </c>
      <c r="BG22">
        <v>0</v>
      </c>
      <c r="BH22">
        <v>10012.5</v>
      </c>
      <c r="BI22">
        <v>0</v>
      </c>
      <c r="BJ22">
        <v>0.63495199999999996</v>
      </c>
      <c r="BK22">
        <v>-7.8013899999999996</v>
      </c>
      <c r="BL22">
        <v>405.37799999999999</v>
      </c>
      <c r="BM22">
        <v>412.93</v>
      </c>
      <c r="BN22">
        <v>0.84488099999999999</v>
      </c>
      <c r="BO22">
        <v>407.79399999999998</v>
      </c>
      <c r="BP22">
        <v>12.4381</v>
      </c>
      <c r="BQ22">
        <v>1.3524499999999999</v>
      </c>
      <c r="BR22">
        <v>1.2664299999999999</v>
      </c>
      <c r="BS22">
        <v>11.3948</v>
      </c>
      <c r="BT22">
        <v>10.4063</v>
      </c>
      <c r="BU22">
        <v>1250.07</v>
      </c>
      <c r="BV22">
        <v>0.90000400000000003</v>
      </c>
      <c r="BW22">
        <v>9.9995700000000007E-2</v>
      </c>
      <c r="BX22">
        <v>0</v>
      </c>
      <c r="BY22">
        <v>2.3136000000000001</v>
      </c>
      <c r="BZ22">
        <v>0</v>
      </c>
      <c r="CA22">
        <v>2767.33</v>
      </c>
      <c r="CB22">
        <v>11944.9</v>
      </c>
      <c r="CC22">
        <v>35.436999999999998</v>
      </c>
      <c r="CD22">
        <v>37.436999999999998</v>
      </c>
      <c r="CE22">
        <v>37.125</v>
      </c>
      <c r="CF22">
        <v>35.5</v>
      </c>
      <c r="CG22">
        <v>34.936999999999998</v>
      </c>
      <c r="CH22">
        <v>1125.07</v>
      </c>
      <c r="CI22">
        <v>125</v>
      </c>
      <c r="CJ22">
        <v>0</v>
      </c>
      <c r="CK22">
        <v>1689211582.7</v>
      </c>
      <c r="CL22">
        <v>0</v>
      </c>
      <c r="CM22">
        <v>1689210597.0999999</v>
      </c>
      <c r="CN22" t="s">
        <v>356</v>
      </c>
      <c r="CO22">
        <v>1689210597.0999999</v>
      </c>
      <c r="CP22">
        <v>1689210597.0999999</v>
      </c>
      <c r="CQ22">
        <v>62</v>
      </c>
      <c r="CR22">
        <v>0.94199999999999995</v>
      </c>
      <c r="CS22">
        <v>-1E-3</v>
      </c>
      <c r="CT22">
        <v>-1.302</v>
      </c>
      <c r="CU22">
        <v>5.8000000000000003E-2</v>
      </c>
      <c r="CV22">
        <v>400</v>
      </c>
      <c r="CW22">
        <v>12</v>
      </c>
      <c r="CX22">
        <v>0.22</v>
      </c>
      <c r="CY22">
        <v>0.1</v>
      </c>
      <c r="CZ22">
        <v>11.1259809579823</v>
      </c>
      <c r="DA22">
        <v>-1.23232585076909</v>
      </c>
      <c r="DB22">
        <v>0.14670850835304899</v>
      </c>
      <c r="DC22">
        <v>1</v>
      </c>
      <c r="DD22">
        <v>407.79442857142902</v>
      </c>
      <c r="DE22">
        <v>-0.55574025974005703</v>
      </c>
      <c r="DF22">
        <v>8.6638587811427303E-2</v>
      </c>
      <c r="DG22">
        <v>-1</v>
      </c>
      <c r="DH22">
        <v>1250.00952380952</v>
      </c>
      <c r="DI22">
        <v>0.128173593635482</v>
      </c>
      <c r="DJ22">
        <v>0.108033336586698</v>
      </c>
      <c r="DK22">
        <v>1</v>
      </c>
      <c r="DL22">
        <v>2</v>
      </c>
      <c r="DM22">
        <v>2</v>
      </c>
      <c r="DN22" t="s">
        <v>357</v>
      </c>
      <c r="DO22">
        <v>3.1638600000000001</v>
      </c>
      <c r="DP22">
        <v>2.8343400000000001</v>
      </c>
      <c r="DQ22">
        <v>9.7911600000000001E-2</v>
      </c>
      <c r="DR22">
        <v>9.9457900000000002E-2</v>
      </c>
      <c r="DS22">
        <v>8.0647399999999994E-2</v>
      </c>
      <c r="DT22">
        <v>7.7516199999999993E-2</v>
      </c>
      <c r="DU22">
        <v>29032.3</v>
      </c>
      <c r="DV22">
        <v>30628.2</v>
      </c>
      <c r="DW22">
        <v>29862.3</v>
      </c>
      <c r="DX22">
        <v>31667.1</v>
      </c>
      <c r="DY22">
        <v>35899.599999999999</v>
      </c>
      <c r="DZ22">
        <v>38300.9</v>
      </c>
      <c r="EA22">
        <v>40914.1</v>
      </c>
      <c r="EB22">
        <v>43950.2</v>
      </c>
      <c r="EC22">
        <v>2.3758499999999998</v>
      </c>
      <c r="ED22">
        <v>2.0423800000000001</v>
      </c>
      <c r="EE22">
        <v>0.110544</v>
      </c>
      <c r="EF22">
        <v>0</v>
      </c>
      <c r="EG22">
        <v>16.840599999999998</v>
      </c>
      <c r="EH22">
        <v>999.9</v>
      </c>
      <c r="EI22">
        <v>63.838000000000001</v>
      </c>
      <c r="EJ22">
        <v>17.068000000000001</v>
      </c>
      <c r="EK22">
        <v>12.245799999999999</v>
      </c>
      <c r="EL22">
        <v>61.040999999999997</v>
      </c>
      <c r="EM22">
        <v>26.462299999999999</v>
      </c>
      <c r="EN22">
        <v>1</v>
      </c>
      <c r="EO22">
        <v>-0.831484</v>
      </c>
      <c r="EP22">
        <v>-0.26993499999999998</v>
      </c>
      <c r="EQ22">
        <v>20.289100000000001</v>
      </c>
      <c r="ER22">
        <v>5.2460399999999998</v>
      </c>
      <c r="ES22">
        <v>11.8302</v>
      </c>
      <c r="ET22">
        <v>4.9828000000000001</v>
      </c>
      <c r="EU22">
        <v>3.2989999999999999</v>
      </c>
      <c r="EV22">
        <v>2296.5</v>
      </c>
      <c r="EW22">
        <v>124.3</v>
      </c>
      <c r="EX22">
        <v>1366.3</v>
      </c>
      <c r="EY22">
        <v>21.1</v>
      </c>
      <c r="EZ22">
        <v>1.8730199999999999</v>
      </c>
      <c r="FA22">
        <v>1.87866</v>
      </c>
      <c r="FB22">
        <v>1.8790100000000001</v>
      </c>
      <c r="FC22">
        <v>1.87958</v>
      </c>
      <c r="FD22">
        <v>1.8772899999999999</v>
      </c>
      <c r="FE22">
        <v>1.87662</v>
      </c>
      <c r="FF22">
        <v>1.87714</v>
      </c>
      <c r="FG22">
        <v>1.8747100000000001</v>
      </c>
      <c r="FH22">
        <v>0</v>
      </c>
      <c r="FI22">
        <v>0</v>
      </c>
      <c r="FJ22">
        <v>0</v>
      </c>
      <c r="FK22">
        <v>0</v>
      </c>
      <c r="FL22" t="s">
        <v>358</v>
      </c>
      <c r="FM22" t="s">
        <v>359</v>
      </c>
      <c r="FN22" t="s">
        <v>360</v>
      </c>
      <c r="FO22" t="s">
        <v>360</v>
      </c>
      <c r="FP22" t="s">
        <v>360</v>
      </c>
      <c r="FQ22" t="s">
        <v>360</v>
      </c>
      <c r="FR22">
        <v>0</v>
      </c>
      <c r="FS22">
        <v>100</v>
      </c>
      <c r="FT22">
        <v>100</v>
      </c>
      <c r="FU22">
        <v>-1.302</v>
      </c>
      <c r="FV22">
        <v>5.7799999999999997E-2</v>
      </c>
      <c r="FW22">
        <v>-1.30398357695491</v>
      </c>
      <c r="FX22">
        <v>1.4527828764109799E-4</v>
      </c>
      <c r="FY22">
        <v>-4.3579519040863002E-7</v>
      </c>
      <c r="FZ22">
        <v>2.0799061152897499E-10</v>
      </c>
      <c r="GA22">
        <v>5.7840000000000599E-2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16.399999999999999</v>
      </c>
      <c r="GJ22">
        <v>16.399999999999999</v>
      </c>
      <c r="GK22">
        <v>1.0339400000000001</v>
      </c>
      <c r="GL22">
        <v>2.4841299999999999</v>
      </c>
      <c r="GM22">
        <v>1.54541</v>
      </c>
      <c r="GN22">
        <v>2.3022499999999999</v>
      </c>
      <c r="GO22">
        <v>1.5979000000000001</v>
      </c>
      <c r="GP22">
        <v>2.3840300000000001</v>
      </c>
      <c r="GQ22">
        <v>20.495999999999999</v>
      </c>
      <c r="GR22">
        <v>15.9358</v>
      </c>
      <c r="GS22">
        <v>18</v>
      </c>
      <c r="GT22">
        <v>619.08000000000004</v>
      </c>
      <c r="GU22">
        <v>446.76400000000001</v>
      </c>
      <c r="GV22">
        <v>17</v>
      </c>
      <c r="GW22">
        <v>15.682700000000001</v>
      </c>
      <c r="GX22">
        <v>30.0002</v>
      </c>
      <c r="GY22">
        <v>15.662100000000001</v>
      </c>
      <c r="GZ22">
        <v>15.6104</v>
      </c>
      <c r="HA22">
        <v>20.761099999999999</v>
      </c>
      <c r="HB22">
        <v>-30</v>
      </c>
      <c r="HC22">
        <v>-30</v>
      </c>
      <c r="HD22">
        <v>17</v>
      </c>
      <c r="HE22">
        <v>407.78</v>
      </c>
      <c r="HF22">
        <v>0</v>
      </c>
      <c r="HG22">
        <v>101.56699999999999</v>
      </c>
      <c r="HH22">
        <v>101.84</v>
      </c>
    </row>
    <row r="23" spans="1:216" x14ac:dyDescent="0.2">
      <c r="A23">
        <v>5</v>
      </c>
      <c r="B23">
        <v>1689211642.0999999</v>
      </c>
      <c r="C23">
        <v>244</v>
      </c>
      <c r="D23" t="s">
        <v>367</v>
      </c>
      <c r="E23" t="s">
        <v>368</v>
      </c>
      <c r="F23" t="s">
        <v>350</v>
      </c>
      <c r="G23" t="s">
        <v>351</v>
      </c>
      <c r="H23" t="s">
        <v>352</v>
      </c>
      <c r="I23" t="s">
        <v>353</v>
      </c>
      <c r="J23" t="s">
        <v>354</v>
      </c>
      <c r="K23" t="s">
        <v>355</v>
      </c>
      <c r="L23">
        <v>1689211642.0999999</v>
      </c>
      <c r="M23">
        <f t="shared" si="0"/>
        <v>1.5795696202204682E-3</v>
      </c>
      <c r="N23">
        <f t="shared" si="1"/>
        <v>1.5795696202204681</v>
      </c>
      <c r="O23">
        <f t="shared" si="2"/>
        <v>13.870678577353701</v>
      </c>
      <c r="P23">
        <f t="shared" si="3"/>
        <v>400.01299999999998</v>
      </c>
      <c r="Q23">
        <f t="shared" si="4"/>
        <v>279.43387179875543</v>
      </c>
      <c r="R23">
        <f t="shared" si="5"/>
        <v>28.479060039906813</v>
      </c>
      <c r="S23">
        <f t="shared" si="6"/>
        <v>40.768122240912888</v>
      </c>
      <c r="T23">
        <f t="shared" si="7"/>
        <v>0.1958574023788465</v>
      </c>
      <c r="U23">
        <f t="shared" si="8"/>
        <v>3.7962964785577258</v>
      </c>
      <c r="V23">
        <f t="shared" si="9"/>
        <v>0.19041203524793981</v>
      </c>
      <c r="W23">
        <f t="shared" si="10"/>
        <v>0.11948415626236521</v>
      </c>
      <c r="X23">
        <f t="shared" si="11"/>
        <v>165.41828999999998</v>
      </c>
      <c r="Y23">
        <f t="shared" si="12"/>
        <v>18.807520721611215</v>
      </c>
      <c r="Z23">
        <f t="shared" si="13"/>
        <v>18.807520721611215</v>
      </c>
      <c r="AA23">
        <f t="shared" si="14"/>
        <v>2.1788325508159918</v>
      </c>
      <c r="AB23">
        <f t="shared" si="15"/>
        <v>63.614880372287296</v>
      </c>
      <c r="AC23">
        <f t="shared" si="16"/>
        <v>1.3480051118824499</v>
      </c>
      <c r="AD23">
        <f t="shared" si="17"/>
        <v>2.1190091123234818</v>
      </c>
      <c r="AE23">
        <f t="shared" si="18"/>
        <v>0.83082743893354194</v>
      </c>
      <c r="AF23">
        <f t="shared" si="19"/>
        <v>-69.659020251722652</v>
      </c>
      <c r="AG23">
        <f t="shared" si="20"/>
        <v>-91.019182636865935</v>
      </c>
      <c r="AH23">
        <f t="shared" si="21"/>
        <v>-4.7509506850420022</v>
      </c>
      <c r="AI23">
        <f t="shared" si="22"/>
        <v>-1.0863573630601309E-2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55413.990230192336</v>
      </c>
      <c r="AO23">
        <f t="shared" si="26"/>
        <v>1000.17</v>
      </c>
      <c r="AP23">
        <f t="shared" si="27"/>
        <v>843.14340000000004</v>
      </c>
      <c r="AQ23">
        <f t="shared" si="28"/>
        <v>0.84300008998470266</v>
      </c>
      <c r="AR23">
        <f t="shared" si="29"/>
        <v>0.16539017367047601</v>
      </c>
      <c r="AS23">
        <v>1689211642.0999999</v>
      </c>
      <c r="AT23">
        <v>400.01299999999998</v>
      </c>
      <c r="AU23">
        <v>407.59699999999998</v>
      </c>
      <c r="AV23">
        <v>13.2265</v>
      </c>
      <c r="AW23">
        <v>12.4114</v>
      </c>
      <c r="AX23">
        <v>401.31599999999997</v>
      </c>
      <c r="AY23">
        <v>13.168699999999999</v>
      </c>
      <c r="AZ23">
        <v>600.06500000000005</v>
      </c>
      <c r="BA23">
        <v>101.81699999999999</v>
      </c>
      <c r="BB23">
        <v>9.9993299999999993E-2</v>
      </c>
      <c r="BC23">
        <v>18.3628</v>
      </c>
      <c r="BD23">
        <v>18.5122</v>
      </c>
      <c r="BE23">
        <v>999.9</v>
      </c>
      <c r="BF23">
        <v>0</v>
      </c>
      <c r="BG23">
        <v>0</v>
      </c>
      <c r="BH23">
        <v>9996.25</v>
      </c>
      <c r="BI23">
        <v>0</v>
      </c>
      <c r="BJ23">
        <v>0.60849600000000004</v>
      </c>
      <c r="BK23">
        <v>-7.5840500000000004</v>
      </c>
      <c r="BL23">
        <v>405.375</v>
      </c>
      <c r="BM23">
        <v>412.72</v>
      </c>
      <c r="BN23">
        <v>0.81514500000000001</v>
      </c>
      <c r="BO23">
        <v>407.59699999999998</v>
      </c>
      <c r="BP23">
        <v>12.4114</v>
      </c>
      <c r="BQ23">
        <v>1.3466800000000001</v>
      </c>
      <c r="BR23">
        <v>1.2636799999999999</v>
      </c>
      <c r="BS23">
        <v>11.3302</v>
      </c>
      <c r="BT23">
        <v>10.373699999999999</v>
      </c>
      <c r="BU23">
        <v>1000.17</v>
      </c>
      <c r="BV23">
        <v>0.89999899999999999</v>
      </c>
      <c r="BW23">
        <v>0.10000100000000001</v>
      </c>
      <c r="BX23">
        <v>0</v>
      </c>
      <c r="BY23">
        <v>2.8066</v>
      </c>
      <c r="BZ23">
        <v>0</v>
      </c>
      <c r="CA23">
        <v>2247.0700000000002</v>
      </c>
      <c r="CB23">
        <v>9556.9699999999993</v>
      </c>
      <c r="CC23">
        <v>35.125</v>
      </c>
      <c r="CD23">
        <v>37.5</v>
      </c>
      <c r="CE23">
        <v>37.125</v>
      </c>
      <c r="CF23">
        <v>35.561999999999998</v>
      </c>
      <c r="CG23">
        <v>34.811999999999998</v>
      </c>
      <c r="CH23">
        <v>900.15</v>
      </c>
      <c r="CI23">
        <v>100.02</v>
      </c>
      <c r="CJ23">
        <v>0</v>
      </c>
      <c r="CK23">
        <v>1689211643.3</v>
      </c>
      <c r="CL23">
        <v>0</v>
      </c>
      <c r="CM23">
        <v>1689210597.0999999</v>
      </c>
      <c r="CN23" t="s">
        <v>356</v>
      </c>
      <c r="CO23">
        <v>1689210597.0999999</v>
      </c>
      <c r="CP23">
        <v>1689210597.0999999</v>
      </c>
      <c r="CQ23">
        <v>62</v>
      </c>
      <c r="CR23">
        <v>0.94199999999999995</v>
      </c>
      <c r="CS23">
        <v>-1E-3</v>
      </c>
      <c r="CT23">
        <v>-1.302</v>
      </c>
      <c r="CU23">
        <v>5.8000000000000003E-2</v>
      </c>
      <c r="CV23">
        <v>400</v>
      </c>
      <c r="CW23">
        <v>12</v>
      </c>
      <c r="CX23">
        <v>0.22</v>
      </c>
      <c r="CY23">
        <v>0.1</v>
      </c>
      <c r="CZ23">
        <v>10.908857600683399</v>
      </c>
      <c r="DA23">
        <v>0.51172809644588901</v>
      </c>
      <c r="DB23">
        <v>0.133422418664318</v>
      </c>
      <c r="DC23">
        <v>1</v>
      </c>
      <c r="DD23">
        <v>407.60795000000002</v>
      </c>
      <c r="DE23">
        <v>4.1278195488697399E-2</v>
      </c>
      <c r="DF23">
        <v>9.04369808208971E-2</v>
      </c>
      <c r="DG23">
        <v>-1</v>
      </c>
      <c r="DH23">
        <v>1000.02657142857</v>
      </c>
      <c r="DI23">
        <v>2.9726080131405101E-2</v>
      </c>
      <c r="DJ23">
        <v>0.165443868031979</v>
      </c>
      <c r="DK23">
        <v>1</v>
      </c>
      <c r="DL23">
        <v>2</v>
      </c>
      <c r="DM23">
        <v>2</v>
      </c>
      <c r="DN23" t="s">
        <v>357</v>
      </c>
      <c r="DO23">
        <v>3.16377</v>
      </c>
      <c r="DP23">
        <v>2.8342900000000002</v>
      </c>
      <c r="DQ23">
        <v>9.7908599999999998E-2</v>
      </c>
      <c r="DR23">
        <v>9.9415100000000006E-2</v>
      </c>
      <c r="DS23">
        <v>8.0380499999999994E-2</v>
      </c>
      <c r="DT23">
        <v>7.7385700000000002E-2</v>
      </c>
      <c r="DU23">
        <v>29032.3</v>
      </c>
      <c r="DV23">
        <v>30629.5</v>
      </c>
      <c r="DW23">
        <v>29862.2</v>
      </c>
      <c r="DX23">
        <v>31667</v>
      </c>
      <c r="DY23">
        <v>35909.599999999999</v>
      </c>
      <c r="DZ23">
        <v>38305.4</v>
      </c>
      <c r="EA23">
        <v>40913.199999999997</v>
      </c>
      <c r="EB23">
        <v>43949</v>
      </c>
      <c r="EC23">
        <v>2.3754499999999998</v>
      </c>
      <c r="ED23">
        <v>2.0421</v>
      </c>
      <c r="EE23">
        <v>0.10263899999999999</v>
      </c>
      <c r="EF23">
        <v>0</v>
      </c>
      <c r="EG23">
        <v>16.807600000000001</v>
      </c>
      <c r="EH23">
        <v>999.9</v>
      </c>
      <c r="EI23">
        <v>63.838000000000001</v>
      </c>
      <c r="EJ23">
        <v>17.088000000000001</v>
      </c>
      <c r="EK23">
        <v>12.260199999999999</v>
      </c>
      <c r="EL23">
        <v>61.271000000000001</v>
      </c>
      <c r="EM23">
        <v>26.506399999999999</v>
      </c>
      <c r="EN23">
        <v>1</v>
      </c>
      <c r="EO23">
        <v>-0.83040400000000003</v>
      </c>
      <c r="EP23">
        <v>-0.27669700000000003</v>
      </c>
      <c r="EQ23">
        <v>20.2911</v>
      </c>
      <c r="ER23">
        <v>5.2458900000000002</v>
      </c>
      <c r="ES23">
        <v>11.8302</v>
      </c>
      <c r="ET23">
        <v>4.9831000000000003</v>
      </c>
      <c r="EU23">
        <v>3.2989999999999999</v>
      </c>
      <c r="EV23">
        <v>2296.5</v>
      </c>
      <c r="EW23">
        <v>124.3</v>
      </c>
      <c r="EX23">
        <v>1367.6</v>
      </c>
      <c r="EY23">
        <v>21.1</v>
      </c>
      <c r="EZ23">
        <v>1.8730199999999999</v>
      </c>
      <c r="FA23">
        <v>1.87866</v>
      </c>
      <c r="FB23">
        <v>1.879</v>
      </c>
      <c r="FC23">
        <v>1.87958</v>
      </c>
      <c r="FD23">
        <v>1.8772899999999999</v>
      </c>
      <c r="FE23">
        <v>1.8766499999999999</v>
      </c>
      <c r="FF23">
        <v>1.87714</v>
      </c>
      <c r="FG23">
        <v>1.8747</v>
      </c>
      <c r="FH23">
        <v>0</v>
      </c>
      <c r="FI23">
        <v>0</v>
      </c>
      <c r="FJ23">
        <v>0</v>
      </c>
      <c r="FK23">
        <v>0</v>
      </c>
      <c r="FL23" t="s">
        <v>358</v>
      </c>
      <c r="FM23" t="s">
        <v>359</v>
      </c>
      <c r="FN23" t="s">
        <v>360</v>
      </c>
      <c r="FO23" t="s">
        <v>360</v>
      </c>
      <c r="FP23" t="s">
        <v>360</v>
      </c>
      <c r="FQ23" t="s">
        <v>360</v>
      </c>
      <c r="FR23">
        <v>0</v>
      </c>
      <c r="FS23">
        <v>100</v>
      </c>
      <c r="FT23">
        <v>100</v>
      </c>
      <c r="FU23">
        <v>-1.3029999999999999</v>
      </c>
      <c r="FV23">
        <v>5.7799999999999997E-2</v>
      </c>
      <c r="FW23">
        <v>-1.30398357695491</v>
      </c>
      <c r="FX23">
        <v>1.4527828764109799E-4</v>
      </c>
      <c r="FY23">
        <v>-4.3579519040863002E-7</v>
      </c>
      <c r="FZ23">
        <v>2.0799061152897499E-10</v>
      </c>
      <c r="GA23">
        <v>5.7840000000000599E-2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17.399999999999999</v>
      </c>
      <c r="GJ23">
        <v>17.399999999999999</v>
      </c>
      <c r="GK23">
        <v>1.0339400000000001</v>
      </c>
      <c r="GL23">
        <v>2.48169</v>
      </c>
      <c r="GM23">
        <v>1.54541</v>
      </c>
      <c r="GN23">
        <v>2.3022499999999999</v>
      </c>
      <c r="GO23">
        <v>1.5979000000000001</v>
      </c>
      <c r="GP23">
        <v>2.3986800000000001</v>
      </c>
      <c r="GQ23">
        <v>20.495999999999999</v>
      </c>
      <c r="GR23">
        <v>15.9445</v>
      </c>
      <c r="GS23">
        <v>18</v>
      </c>
      <c r="GT23">
        <v>619.04999999999995</v>
      </c>
      <c r="GU23">
        <v>446.78899999999999</v>
      </c>
      <c r="GV23">
        <v>16.9998</v>
      </c>
      <c r="GW23">
        <v>15.6988</v>
      </c>
      <c r="GX23">
        <v>30.0002</v>
      </c>
      <c r="GY23">
        <v>15.6798</v>
      </c>
      <c r="GZ23">
        <v>15.628500000000001</v>
      </c>
      <c r="HA23">
        <v>20.7453</v>
      </c>
      <c r="HB23">
        <v>-30</v>
      </c>
      <c r="HC23">
        <v>-30</v>
      </c>
      <c r="HD23">
        <v>17</v>
      </c>
      <c r="HE23">
        <v>407.59</v>
      </c>
      <c r="HF23">
        <v>0</v>
      </c>
      <c r="HG23">
        <v>101.566</v>
      </c>
      <c r="HH23">
        <v>101.83799999999999</v>
      </c>
    </row>
    <row r="24" spans="1:216" x14ac:dyDescent="0.2">
      <c r="A24">
        <v>6</v>
      </c>
      <c r="B24">
        <v>1689211703.0999999</v>
      </c>
      <c r="C24">
        <v>305</v>
      </c>
      <c r="D24" t="s">
        <v>369</v>
      </c>
      <c r="E24" t="s">
        <v>370</v>
      </c>
      <c r="F24" t="s">
        <v>350</v>
      </c>
      <c r="G24" t="s">
        <v>351</v>
      </c>
      <c r="H24" t="s">
        <v>352</v>
      </c>
      <c r="I24" t="s">
        <v>353</v>
      </c>
      <c r="J24" t="s">
        <v>354</v>
      </c>
      <c r="K24" t="s">
        <v>355</v>
      </c>
      <c r="L24">
        <v>1689211703.0999999</v>
      </c>
      <c r="M24">
        <f t="shared" si="0"/>
        <v>1.4829217316069453E-3</v>
      </c>
      <c r="N24">
        <f t="shared" si="1"/>
        <v>1.4829217316069452</v>
      </c>
      <c r="O24">
        <f t="shared" si="2"/>
        <v>12.875286480250274</v>
      </c>
      <c r="P24">
        <f t="shared" si="3"/>
        <v>400.05500000000001</v>
      </c>
      <c r="Q24">
        <f t="shared" si="4"/>
        <v>285.76067268209397</v>
      </c>
      <c r="R24">
        <f t="shared" si="5"/>
        <v>29.123861562007981</v>
      </c>
      <c r="S24">
        <f t="shared" si="6"/>
        <v>40.772392953283997</v>
      </c>
      <c r="T24">
        <f t="shared" si="7"/>
        <v>0.19185226328288216</v>
      </c>
      <c r="U24">
        <f t="shared" si="8"/>
        <v>3.7982595136079684</v>
      </c>
      <c r="V24">
        <f t="shared" si="9"/>
        <v>0.18662674849351088</v>
      </c>
      <c r="W24">
        <f t="shared" si="10"/>
        <v>0.11709935459414478</v>
      </c>
      <c r="X24">
        <f t="shared" si="11"/>
        <v>124.0305836102316</v>
      </c>
      <c r="Y24">
        <f t="shared" si="12"/>
        <v>18.546182589059516</v>
      </c>
      <c r="Z24">
        <f t="shared" si="13"/>
        <v>18.546182589059516</v>
      </c>
      <c r="AA24">
        <f t="shared" si="14"/>
        <v>2.1435007306920975</v>
      </c>
      <c r="AB24">
        <f t="shared" si="15"/>
        <v>63.948458876002377</v>
      </c>
      <c r="AC24">
        <f t="shared" si="16"/>
        <v>1.3475461614735997</v>
      </c>
      <c r="AD24">
        <f t="shared" si="17"/>
        <v>2.1072378993315923</v>
      </c>
      <c r="AE24">
        <f t="shared" si="18"/>
        <v>0.79595456921849772</v>
      </c>
      <c r="AF24">
        <f t="shared" si="19"/>
        <v>-65.396848363866283</v>
      </c>
      <c r="AG24">
        <f t="shared" si="20"/>
        <v>-55.735309680489166</v>
      </c>
      <c r="AH24">
        <f t="shared" si="21"/>
        <v>-2.9024907719268569</v>
      </c>
      <c r="AI24">
        <f t="shared" si="22"/>
        <v>-4.0652060506971566E-3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55471.038354664946</v>
      </c>
      <c r="AO24">
        <f t="shared" si="26"/>
        <v>749.92899999999997</v>
      </c>
      <c r="AP24">
        <f t="shared" si="27"/>
        <v>632.19005700011996</v>
      </c>
      <c r="AQ24">
        <f t="shared" si="28"/>
        <v>0.84299987998879888</v>
      </c>
      <c r="AR24">
        <f t="shared" si="29"/>
        <v>0.16538976837838196</v>
      </c>
      <c r="AS24">
        <v>1689211703.0999999</v>
      </c>
      <c r="AT24">
        <v>400.05500000000001</v>
      </c>
      <c r="AU24">
        <v>407.09800000000001</v>
      </c>
      <c r="AV24">
        <v>13.222</v>
      </c>
      <c r="AW24">
        <v>12.456799999999999</v>
      </c>
      <c r="AX24">
        <v>401.35700000000003</v>
      </c>
      <c r="AY24">
        <v>13.164199999999999</v>
      </c>
      <c r="AZ24">
        <v>600.08900000000006</v>
      </c>
      <c r="BA24">
        <v>101.81699999999999</v>
      </c>
      <c r="BB24">
        <v>9.9968799999999997E-2</v>
      </c>
      <c r="BC24">
        <v>18.274000000000001</v>
      </c>
      <c r="BD24">
        <v>18.290199999999999</v>
      </c>
      <c r="BE24">
        <v>999.9</v>
      </c>
      <c r="BF24">
        <v>0</v>
      </c>
      <c r="BG24">
        <v>0</v>
      </c>
      <c r="BH24">
        <v>10003.799999999999</v>
      </c>
      <c r="BI24">
        <v>0</v>
      </c>
      <c r="BJ24">
        <v>0.58203899999999997</v>
      </c>
      <c r="BK24">
        <v>-7.0428800000000003</v>
      </c>
      <c r="BL24">
        <v>405.41500000000002</v>
      </c>
      <c r="BM24">
        <v>412.233</v>
      </c>
      <c r="BN24">
        <v>0.76523099999999999</v>
      </c>
      <c r="BO24">
        <v>407.09800000000001</v>
      </c>
      <c r="BP24">
        <v>12.456799999999999</v>
      </c>
      <c r="BQ24">
        <v>1.34623</v>
      </c>
      <c r="BR24">
        <v>1.2683199999999999</v>
      </c>
      <c r="BS24">
        <v>11.325200000000001</v>
      </c>
      <c r="BT24">
        <v>10.428599999999999</v>
      </c>
      <c r="BU24">
        <v>749.92899999999997</v>
      </c>
      <c r="BV24">
        <v>0.89999899999999999</v>
      </c>
      <c r="BW24">
        <v>0.10000100000000001</v>
      </c>
      <c r="BX24">
        <v>0</v>
      </c>
      <c r="BY24">
        <v>2.8472</v>
      </c>
      <c r="BZ24">
        <v>0</v>
      </c>
      <c r="CA24">
        <v>1731.58</v>
      </c>
      <c r="CB24">
        <v>7165.83</v>
      </c>
      <c r="CC24">
        <v>34.686999999999998</v>
      </c>
      <c r="CD24">
        <v>37.5</v>
      </c>
      <c r="CE24">
        <v>37</v>
      </c>
      <c r="CF24">
        <v>35.625</v>
      </c>
      <c r="CG24">
        <v>34.561999999999998</v>
      </c>
      <c r="CH24">
        <v>674.94</v>
      </c>
      <c r="CI24">
        <v>74.989999999999995</v>
      </c>
      <c r="CJ24">
        <v>0</v>
      </c>
      <c r="CK24">
        <v>1689211704.5</v>
      </c>
      <c r="CL24">
        <v>0</v>
      </c>
      <c r="CM24">
        <v>1689210597.0999999</v>
      </c>
      <c r="CN24" t="s">
        <v>356</v>
      </c>
      <c r="CO24">
        <v>1689210597.0999999</v>
      </c>
      <c r="CP24">
        <v>1689210597.0999999</v>
      </c>
      <c r="CQ24">
        <v>62</v>
      </c>
      <c r="CR24">
        <v>0.94199999999999995</v>
      </c>
      <c r="CS24">
        <v>-1E-3</v>
      </c>
      <c r="CT24">
        <v>-1.302</v>
      </c>
      <c r="CU24">
        <v>5.8000000000000003E-2</v>
      </c>
      <c r="CV24">
        <v>400</v>
      </c>
      <c r="CW24">
        <v>12</v>
      </c>
      <c r="CX24">
        <v>0.22</v>
      </c>
      <c r="CY24">
        <v>0.1</v>
      </c>
      <c r="CZ24">
        <v>10.1270471858834</v>
      </c>
      <c r="DA24">
        <v>0.73554713831668805</v>
      </c>
      <c r="DB24">
        <v>9.6314009930337299E-2</v>
      </c>
      <c r="DC24">
        <v>1</v>
      </c>
      <c r="DD24">
        <v>407.08884999999998</v>
      </c>
      <c r="DE24">
        <v>0.50242105263130499</v>
      </c>
      <c r="DF24">
        <v>6.1870247292214797E-2</v>
      </c>
      <c r="DG24">
        <v>-1</v>
      </c>
      <c r="DH24">
        <v>749.98919047618995</v>
      </c>
      <c r="DI24">
        <v>-6.4364813783112707E-2</v>
      </c>
      <c r="DJ24">
        <v>0.143355242748851</v>
      </c>
      <c r="DK24">
        <v>1</v>
      </c>
      <c r="DL24">
        <v>2</v>
      </c>
      <c r="DM24">
        <v>2</v>
      </c>
      <c r="DN24" t="s">
        <v>357</v>
      </c>
      <c r="DO24">
        <v>3.1638099999999998</v>
      </c>
      <c r="DP24">
        <v>2.83432</v>
      </c>
      <c r="DQ24">
        <v>9.7912600000000002E-2</v>
      </c>
      <c r="DR24">
        <v>9.9319900000000003E-2</v>
      </c>
      <c r="DS24">
        <v>8.0356899999999995E-2</v>
      </c>
      <c r="DT24">
        <v>7.7595899999999995E-2</v>
      </c>
      <c r="DU24">
        <v>29031.1</v>
      </c>
      <c r="DV24">
        <v>30631.5</v>
      </c>
      <c r="DW24">
        <v>29861.3</v>
      </c>
      <c r="DX24">
        <v>31665.7</v>
      </c>
      <c r="DY24">
        <v>35909.800000000003</v>
      </c>
      <c r="DZ24">
        <v>38295.599999999999</v>
      </c>
      <c r="EA24">
        <v>40912.300000000003</v>
      </c>
      <c r="EB24">
        <v>43948</v>
      </c>
      <c r="EC24">
        <v>2.3751699999999998</v>
      </c>
      <c r="ED24">
        <v>2.0419</v>
      </c>
      <c r="EE24">
        <v>9.1537800000000002E-2</v>
      </c>
      <c r="EF24">
        <v>0</v>
      </c>
      <c r="EG24">
        <v>16.769600000000001</v>
      </c>
      <c r="EH24">
        <v>999.9</v>
      </c>
      <c r="EI24">
        <v>63.838000000000001</v>
      </c>
      <c r="EJ24">
        <v>17.088000000000001</v>
      </c>
      <c r="EK24">
        <v>12.260899999999999</v>
      </c>
      <c r="EL24">
        <v>61.081000000000003</v>
      </c>
      <c r="EM24">
        <v>26.4343</v>
      </c>
      <c r="EN24">
        <v>1</v>
      </c>
      <c r="EO24">
        <v>-0.82924799999999999</v>
      </c>
      <c r="EP24">
        <v>-0.28320299999999998</v>
      </c>
      <c r="EQ24">
        <v>20.292999999999999</v>
      </c>
      <c r="ER24">
        <v>5.24634</v>
      </c>
      <c r="ES24">
        <v>11.8302</v>
      </c>
      <c r="ET24">
        <v>4.9832999999999998</v>
      </c>
      <c r="EU24">
        <v>3.2989999999999999</v>
      </c>
      <c r="EV24">
        <v>2296.5</v>
      </c>
      <c r="EW24">
        <v>124.3</v>
      </c>
      <c r="EX24">
        <v>1369.1</v>
      </c>
      <c r="EY24">
        <v>21.2</v>
      </c>
      <c r="EZ24">
        <v>1.8730199999999999</v>
      </c>
      <c r="FA24">
        <v>1.87866</v>
      </c>
      <c r="FB24">
        <v>1.8790199999999999</v>
      </c>
      <c r="FC24">
        <v>1.87958</v>
      </c>
      <c r="FD24">
        <v>1.8772899999999999</v>
      </c>
      <c r="FE24">
        <v>1.87662</v>
      </c>
      <c r="FF24">
        <v>1.87714</v>
      </c>
      <c r="FG24">
        <v>1.8747100000000001</v>
      </c>
      <c r="FH24">
        <v>0</v>
      </c>
      <c r="FI24">
        <v>0</v>
      </c>
      <c r="FJ24">
        <v>0</v>
      </c>
      <c r="FK24">
        <v>0</v>
      </c>
      <c r="FL24" t="s">
        <v>358</v>
      </c>
      <c r="FM24" t="s">
        <v>359</v>
      </c>
      <c r="FN24" t="s">
        <v>360</v>
      </c>
      <c r="FO24" t="s">
        <v>360</v>
      </c>
      <c r="FP24" t="s">
        <v>360</v>
      </c>
      <c r="FQ24" t="s">
        <v>360</v>
      </c>
      <c r="FR24">
        <v>0</v>
      </c>
      <c r="FS24">
        <v>100</v>
      </c>
      <c r="FT24">
        <v>100</v>
      </c>
      <c r="FU24">
        <v>-1.302</v>
      </c>
      <c r="FV24">
        <v>5.7799999999999997E-2</v>
      </c>
      <c r="FW24">
        <v>-1.30398357695491</v>
      </c>
      <c r="FX24">
        <v>1.4527828764109799E-4</v>
      </c>
      <c r="FY24">
        <v>-4.3579519040863002E-7</v>
      </c>
      <c r="FZ24">
        <v>2.0799061152897499E-10</v>
      </c>
      <c r="GA24">
        <v>5.7840000000000599E-2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18.399999999999999</v>
      </c>
      <c r="GJ24">
        <v>18.399999999999999</v>
      </c>
      <c r="GK24">
        <v>1.03271</v>
      </c>
      <c r="GL24">
        <v>2.47559</v>
      </c>
      <c r="GM24">
        <v>1.54541</v>
      </c>
      <c r="GN24">
        <v>2.3022499999999999</v>
      </c>
      <c r="GO24">
        <v>1.5979000000000001</v>
      </c>
      <c r="GP24">
        <v>2.3718300000000001</v>
      </c>
      <c r="GQ24">
        <v>20.515999999999998</v>
      </c>
      <c r="GR24">
        <v>15.9358</v>
      </c>
      <c r="GS24">
        <v>18</v>
      </c>
      <c r="GT24">
        <v>619.09100000000001</v>
      </c>
      <c r="GU24">
        <v>446.851</v>
      </c>
      <c r="GV24">
        <v>16.9998</v>
      </c>
      <c r="GW24">
        <v>15.713100000000001</v>
      </c>
      <c r="GX24">
        <v>30.0001</v>
      </c>
      <c r="GY24">
        <v>15.696300000000001</v>
      </c>
      <c r="GZ24">
        <v>15.645799999999999</v>
      </c>
      <c r="HA24">
        <v>20.720199999999998</v>
      </c>
      <c r="HB24">
        <v>-30</v>
      </c>
      <c r="HC24">
        <v>-30</v>
      </c>
      <c r="HD24">
        <v>17</v>
      </c>
      <c r="HE24">
        <v>406.93599999999998</v>
      </c>
      <c r="HF24">
        <v>0</v>
      </c>
      <c r="HG24">
        <v>101.563</v>
      </c>
      <c r="HH24">
        <v>101.83499999999999</v>
      </c>
    </row>
    <row r="25" spans="1:216" x14ac:dyDescent="0.2">
      <c r="A25">
        <v>7</v>
      </c>
      <c r="B25">
        <v>1689211764.0999999</v>
      </c>
      <c r="C25">
        <v>366</v>
      </c>
      <c r="D25" t="s">
        <v>371</v>
      </c>
      <c r="E25" t="s">
        <v>372</v>
      </c>
      <c r="F25" t="s">
        <v>350</v>
      </c>
      <c r="G25" t="s">
        <v>351</v>
      </c>
      <c r="H25" t="s">
        <v>352</v>
      </c>
      <c r="I25" t="s">
        <v>353</v>
      </c>
      <c r="J25" t="s">
        <v>354</v>
      </c>
      <c r="K25" t="s">
        <v>355</v>
      </c>
      <c r="L25">
        <v>1689211764.0999999</v>
      </c>
      <c r="M25">
        <f t="shared" si="0"/>
        <v>1.4315780804072999E-3</v>
      </c>
      <c r="N25">
        <f t="shared" si="1"/>
        <v>1.4315780804072999</v>
      </c>
      <c r="O25">
        <f t="shared" si="2"/>
        <v>11.863070326684761</v>
      </c>
      <c r="P25">
        <f t="shared" si="3"/>
        <v>400.00799999999998</v>
      </c>
      <c r="Q25">
        <f t="shared" si="4"/>
        <v>294.41448244272698</v>
      </c>
      <c r="R25">
        <f t="shared" si="5"/>
        <v>30.005207315473534</v>
      </c>
      <c r="S25">
        <f t="shared" si="6"/>
        <v>40.766754638786395</v>
      </c>
      <c r="T25">
        <f t="shared" si="7"/>
        <v>0.19177057268203629</v>
      </c>
      <c r="U25">
        <f t="shared" si="8"/>
        <v>3.8027297763307559</v>
      </c>
      <c r="V25">
        <f t="shared" si="9"/>
        <v>0.18655539969009591</v>
      </c>
      <c r="W25">
        <f t="shared" si="10"/>
        <v>0.11705387427958594</v>
      </c>
      <c r="X25">
        <f t="shared" si="11"/>
        <v>99.199880352742653</v>
      </c>
      <c r="Y25">
        <f t="shared" si="12"/>
        <v>18.35874720875135</v>
      </c>
      <c r="Z25">
        <f t="shared" si="13"/>
        <v>18.35874720875135</v>
      </c>
      <c r="AA25">
        <f t="shared" si="14"/>
        <v>2.1184706263226127</v>
      </c>
      <c r="AB25">
        <f t="shared" si="15"/>
        <v>64.383676796247784</v>
      </c>
      <c r="AC25">
        <f t="shared" si="16"/>
        <v>1.34970929346105</v>
      </c>
      <c r="AD25">
        <f t="shared" si="17"/>
        <v>2.0963532383097911</v>
      </c>
      <c r="AE25">
        <f t="shared" si="18"/>
        <v>0.76876133286156279</v>
      </c>
      <c r="AF25">
        <f t="shared" si="19"/>
        <v>-63.132593345961929</v>
      </c>
      <c r="AG25">
        <f t="shared" si="20"/>
        <v>-34.287813156471771</v>
      </c>
      <c r="AH25">
        <f t="shared" si="21"/>
        <v>-1.7810075111853529</v>
      </c>
      <c r="AI25">
        <f t="shared" si="22"/>
        <v>-1.5336608763973913E-3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55578.195903119435</v>
      </c>
      <c r="AO25">
        <f t="shared" si="26"/>
        <v>599.78599999999994</v>
      </c>
      <c r="AP25">
        <f t="shared" si="27"/>
        <v>505.62025800660234</v>
      </c>
      <c r="AQ25">
        <f t="shared" si="28"/>
        <v>0.8430011004034812</v>
      </c>
      <c r="AR25">
        <f t="shared" si="29"/>
        <v>0.16539212377871884</v>
      </c>
      <c r="AS25">
        <v>1689211764.0999999</v>
      </c>
      <c r="AT25">
        <v>400.00799999999998</v>
      </c>
      <c r="AU25">
        <v>406.51100000000002</v>
      </c>
      <c r="AV25">
        <v>13.243499999999999</v>
      </c>
      <c r="AW25">
        <v>12.504799999999999</v>
      </c>
      <c r="AX25">
        <v>401.31099999999998</v>
      </c>
      <c r="AY25">
        <v>13.185700000000001</v>
      </c>
      <c r="AZ25">
        <v>600.08100000000002</v>
      </c>
      <c r="BA25">
        <v>101.815</v>
      </c>
      <c r="BB25">
        <v>9.9848300000000001E-2</v>
      </c>
      <c r="BC25">
        <v>18.191500000000001</v>
      </c>
      <c r="BD25">
        <v>18.135000000000002</v>
      </c>
      <c r="BE25">
        <v>999.9</v>
      </c>
      <c r="BF25">
        <v>0</v>
      </c>
      <c r="BG25">
        <v>0</v>
      </c>
      <c r="BH25">
        <v>10021.200000000001</v>
      </c>
      <c r="BI25">
        <v>0</v>
      </c>
      <c r="BJ25">
        <v>0.58203899999999997</v>
      </c>
      <c r="BK25">
        <v>-6.5025000000000004</v>
      </c>
      <c r="BL25">
        <v>405.37700000000001</v>
      </c>
      <c r="BM25">
        <v>411.65899999999999</v>
      </c>
      <c r="BN25">
        <v>0.73868599999999995</v>
      </c>
      <c r="BO25">
        <v>406.51100000000002</v>
      </c>
      <c r="BP25">
        <v>12.504799999999999</v>
      </c>
      <c r="BQ25">
        <v>1.3483799999999999</v>
      </c>
      <c r="BR25">
        <v>1.2731699999999999</v>
      </c>
      <c r="BS25">
        <v>11.349299999999999</v>
      </c>
      <c r="BT25">
        <v>10.485900000000001</v>
      </c>
      <c r="BU25">
        <v>599.78599999999994</v>
      </c>
      <c r="BV25">
        <v>0.89995599999999998</v>
      </c>
      <c r="BW25">
        <v>0.10004399999999999</v>
      </c>
      <c r="BX25">
        <v>0</v>
      </c>
      <c r="BY25">
        <v>2.7989999999999999</v>
      </c>
      <c r="BZ25">
        <v>0</v>
      </c>
      <c r="CA25">
        <v>1415.65</v>
      </c>
      <c r="CB25">
        <v>5731.11</v>
      </c>
      <c r="CC25">
        <v>34.375</v>
      </c>
      <c r="CD25">
        <v>37.5</v>
      </c>
      <c r="CE25">
        <v>36.811999999999998</v>
      </c>
      <c r="CF25">
        <v>35.561999999999998</v>
      </c>
      <c r="CG25">
        <v>34.311999999999998</v>
      </c>
      <c r="CH25">
        <v>539.78</v>
      </c>
      <c r="CI25">
        <v>60</v>
      </c>
      <c r="CJ25">
        <v>0</v>
      </c>
      <c r="CK25">
        <v>1689211765.7</v>
      </c>
      <c r="CL25">
        <v>0</v>
      </c>
      <c r="CM25">
        <v>1689210597.0999999</v>
      </c>
      <c r="CN25" t="s">
        <v>356</v>
      </c>
      <c r="CO25">
        <v>1689210597.0999999</v>
      </c>
      <c r="CP25">
        <v>1689210597.0999999</v>
      </c>
      <c r="CQ25">
        <v>62</v>
      </c>
      <c r="CR25">
        <v>0.94199999999999995</v>
      </c>
      <c r="CS25">
        <v>-1E-3</v>
      </c>
      <c r="CT25">
        <v>-1.302</v>
      </c>
      <c r="CU25">
        <v>5.8000000000000003E-2</v>
      </c>
      <c r="CV25">
        <v>400</v>
      </c>
      <c r="CW25">
        <v>12</v>
      </c>
      <c r="CX25">
        <v>0.22</v>
      </c>
      <c r="CY25">
        <v>0.1</v>
      </c>
      <c r="CZ25">
        <v>9.2870186708211104</v>
      </c>
      <c r="DA25">
        <v>0.18554320585301601</v>
      </c>
      <c r="DB25">
        <v>5.5734206071830203E-2</v>
      </c>
      <c r="DC25">
        <v>1</v>
      </c>
      <c r="DD25">
        <v>406.516428571429</v>
      </c>
      <c r="DE25">
        <v>-0.107766233765394</v>
      </c>
      <c r="DF25">
        <v>2.9675340778839199E-2</v>
      </c>
      <c r="DG25">
        <v>-1</v>
      </c>
      <c r="DH25">
        <v>600.00376190476197</v>
      </c>
      <c r="DI25">
        <v>-0.57808643700842099</v>
      </c>
      <c r="DJ25">
        <v>0.12341833805314401</v>
      </c>
      <c r="DK25">
        <v>1</v>
      </c>
      <c r="DL25">
        <v>2</v>
      </c>
      <c r="DM25">
        <v>2</v>
      </c>
      <c r="DN25" t="s">
        <v>357</v>
      </c>
      <c r="DO25">
        <v>3.16378</v>
      </c>
      <c r="DP25">
        <v>2.8343600000000002</v>
      </c>
      <c r="DQ25">
        <v>9.7897700000000004E-2</v>
      </c>
      <c r="DR25">
        <v>9.9205699999999994E-2</v>
      </c>
      <c r="DS25">
        <v>8.0450999999999995E-2</v>
      </c>
      <c r="DT25">
        <v>7.7815599999999999E-2</v>
      </c>
      <c r="DU25">
        <v>29030</v>
      </c>
      <c r="DV25">
        <v>30634.1</v>
      </c>
      <c r="DW25">
        <v>29859.7</v>
      </c>
      <c r="DX25">
        <v>31664.5</v>
      </c>
      <c r="DY25">
        <v>35904.699999999997</v>
      </c>
      <c r="DZ25">
        <v>38285.800000000003</v>
      </c>
      <c r="EA25">
        <v>40910.800000000003</v>
      </c>
      <c r="EB25">
        <v>43947.5</v>
      </c>
      <c r="EC25">
        <v>2.3748999999999998</v>
      </c>
      <c r="ED25">
        <v>2.0418500000000002</v>
      </c>
      <c r="EE25">
        <v>8.4981299999999996E-2</v>
      </c>
      <c r="EF25">
        <v>0</v>
      </c>
      <c r="EG25">
        <v>16.723199999999999</v>
      </c>
      <c r="EH25">
        <v>999.9</v>
      </c>
      <c r="EI25">
        <v>63.838000000000001</v>
      </c>
      <c r="EJ25">
        <v>17.088000000000001</v>
      </c>
      <c r="EK25">
        <v>12.2607</v>
      </c>
      <c r="EL25">
        <v>60.981000000000002</v>
      </c>
      <c r="EM25">
        <v>26.566500000000001</v>
      </c>
      <c r="EN25">
        <v>1</v>
      </c>
      <c r="EO25">
        <v>-0.82862000000000002</v>
      </c>
      <c r="EP25">
        <v>-0.308502</v>
      </c>
      <c r="EQ25">
        <v>20.2942</v>
      </c>
      <c r="ER25">
        <v>5.2464899999999997</v>
      </c>
      <c r="ES25">
        <v>11.8302</v>
      </c>
      <c r="ET25">
        <v>4.9831500000000002</v>
      </c>
      <c r="EU25">
        <v>3.2989999999999999</v>
      </c>
      <c r="EV25">
        <v>2296.5</v>
      </c>
      <c r="EW25">
        <v>124.3</v>
      </c>
      <c r="EX25">
        <v>1370.3</v>
      </c>
      <c r="EY25">
        <v>21.2</v>
      </c>
      <c r="EZ25">
        <v>1.8730199999999999</v>
      </c>
      <c r="FA25">
        <v>1.87866</v>
      </c>
      <c r="FB25">
        <v>1.879</v>
      </c>
      <c r="FC25">
        <v>1.87958</v>
      </c>
      <c r="FD25">
        <v>1.8772899999999999</v>
      </c>
      <c r="FE25">
        <v>1.87662</v>
      </c>
      <c r="FF25">
        <v>1.87714</v>
      </c>
      <c r="FG25">
        <v>1.87469</v>
      </c>
      <c r="FH25">
        <v>0</v>
      </c>
      <c r="FI25">
        <v>0</v>
      </c>
      <c r="FJ25">
        <v>0</v>
      </c>
      <c r="FK25">
        <v>0</v>
      </c>
      <c r="FL25" t="s">
        <v>358</v>
      </c>
      <c r="FM25" t="s">
        <v>359</v>
      </c>
      <c r="FN25" t="s">
        <v>360</v>
      </c>
      <c r="FO25" t="s">
        <v>360</v>
      </c>
      <c r="FP25" t="s">
        <v>360</v>
      </c>
      <c r="FQ25" t="s">
        <v>360</v>
      </c>
      <c r="FR25">
        <v>0</v>
      </c>
      <c r="FS25">
        <v>100</v>
      </c>
      <c r="FT25">
        <v>100</v>
      </c>
      <c r="FU25">
        <v>-1.3029999999999999</v>
      </c>
      <c r="FV25">
        <v>5.7799999999999997E-2</v>
      </c>
      <c r="FW25">
        <v>-1.30398357695491</v>
      </c>
      <c r="FX25">
        <v>1.4527828764109799E-4</v>
      </c>
      <c r="FY25">
        <v>-4.3579519040863002E-7</v>
      </c>
      <c r="FZ25">
        <v>2.0799061152897499E-10</v>
      </c>
      <c r="GA25">
        <v>5.7840000000000599E-2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19.399999999999999</v>
      </c>
      <c r="GJ25">
        <v>19.399999999999999</v>
      </c>
      <c r="GK25">
        <v>1.03149</v>
      </c>
      <c r="GL25">
        <v>2.48169</v>
      </c>
      <c r="GM25">
        <v>1.54541</v>
      </c>
      <c r="GN25">
        <v>2.3022499999999999</v>
      </c>
      <c r="GO25">
        <v>1.5979000000000001</v>
      </c>
      <c r="GP25">
        <v>2.3107899999999999</v>
      </c>
      <c r="GQ25">
        <v>20.515999999999998</v>
      </c>
      <c r="GR25">
        <v>15.927</v>
      </c>
      <c r="GS25">
        <v>18</v>
      </c>
      <c r="GT25">
        <v>619.11800000000005</v>
      </c>
      <c r="GU25">
        <v>446.98500000000001</v>
      </c>
      <c r="GV25">
        <v>16.999300000000002</v>
      </c>
      <c r="GW25">
        <v>15.7258</v>
      </c>
      <c r="GX25">
        <v>30</v>
      </c>
      <c r="GY25">
        <v>15.7119</v>
      </c>
      <c r="GZ25">
        <v>15.6614</v>
      </c>
      <c r="HA25">
        <v>20.708600000000001</v>
      </c>
      <c r="HB25">
        <v>-30</v>
      </c>
      <c r="HC25">
        <v>-30</v>
      </c>
      <c r="HD25">
        <v>17</v>
      </c>
      <c r="HE25">
        <v>406.57600000000002</v>
      </c>
      <c r="HF25">
        <v>0</v>
      </c>
      <c r="HG25">
        <v>101.559</v>
      </c>
      <c r="HH25">
        <v>101.833</v>
      </c>
    </row>
    <row r="26" spans="1:216" x14ac:dyDescent="0.2">
      <c r="A26">
        <v>8</v>
      </c>
      <c r="B26">
        <v>1689211825.0999999</v>
      </c>
      <c r="C26">
        <v>427</v>
      </c>
      <c r="D26" t="s">
        <v>373</v>
      </c>
      <c r="E26" t="s">
        <v>374</v>
      </c>
      <c r="F26" t="s">
        <v>350</v>
      </c>
      <c r="G26" t="s">
        <v>351</v>
      </c>
      <c r="H26" t="s">
        <v>352</v>
      </c>
      <c r="I26" t="s">
        <v>353</v>
      </c>
      <c r="J26" t="s">
        <v>354</v>
      </c>
      <c r="K26" t="s">
        <v>355</v>
      </c>
      <c r="L26">
        <v>1689211825.0999999</v>
      </c>
      <c r="M26">
        <f t="shared" si="0"/>
        <v>1.392715521961913E-3</v>
      </c>
      <c r="N26">
        <f t="shared" si="1"/>
        <v>1.392715521961913</v>
      </c>
      <c r="O26">
        <f t="shared" si="2"/>
        <v>10.824166414883869</v>
      </c>
      <c r="P26">
        <f t="shared" si="3"/>
        <v>399.99099999999999</v>
      </c>
      <c r="Q26">
        <f t="shared" si="4"/>
        <v>303.00260711272057</v>
      </c>
      <c r="R26">
        <f t="shared" si="5"/>
        <v>30.880923393443805</v>
      </c>
      <c r="S26">
        <f t="shared" si="6"/>
        <v>40.765627552742004</v>
      </c>
      <c r="T26">
        <f t="shared" si="7"/>
        <v>0.19110763029430786</v>
      </c>
      <c r="U26">
        <f t="shared" si="8"/>
        <v>3.7907420872195519</v>
      </c>
      <c r="V26">
        <f t="shared" si="9"/>
        <v>0.18591202731259301</v>
      </c>
      <c r="W26">
        <f t="shared" si="10"/>
        <v>0.11665005607697479</v>
      </c>
      <c r="X26">
        <f t="shared" si="11"/>
        <v>82.680222389884179</v>
      </c>
      <c r="Y26">
        <f t="shared" si="12"/>
        <v>18.196192412502814</v>
      </c>
      <c r="Z26">
        <f t="shared" si="13"/>
        <v>18.196192412502814</v>
      </c>
      <c r="AA26">
        <f t="shared" si="14"/>
        <v>2.0969710077967454</v>
      </c>
      <c r="AB26">
        <f t="shared" si="15"/>
        <v>64.60633423675236</v>
      </c>
      <c r="AC26">
        <f t="shared" si="16"/>
        <v>1.3463864834733998</v>
      </c>
      <c r="AD26">
        <f t="shared" si="17"/>
        <v>2.0839852614753154</v>
      </c>
      <c r="AE26">
        <f t="shared" si="18"/>
        <v>0.75058452432334555</v>
      </c>
      <c r="AF26">
        <f t="shared" si="19"/>
        <v>-61.418754518520366</v>
      </c>
      <c r="AG26">
        <f t="shared" si="20"/>
        <v>-20.21029497432303</v>
      </c>
      <c r="AH26">
        <f t="shared" si="21"/>
        <v>-1.051708679590704</v>
      </c>
      <c r="AI26">
        <f t="shared" si="22"/>
        <v>-5.357825499210378E-4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55350.854889309645</v>
      </c>
      <c r="AO26">
        <f t="shared" si="26"/>
        <v>499.911</v>
      </c>
      <c r="AP26">
        <f t="shared" si="27"/>
        <v>421.42494299993996</v>
      </c>
      <c r="AQ26">
        <f t="shared" si="28"/>
        <v>0.84299993998919798</v>
      </c>
      <c r="AR26">
        <f t="shared" si="29"/>
        <v>0.16538988417915224</v>
      </c>
      <c r="AS26">
        <v>1689211825.0999999</v>
      </c>
      <c r="AT26">
        <v>399.99099999999999</v>
      </c>
      <c r="AU26">
        <v>405.94200000000001</v>
      </c>
      <c r="AV26">
        <v>13.210699999999999</v>
      </c>
      <c r="AW26">
        <v>12.492100000000001</v>
      </c>
      <c r="AX26">
        <v>401.29300000000001</v>
      </c>
      <c r="AY26">
        <v>13.152900000000001</v>
      </c>
      <c r="AZ26">
        <v>600.14</v>
      </c>
      <c r="BA26">
        <v>101.816</v>
      </c>
      <c r="BB26">
        <v>0.10036200000000001</v>
      </c>
      <c r="BC26">
        <v>18.097300000000001</v>
      </c>
      <c r="BD26">
        <v>17.996099999999998</v>
      </c>
      <c r="BE26">
        <v>999.9</v>
      </c>
      <c r="BF26">
        <v>0</v>
      </c>
      <c r="BG26">
        <v>0</v>
      </c>
      <c r="BH26">
        <v>9975</v>
      </c>
      <c r="BI26">
        <v>0</v>
      </c>
      <c r="BJ26">
        <v>0.52912700000000001</v>
      </c>
      <c r="BK26">
        <v>-5.9506800000000002</v>
      </c>
      <c r="BL26">
        <v>405.346</v>
      </c>
      <c r="BM26">
        <v>411.077</v>
      </c>
      <c r="BN26">
        <v>0.71867000000000003</v>
      </c>
      <c r="BO26">
        <v>405.94200000000001</v>
      </c>
      <c r="BP26">
        <v>12.492100000000001</v>
      </c>
      <c r="BQ26">
        <v>1.34507</v>
      </c>
      <c r="BR26">
        <v>1.27189</v>
      </c>
      <c r="BS26">
        <v>11.312099999999999</v>
      </c>
      <c r="BT26">
        <v>10.470800000000001</v>
      </c>
      <c r="BU26">
        <v>499.911</v>
      </c>
      <c r="BV26">
        <v>0.89999899999999999</v>
      </c>
      <c r="BW26">
        <v>0.10000100000000001</v>
      </c>
      <c r="BX26">
        <v>0</v>
      </c>
      <c r="BY26">
        <v>2.5022000000000002</v>
      </c>
      <c r="BZ26">
        <v>0</v>
      </c>
      <c r="CA26">
        <v>1198.3900000000001</v>
      </c>
      <c r="CB26">
        <v>4776.82</v>
      </c>
      <c r="CC26">
        <v>33.936999999999998</v>
      </c>
      <c r="CD26">
        <v>37.375</v>
      </c>
      <c r="CE26">
        <v>36.561999999999998</v>
      </c>
      <c r="CF26">
        <v>35.436999999999998</v>
      </c>
      <c r="CG26">
        <v>33.936999999999998</v>
      </c>
      <c r="CH26">
        <v>449.92</v>
      </c>
      <c r="CI26">
        <v>49.99</v>
      </c>
      <c r="CJ26">
        <v>0</v>
      </c>
      <c r="CK26">
        <v>1689211826.3</v>
      </c>
      <c r="CL26">
        <v>0</v>
      </c>
      <c r="CM26">
        <v>1689210597.0999999</v>
      </c>
      <c r="CN26" t="s">
        <v>356</v>
      </c>
      <c r="CO26">
        <v>1689210597.0999999</v>
      </c>
      <c r="CP26">
        <v>1689210597.0999999</v>
      </c>
      <c r="CQ26">
        <v>62</v>
      </c>
      <c r="CR26">
        <v>0.94199999999999995</v>
      </c>
      <c r="CS26">
        <v>-1E-3</v>
      </c>
      <c r="CT26">
        <v>-1.302</v>
      </c>
      <c r="CU26">
        <v>5.8000000000000003E-2</v>
      </c>
      <c r="CV26">
        <v>400</v>
      </c>
      <c r="CW26">
        <v>12</v>
      </c>
      <c r="CX26">
        <v>0.22</v>
      </c>
      <c r="CY26">
        <v>0.1</v>
      </c>
      <c r="CZ26">
        <v>8.4236811031045207</v>
      </c>
      <c r="DA26">
        <v>0.75941408027486201</v>
      </c>
      <c r="DB26">
        <v>7.8446525992720895E-2</v>
      </c>
      <c r="DC26">
        <v>1</v>
      </c>
      <c r="DD26">
        <v>405.95623809523801</v>
      </c>
      <c r="DE26">
        <v>0.22807792207744901</v>
      </c>
      <c r="DF26">
        <v>3.2886391398706701E-2</v>
      </c>
      <c r="DG26">
        <v>-1</v>
      </c>
      <c r="DH26">
        <v>500.03795238095199</v>
      </c>
      <c r="DI26">
        <v>0.39317585952855799</v>
      </c>
      <c r="DJ26">
        <v>0.16063934055026999</v>
      </c>
      <c r="DK26">
        <v>1</v>
      </c>
      <c r="DL26">
        <v>2</v>
      </c>
      <c r="DM26">
        <v>2</v>
      </c>
      <c r="DN26" t="s">
        <v>357</v>
      </c>
      <c r="DO26">
        <v>3.1638999999999999</v>
      </c>
      <c r="DP26">
        <v>2.83447</v>
      </c>
      <c r="DQ26">
        <v>9.7892800000000002E-2</v>
      </c>
      <c r="DR26">
        <v>9.9099599999999996E-2</v>
      </c>
      <c r="DS26">
        <v>8.0297900000000005E-2</v>
      </c>
      <c r="DT26">
        <v>7.7754900000000002E-2</v>
      </c>
      <c r="DU26">
        <v>29031.7</v>
      </c>
      <c r="DV26">
        <v>30637.4</v>
      </c>
      <c r="DW26">
        <v>29861.3</v>
      </c>
      <c r="DX26">
        <v>31664.2</v>
      </c>
      <c r="DY26">
        <v>35913.300000000003</v>
      </c>
      <c r="DZ26">
        <v>38288</v>
      </c>
      <c r="EA26">
        <v>40913.5</v>
      </c>
      <c r="EB26">
        <v>43947</v>
      </c>
      <c r="EC26">
        <v>2.3746999999999998</v>
      </c>
      <c r="ED26">
        <v>2.0419800000000001</v>
      </c>
      <c r="EE26">
        <v>7.9944699999999994E-2</v>
      </c>
      <c r="EF26">
        <v>0</v>
      </c>
      <c r="EG26">
        <v>16.6677</v>
      </c>
      <c r="EH26">
        <v>999.9</v>
      </c>
      <c r="EI26">
        <v>63.838000000000001</v>
      </c>
      <c r="EJ26">
        <v>17.097999999999999</v>
      </c>
      <c r="EK26">
        <v>12.2677</v>
      </c>
      <c r="EL26">
        <v>61.390999999999998</v>
      </c>
      <c r="EM26">
        <v>26.458300000000001</v>
      </c>
      <c r="EN26">
        <v>1</v>
      </c>
      <c r="EO26">
        <v>-0.82842499999999997</v>
      </c>
      <c r="EP26">
        <v>-0.339777</v>
      </c>
      <c r="EQ26">
        <v>20.295000000000002</v>
      </c>
      <c r="ER26">
        <v>5.2460399999999998</v>
      </c>
      <c r="ES26">
        <v>11.8302</v>
      </c>
      <c r="ET26">
        <v>4.9833999999999996</v>
      </c>
      <c r="EU26">
        <v>3.2989999999999999</v>
      </c>
      <c r="EV26">
        <v>2296.5</v>
      </c>
      <c r="EW26">
        <v>124.3</v>
      </c>
      <c r="EX26">
        <v>1371.9</v>
      </c>
      <c r="EY26">
        <v>21.2</v>
      </c>
      <c r="EZ26">
        <v>1.8730199999999999</v>
      </c>
      <c r="FA26">
        <v>1.87866</v>
      </c>
      <c r="FB26">
        <v>1.87903</v>
      </c>
      <c r="FC26">
        <v>1.87958</v>
      </c>
      <c r="FD26">
        <v>1.8772899999999999</v>
      </c>
      <c r="FE26">
        <v>1.87663</v>
      </c>
      <c r="FF26">
        <v>1.87714</v>
      </c>
      <c r="FG26">
        <v>1.8747</v>
      </c>
      <c r="FH26">
        <v>0</v>
      </c>
      <c r="FI26">
        <v>0</v>
      </c>
      <c r="FJ26">
        <v>0</v>
      </c>
      <c r="FK26">
        <v>0</v>
      </c>
      <c r="FL26" t="s">
        <v>358</v>
      </c>
      <c r="FM26" t="s">
        <v>359</v>
      </c>
      <c r="FN26" t="s">
        <v>360</v>
      </c>
      <c r="FO26" t="s">
        <v>360</v>
      </c>
      <c r="FP26" t="s">
        <v>360</v>
      </c>
      <c r="FQ26" t="s">
        <v>360</v>
      </c>
      <c r="FR26">
        <v>0</v>
      </c>
      <c r="FS26">
        <v>100</v>
      </c>
      <c r="FT26">
        <v>100</v>
      </c>
      <c r="FU26">
        <v>-1.302</v>
      </c>
      <c r="FV26">
        <v>5.7799999999999997E-2</v>
      </c>
      <c r="FW26">
        <v>-1.30398357695491</v>
      </c>
      <c r="FX26">
        <v>1.4527828764109799E-4</v>
      </c>
      <c r="FY26">
        <v>-4.3579519040863002E-7</v>
      </c>
      <c r="FZ26">
        <v>2.0799061152897499E-10</v>
      </c>
      <c r="GA26">
        <v>5.7840000000000599E-2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20.5</v>
      </c>
      <c r="GJ26">
        <v>20.5</v>
      </c>
      <c r="GK26">
        <v>1.03027</v>
      </c>
      <c r="GL26">
        <v>2.4939</v>
      </c>
      <c r="GM26">
        <v>1.54541</v>
      </c>
      <c r="GN26">
        <v>2.3022499999999999</v>
      </c>
      <c r="GO26">
        <v>1.5979000000000001</v>
      </c>
      <c r="GP26">
        <v>2.20581</v>
      </c>
      <c r="GQ26">
        <v>20.536100000000001</v>
      </c>
      <c r="GR26">
        <v>15.9095</v>
      </c>
      <c r="GS26">
        <v>18</v>
      </c>
      <c r="GT26">
        <v>619.13499999999999</v>
      </c>
      <c r="GU26">
        <v>447.17</v>
      </c>
      <c r="GV26">
        <v>17</v>
      </c>
      <c r="GW26">
        <v>15.7332</v>
      </c>
      <c r="GX26">
        <v>30</v>
      </c>
      <c r="GY26">
        <v>15.722899999999999</v>
      </c>
      <c r="GZ26">
        <v>15.671900000000001</v>
      </c>
      <c r="HA26">
        <v>20.684999999999999</v>
      </c>
      <c r="HB26">
        <v>-30</v>
      </c>
      <c r="HC26">
        <v>-30</v>
      </c>
      <c r="HD26">
        <v>17</v>
      </c>
      <c r="HE26">
        <v>405.93299999999999</v>
      </c>
      <c r="HF26">
        <v>0</v>
      </c>
      <c r="HG26">
        <v>101.565</v>
      </c>
      <c r="HH26">
        <v>101.83199999999999</v>
      </c>
    </row>
    <row r="27" spans="1:216" x14ac:dyDescent="0.2">
      <c r="A27">
        <v>9</v>
      </c>
      <c r="B27">
        <v>1689211887</v>
      </c>
      <c r="C27">
        <v>488.90000009536698</v>
      </c>
      <c r="D27" t="s">
        <v>375</v>
      </c>
      <c r="E27" t="s">
        <v>376</v>
      </c>
      <c r="F27" t="s">
        <v>350</v>
      </c>
      <c r="G27" t="s">
        <v>351</v>
      </c>
      <c r="H27" t="s">
        <v>352</v>
      </c>
      <c r="I27" t="s">
        <v>353</v>
      </c>
      <c r="J27" t="s">
        <v>354</v>
      </c>
      <c r="K27" t="s">
        <v>355</v>
      </c>
      <c r="L27">
        <v>1689211887</v>
      </c>
      <c r="M27">
        <f t="shared" si="0"/>
        <v>1.3656200616224594E-3</v>
      </c>
      <c r="N27">
        <f t="shared" si="1"/>
        <v>1.3656200616224594</v>
      </c>
      <c r="O27">
        <f t="shared" si="2"/>
        <v>9.3781475142798083</v>
      </c>
      <c r="P27">
        <f t="shared" si="3"/>
        <v>400.02800000000002</v>
      </c>
      <c r="Q27">
        <f t="shared" si="4"/>
        <v>315.9964954141152</v>
      </c>
      <c r="R27">
        <f t="shared" si="5"/>
        <v>32.20596535221469</v>
      </c>
      <c r="S27">
        <f t="shared" si="6"/>
        <v>40.770350604781598</v>
      </c>
      <c r="T27">
        <f t="shared" si="7"/>
        <v>0.19238814782539579</v>
      </c>
      <c r="U27">
        <f t="shared" si="8"/>
        <v>3.8012213780556117</v>
      </c>
      <c r="V27">
        <f t="shared" si="9"/>
        <v>0.18713780454847911</v>
      </c>
      <c r="W27">
        <f t="shared" si="10"/>
        <v>0.11742091577058994</v>
      </c>
      <c r="X27">
        <f t="shared" si="11"/>
        <v>62.05465877999999</v>
      </c>
      <c r="Y27">
        <f t="shared" si="12"/>
        <v>18.030693580537992</v>
      </c>
      <c r="Z27">
        <f t="shared" si="13"/>
        <v>18.030693580537992</v>
      </c>
      <c r="AA27">
        <f t="shared" si="14"/>
        <v>2.0752788520121443</v>
      </c>
      <c r="AB27">
        <f t="shared" si="15"/>
        <v>64.797584151394744</v>
      </c>
      <c r="AC27">
        <f t="shared" si="16"/>
        <v>1.3440126452656198</v>
      </c>
      <c r="AD27">
        <f t="shared" si="17"/>
        <v>2.074170916812939</v>
      </c>
      <c r="AE27">
        <f t="shared" si="18"/>
        <v>0.73126620674652454</v>
      </c>
      <c r="AF27">
        <f t="shared" si="19"/>
        <v>-60.223844717550463</v>
      </c>
      <c r="AG27">
        <f t="shared" si="20"/>
        <v>-1.7406017492986285</v>
      </c>
      <c r="AH27">
        <f t="shared" si="21"/>
        <v>-9.0216262542806444E-2</v>
      </c>
      <c r="AI27">
        <f t="shared" si="22"/>
        <v>-3.9493919052890902E-6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55579.726794991126</v>
      </c>
      <c r="AO27">
        <f t="shared" si="26"/>
        <v>375.202</v>
      </c>
      <c r="AP27">
        <f t="shared" si="27"/>
        <v>316.29528599999998</v>
      </c>
      <c r="AQ27">
        <f t="shared" si="28"/>
        <v>0.84299999999999997</v>
      </c>
      <c r="AR27">
        <f t="shared" si="29"/>
        <v>0.16538999999999998</v>
      </c>
      <c r="AS27">
        <v>1689211887</v>
      </c>
      <c r="AT27">
        <v>400.02800000000002</v>
      </c>
      <c r="AU27">
        <v>405.21699999999998</v>
      </c>
      <c r="AV27">
        <v>13.187099999999999</v>
      </c>
      <c r="AW27">
        <v>12.4825</v>
      </c>
      <c r="AX27">
        <v>401.33100000000002</v>
      </c>
      <c r="AY27">
        <v>13.129200000000001</v>
      </c>
      <c r="AZ27">
        <v>600.17100000000005</v>
      </c>
      <c r="BA27">
        <v>101.819</v>
      </c>
      <c r="BB27">
        <v>9.9742200000000003E-2</v>
      </c>
      <c r="BC27">
        <v>18.022200000000002</v>
      </c>
      <c r="BD27">
        <v>17.859000000000002</v>
      </c>
      <c r="BE27">
        <v>999.9</v>
      </c>
      <c r="BF27">
        <v>0</v>
      </c>
      <c r="BG27">
        <v>0</v>
      </c>
      <c r="BH27">
        <v>10015</v>
      </c>
      <c r="BI27">
        <v>0</v>
      </c>
      <c r="BJ27">
        <v>0.52912700000000001</v>
      </c>
      <c r="BK27">
        <v>-5.1888399999999999</v>
      </c>
      <c r="BL27">
        <v>405.37400000000002</v>
      </c>
      <c r="BM27">
        <v>410.339</v>
      </c>
      <c r="BN27">
        <v>0.70459300000000002</v>
      </c>
      <c r="BO27">
        <v>405.21699999999998</v>
      </c>
      <c r="BP27">
        <v>12.4825</v>
      </c>
      <c r="BQ27">
        <v>1.3427</v>
      </c>
      <c r="BR27">
        <v>1.2709600000000001</v>
      </c>
      <c r="BS27">
        <v>11.285500000000001</v>
      </c>
      <c r="BT27">
        <v>10.4597</v>
      </c>
      <c r="BU27">
        <v>375.202</v>
      </c>
      <c r="BV27">
        <v>0.89999499999999999</v>
      </c>
      <c r="BW27">
        <v>0.100005</v>
      </c>
      <c r="BX27">
        <v>0</v>
      </c>
      <c r="BY27">
        <v>2.3001999999999998</v>
      </c>
      <c r="BZ27">
        <v>0</v>
      </c>
      <c r="CA27">
        <v>908.11599999999999</v>
      </c>
      <c r="CB27">
        <v>3585.18</v>
      </c>
      <c r="CC27">
        <v>33.5</v>
      </c>
      <c r="CD27">
        <v>37.186999999999998</v>
      </c>
      <c r="CE27">
        <v>36.25</v>
      </c>
      <c r="CF27">
        <v>35.311999999999998</v>
      </c>
      <c r="CG27">
        <v>33.625</v>
      </c>
      <c r="CH27">
        <v>337.68</v>
      </c>
      <c r="CI27">
        <v>37.520000000000003</v>
      </c>
      <c r="CJ27">
        <v>0</v>
      </c>
      <c r="CK27">
        <v>1689211888.7</v>
      </c>
      <c r="CL27">
        <v>0</v>
      </c>
      <c r="CM27">
        <v>1689210597.0999999</v>
      </c>
      <c r="CN27" t="s">
        <v>356</v>
      </c>
      <c r="CO27">
        <v>1689210597.0999999</v>
      </c>
      <c r="CP27">
        <v>1689210597.0999999</v>
      </c>
      <c r="CQ27">
        <v>62</v>
      </c>
      <c r="CR27">
        <v>0.94199999999999995</v>
      </c>
      <c r="CS27">
        <v>-1E-3</v>
      </c>
      <c r="CT27">
        <v>-1.302</v>
      </c>
      <c r="CU27">
        <v>5.8000000000000003E-2</v>
      </c>
      <c r="CV27">
        <v>400</v>
      </c>
      <c r="CW27">
        <v>12</v>
      </c>
      <c r="CX27">
        <v>0.22</v>
      </c>
      <c r="CY27">
        <v>0.1</v>
      </c>
      <c r="CZ27">
        <v>7.3002154269001398</v>
      </c>
      <c r="DA27">
        <v>0.144876831332926</v>
      </c>
      <c r="DB27">
        <v>5.4132396250945403E-2</v>
      </c>
      <c r="DC27">
        <v>1</v>
      </c>
      <c r="DD27">
        <v>405.19625000000002</v>
      </c>
      <c r="DE27">
        <v>-5.5714285714618103E-2</v>
      </c>
      <c r="DF27">
        <v>3.0273544556258001E-2</v>
      </c>
      <c r="DG27">
        <v>-1</v>
      </c>
      <c r="DH27">
        <v>374.98138095238102</v>
      </c>
      <c r="DI27">
        <v>0.33964698723882503</v>
      </c>
      <c r="DJ27">
        <v>0.163221577760751</v>
      </c>
      <c r="DK27">
        <v>1</v>
      </c>
      <c r="DL27">
        <v>2</v>
      </c>
      <c r="DM27">
        <v>2</v>
      </c>
      <c r="DN27" t="s">
        <v>357</v>
      </c>
      <c r="DO27">
        <v>3.1639699999999999</v>
      </c>
      <c r="DP27">
        <v>2.8342000000000001</v>
      </c>
      <c r="DQ27">
        <v>9.7900100000000004E-2</v>
      </c>
      <c r="DR27">
        <v>9.8966499999999999E-2</v>
      </c>
      <c r="DS27">
        <v>8.0188599999999999E-2</v>
      </c>
      <c r="DT27">
        <v>7.7710299999999996E-2</v>
      </c>
      <c r="DU27">
        <v>29031.4</v>
      </c>
      <c r="DV27">
        <v>30642.6</v>
      </c>
      <c r="DW27">
        <v>29861.200000000001</v>
      </c>
      <c r="DX27">
        <v>31664.9</v>
      </c>
      <c r="DY27">
        <v>35917.300000000003</v>
      </c>
      <c r="DZ27">
        <v>38289.9</v>
      </c>
      <c r="EA27">
        <v>40912.9</v>
      </c>
      <c r="EB27">
        <v>43947.1</v>
      </c>
      <c r="EC27">
        <v>2.3747500000000001</v>
      </c>
      <c r="ED27">
        <v>2.0413700000000001</v>
      </c>
      <c r="EE27">
        <v>7.6390799999999995E-2</v>
      </c>
      <c r="EF27">
        <v>0</v>
      </c>
      <c r="EG27">
        <v>16.589400000000001</v>
      </c>
      <c r="EH27">
        <v>999.9</v>
      </c>
      <c r="EI27">
        <v>63.863</v>
      </c>
      <c r="EJ27">
        <v>17.097999999999999</v>
      </c>
      <c r="EK27">
        <v>12.272600000000001</v>
      </c>
      <c r="EL27">
        <v>61.460999999999999</v>
      </c>
      <c r="EM27">
        <v>25.929500000000001</v>
      </c>
      <c r="EN27">
        <v>1</v>
      </c>
      <c r="EO27">
        <v>-0.82784599999999997</v>
      </c>
      <c r="EP27">
        <v>-0.36497499999999999</v>
      </c>
      <c r="EQ27">
        <v>20.2957</v>
      </c>
      <c r="ER27">
        <v>5.2413999999999996</v>
      </c>
      <c r="ES27">
        <v>11.8302</v>
      </c>
      <c r="ET27">
        <v>4.9832999999999998</v>
      </c>
      <c r="EU27">
        <v>3.2989999999999999</v>
      </c>
      <c r="EV27">
        <v>2296.5</v>
      </c>
      <c r="EW27">
        <v>124.3</v>
      </c>
      <c r="EX27">
        <v>1373.1</v>
      </c>
      <c r="EY27">
        <v>21.2</v>
      </c>
      <c r="EZ27">
        <v>1.8730199999999999</v>
      </c>
      <c r="FA27">
        <v>1.87866</v>
      </c>
      <c r="FB27">
        <v>1.879</v>
      </c>
      <c r="FC27">
        <v>1.87958</v>
      </c>
      <c r="FD27">
        <v>1.87731</v>
      </c>
      <c r="FE27">
        <v>1.8766499999999999</v>
      </c>
      <c r="FF27">
        <v>1.87714</v>
      </c>
      <c r="FG27">
        <v>1.8747100000000001</v>
      </c>
      <c r="FH27">
        <v>0</v>
      </c>
      <c r="FI27">
        <v>0</v>
      </c>
      <c r="FJ27">
        <v>0</v>
      </c>
      <c r="FK27">
        <v>0</v>
      </c>
      <c r="FL27" t="s">
        <v>358</v>
      </c>
      <c r="FM27" t="s">
        <v>359</v>
      </c>
      <c r="FN27" t="s">
        <v>360</v>
      </c>
      <c r="FO27" t="s">
        <v>360</v>
      </c>
      <c r="FP27" t="s">
        <v>360</v>
      </c>
      <c r="FQ27" t="s">
        <v>360</v>
      </c>
      <c r="FR27">
        <v>0</v>
      </c>
      <c r="FS27">
        <v>100</v>
      </c>
      <c r="FT27">
        <v>100</v>
      </c>
      <c r="FU27">
        <v>-1.3029999999999999</v>
      </c>
      <c r="FV27">
        <v>5.79E-2</v>
      </c>
      <c r="FW27">
        <v>-1.30398357695491</v>
      </c>
      <c r="FX27">
        <v>1.4527828764109799E-4</v>
      </c>
      <c r="FY27">
        <v>-4.3579519040863002E-7</v>
      </c>
      <c r="FZ27">
        <v>2.0799061152897499E-10</v>
      </c>
      <c r="GA27">
        <v>5.7840000000000599E-2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21.5</v>
      </c>
      <c r="GJ27">
        <v>21.5</v>
      </c>
      <c r="GK27">
        <v>1.02783</v>
      </c>
      <c r="GL27">
        <v>2.47559</v>
      </c>
      <c r="GM27">
        <v>1.54541</v>
      </c>
      <c r="GN27">
        <v>2.3022499999999999</v>
      </c>
      <c r="GO27">
        <v>1.5979000000000001</v>
      </c>
      <c r="GP27">
        <v>2.3925800000000002</v>
      </c>
      <c r="GQ27">
        <v>20.556100000000001</v>
      </c>
      <c r="GR27">
        <v>15.918200000000001</v>
      </c>
      <c r="GS27">
        <v>18</v>
      </c>
      <c r="GT27">
        <v>619.28899999999999</v>
      </c>
      <c r="GU27">
        <v>446.91300000000001</v>
      </c>
      <c r="GV27">
        <v>16.999500000000001</v>
      </c>
      <c r="GW27">
        <v>15.737500000000001</v>
      </c>
      <c r="GX27">
        <v>30.0002</v>
      </c>
      <c r="GY27">
        <v>15.7316</v>
      </c>
      <c r="GZ27">
        <v>15.6816</v>
      </c>
      <c r="HA27">
        <v>20.648</v>
      </c>
      <c r="HB27">
        <v>-30</v>
      </c>
      <c r="HC27">
        <v>-30</v>
      </c>
      <c r="HD27">
        <v>17</v>
      </c>
      <c r="HE27">
        <v>405.22800000000001</v>
      </c>
      <c r="HF27">
        <v>0</v>
      </c>
      <c r="HG27">
        <v>101.56399999999999</v>
      </c>
      <c r="HH27">
        <v>101.833</v>
      </c>
    </row>
    <row r="28" spans="1:216" x14ac:dyDescent="0.2">
      <c r="A28">
        <v>10</v>
      </c>
      <c r="B28">
        <v>1689211948</v>
      </c>
      <c r="C28">
        <v>549.90000009536698</v>
      </c>
      <c r="D28" t="s">
        <v>377</v>
      </c>
      <c r="E28" t="s">
        <v>378</v>
      </c>
      <c r="F28" t="s">
        <v>350</v>
      </c>
      <c r="G28" t="s">
        <v>351</v>
      </c>
      <c r="H28" t="s">
        <v>352</v>
      </c>
      <c r="I28" t="s">
        <v>353</v>
      </c>
      <c r="J28" t="s">
        <v>354</v>
      </c>
      <c r="K28" t="s">
        <v>355</v>
      </c>
      <c r="L28">
        <v>1689211948</v>
      </c>
      <c r="M28">
        <f t="shared" si="0"/>
        <v>1.3288645066913032E-3</v>
      </c>
      <c r="N28">
        <f t="shared" si="1"/>
        <v>1.3288645066913032</v>
      </c>
      <c r="O28">
        <f t="shared" si="2"/>
        <v>6.8929576582003422</v>
      </c>
      <c r="P28">
        <f t="shared" si="3"/>
        <v>400.01</v>
      </c>
      <c r="Q28">
        <f t="shared" si="4"/>
        <v>337.27373520135342</v>
      </c>
      <c r="R28">
        <f t="shared" si="5"/>
        <v>34.37461024983012</v>
      </c>
      <c r="S28">
        <f t="shared" si="6"/>
        <v>40.768629190250003</v>
      </c>
      <c r="T28">
        <f t="shared" si="7"/>
        <v>0.19282559249737624</v>
      </c>
      <c r="U28">
        <f t="shared" si="8"/>
        <v>3.7996102445307143</v>
      </c>
      <c r="V28">
        <f t="shared" si="9"/>
        <v>0.18754952805195144</v>
      </c>
      <c r="W28">
        <f t="shared" si="10"/>
        <v>0.11768046400962262</v>
      </c>
      <c r="X28">
        <f t="shared" si="11"/>
        <v>41.329968659999999</v>
      </c>
      <c r="Y28">
        <f t="shared" si="12"/>
        <v>17.812029063798402</v>
      </c>
      <c r="Z28">
        <f t="shared" si="13"/>
        <v>17.812029063798402</v>
      </c>
      <c r="AA28">
        <f t="shared" si="14"/>
        <v>2.0469201702041233</v>
      </c>
      <c r="AB28">
        <f t="shared" si="15"/>
        <v>64.977607934310882</v>
      </c>
      <c r="AC28">
        <f t="shared" si="16"/>
        <v>1.3367699319000002</v>
      </c>
      <c r="AD28">
        <f t="shared" si="17"/>
        <v>2.0572778444712951</v>
      </c>
      <c r="AE28">
        <f t="shared" si="18"/>
        <v>0.71015023830412316</v>
      </c>
      <c r="AF28">
        <f t="shared" si="19"/>
        <v>-58.602924745086469</v>
      </c>
      <c r="AG28">
        <f t="shared" si="20"/>
        <v>16.422582355956681</v>
      </c>
      <c r="AH28">
        <f t="shared" si="21"/>
        <v>0.85002224463211862</v>
      </c>
      <c r="AI28">
        <f t="shared" si="22"/>
        <v>-3.5148449766708723E-4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55571.558636427944</v>
      </c>
      <c r="AO28">
        <f t="shared" si="26"/>
        <v>249.89400000000001</v>
      </c>
      <c r="AP28">
        <f t="shared" si="27"/>
        <v>210.66064199999997</v>
      </c>
      <c r="AQ28">
        <f t="shared" si="28"/>
        <v>0.84299999999999986</v>
      </c>
      <c r="AR28">
        <f t="shared" si="29"/>
        <v>0.16538999999999998</v>
      </c>
      <c r="AS28">
        <v>1689211948</v>
      </c>
      <c r="AT28">
        <v>400.01</v>
      </c>
      <c r="AU28">
        <v>403.892</v>
      </c>
      <c r="AV28">
        <v>13.116</v>
      </c>
      <c r="AW28">
        <v>12.430300000000001</v>
      </c>
      <c r="AX28">
        <v>401.31200000000001</v>
      </c>
      <c r="AY28">
        <v>13.0581</v>
      </c>
      <c r="AZ28">
        <v>600.15800000000002</v>
      </c>
      <c r="BA28">
        <v>101.819</v>
      </c>
      <c r="BB28">
        <v>0.100025</v>
      </c>
      <c r="BC28">
        <v>17.892199999999999</v>
      </c>
      <c r="BD28">
        <v>17.660399999999999</v>
      </c>
      <c r="BE28">
        <v>999.9</v>
      </c>
      <c r="BF28">
        <v>0</v>
      </c>
      <c r="BG28">
        <v>0</v>
      </c>
      <c r="BH28">
        <v>10008.799999999999</v>
      </c>
      <c r="BI28">
        <v>0</v>
      </c>
      <c r="BJ28">
        <v>0.58203899999999997</v>
      </c>
      <c r="BK28">
        <v>-3.8820800000000002</v>
      </c>
      <c r="BL28">
        <v>405.32600000000002</v>
      </c>
      <c r="BM28">
        <v>408.97500000000002</v>
      </c>
      <c r="BN28">
        <v>0.685639</v>
      </c>
      <c r="BO28">
        <v>403.892</v>
      </c>
      <c r="BP28">
        <v>12.430300000000001</v>
      </c>
      <c r="BQ28">
        <v>1.3354600000000001</v>
      </c>
      <c r="BR28">
        <v>1.2656499999999999</v>
      </c>
      <c r="BS28">
        <v>11.204000000000001</v>
      </c>
      <c r="BT28">
        <v>10.397</v>
      </c>
      <c r="BU28">
        <v>249.89400000000001</v>
      </c>
      <c r="BV28">
        <v>0.90001200000000003</v>
      </c>
      <c r="BW28">
        <v>9.9987900000000005E-2</v>
      </c>
      <c r="BX28">
        <v>0</v>
      </c>
      <c r="BY28">
        <v>2.7669999999999999</v>
      </c>
      <c r="BZ28">
        <v>0</v>
      </c>
      <c r="CA28">
        <v>605.70399999999995</v>
      </c>
      <c r="CB28">
        <v>2387.83</v>
      </c>
      <c r="CC28">
        <v>33</v>
      </c>
      <c r="CD28">
        <v>37</v>
      </c>
      <c r="CE28">
        <v>35.875</v>
      </c>
      <c r="CF28">
        <v>35.125</v>
      </c>
      <c r="CG28">
        <v>33.25</v>
      </c>
      <c r="CH28">
        <v>224.91</v>
      </c>
      <c r="CI28">
        <v>24.99</v>
      </c>
      <c r="CJ28">
        <v>0</v>
      </c>
      <c r="CK28">
        <v>1689211949.3</v>
      </c>
      <c r="CL28">
        <v>0</v>
      </c>
      <c r="CM28">
        <v>1689210597.0999999</v>
      </c>
      <c r="CN28" t="s">
        <v>356</v>
      </c>
      <c r="CO28">
        <v>1689210597.0999999</v>
      </c>
      <c r="CP28">
        <v>1689210597.0999999</v>
      </c>
      <c r="CQ28">
        <v>62</v>
      </c>
      <c r="CR28">
        <v>0.94199999999999995</v>
      </c>
      <c r="CS28">
        <v>-1E-3</v>
      </c>
      <c r="CT28">
        <v>-1.302</v>
      </c>
      <c r="CU28">
        <v>5.8000000000000003E-2</v>
      </c>
      <c r="CV28">
        <v>400</v>
      </c>
      <c r="CW28">
        <v>12</v>
      </c>
      <c r="CX28">
        <v>0.22</v>
      </c>
      <c r="CY28">
        <v>0.1</v>
      </c>
      <c r="CZ28">
        <v>5.26252267819227</v>
      </c>
      <c r="DA28">
        <v>1.31425279625586E-2</v>
      </c>
      <c r="DB28">
        <v>4.2883009620068802E-2</v>
      </c>
      <c r="DC28">
        <v>1</v>
      </c>
      <c r="DD28">
        <v>403.9042</v>
      </c>
      <c r="DE28">
        <v>-0.48685714285666598</v>
      </c>
      <c r="DF28">
        <v>5.5591006466876799E-2</v>
      </c>
      <c r="DG28">
        <v>-1</v>
      </c>
      <c r="DH28">
        <v>249.98085</v>
      </c>
      <c r="DI28">
        <v>0.12501385534117099</v>
      </c>
      <c r="DJ28">
        <v>0.146302862241313</v>
      </c>
      <c r="DK28">
        <v>1</v>
      </c>
      <c r="DL28">
        <v>2</v>
      </c>
      <c r="DM28">
        <v>2</v>
      </c>
      <c r="DN28" t="s">
        <v>357</v>
      </c>
      <c r="DO28">
        <v>3.1639300000000001</v>
      </c>
      <c r="DP28">
        <v>2.8344299999999998</v>
      </c>
      <c r="DQ28">
        <v>9.7895399999999994E-2</v>
      </c>
      <c r="DR28">
        <v>9.87209E-2</v>
      </c>
      <c r="DS28">
        <v>7.9857800000000007E-2</v>
      </c>
      <c r="DT28">
        <v>7.7465300000000001E-2</v>
      </c>
      <c r="DU28">
        <v>29031.5</v>
      </c>
      <c r="DV28">
        <v>30651.599999999999</v>
      </c>
      <c r="DW28">
        <v>29861.200000000001</v>
      </c>
      <c r="DX28">
        <v>31665.599999999999</v>
      </c>
      <c r="DY28">
        <v>35930</v>
      </c>
      <c r="DZ28">
        <v>38300.9</v>
      </c>
      <c r="EA28">
        <v>40912.199999999997</v>
      </c>
      <c r="EB28">
        <v>43947.7</v>
      </c>
      <c r="EC28">
        <v>2.3747199999999999</v>
      </c>
      <c r="ED28">
        <v>2.0410699999999999</v>
      </c>
      <c r="EE28">
        <v>6.92382E-2</v>
      </c>
      <c r="EF28">
        <v>0</v>
      </c>
      <c r="EG28">
        <v>16.509399999999999</v>
      </c>
      <c r="EH28">
        <v>999.9</v>
      </c>
      <c r="EI28">
        <v>63.887</v>
      </c>
      <c r="EJ28">
        <v>17.108000000000001</v>
      </c>
      <c r="EK28">
        <v>12.2843</v>
      </c>
      <c r="EL28">
        <v>61.420999999999999</v>
      </c>
      <c r="EM28">
        <v>26.374199999999998</v>
      </c>
      <c r="EN28">
        <v>1</v>
      </c>
      <c r="EO28">
        <v>-0.82796199999999998</v>
      </c>
      <c r="EP28">
        <v>-0.417819</v>
      </c>
      <c r="EQ28">
        <v>20.296900000000001</v>
      </c>
      <c r="ER28">
        <v>5.2467899999999998</v>
      </c>
      <c r="ES28">
        <v>11.8302</v>
      </c>
      <c r="ET28">
        <v>4.9832999999999998</v>
      </c>
      <c r="EU28">
        <v>3.2989999999999999</v>
      </c>
      <c r="EV28">
        <v>2296.5</v>
      </c>
      <c r="EW28">
        <v>124.3</v>
      </c>
      <c r="EX28">
        <v>1374.7</v>
      </c>
      <c r="EY28">
        <v>21.2</v>
      </c>
      <c r="EZ28">
        <v>1.8730199999999999</v>
      </c>
      <c r="FA28">
        <v>1.8786700000000001</v>
      </c>
      <c r="FB28">
        <v>1.87906</v>
      </c>
      <c r="FC28">
        <v>1.87958</v>
      </c>
      <c r="FD28">
        <v>1.8772899999999999</v>
      </c>
      <c r="FE28">
        <v>1.8766700000000001</v>
      </c>
      <c r="FF28">
        <v>1.87714</v>
      </c>
      <c r="FG28">
        <v>1.8747499999999999</v>
      </c>
      <c r="FH28">
        <v>0</v>
      </c>
      <c r="FI28">
        <v>0</v>
      </c>
      <c r="FJ28">
        <v>0</v>
      </c>
      <c r="FK28">
        <v>0</v>
      </c>
      <c r="FL28" t="s">
        <v>358</v>
      </c>
      <c r="FM28" t="s">
        <v>359</v>
      </c>
      <c r="FN28" t="s">
        <v>360</v>
      </c>
      <c r="FO28" t="s">
        <v>360</v>
      </c>
      <c r="FP28" t="s">
        <v>360</v>
      </c>
      <c r="FQ28" t="s">
        <v>360</v>
      </c>
      <c r="FR28">
        <v>0</v>
      </c>
      <c r="FS28">
        <v>100</v>
      </c>
      <c r="FT28">
        <v>100</v>
      </c>
      <c r="FU28">
        <v>-1.302</v>
      </c>
      <c r="FV28">
        <v>5.79E-2</v>
      </c>
      <c r="FW28">
        <v>-1.30398357695491</v>
      </c>
      <c r="FX28">
        <v>1.4527828764109799E-4</v>
      </c>
      <c r="FY28">
        <v>-4.3579519040863002E-7</v>
      </c>
      <c r="FZ28">
        <v>2.0799061152897499E-10</v>
      </c>
      <c r="GA28">
        <v>5.7840000000000599E-2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22.5</v>
      </c>
      <c r="GJ28">
        <v>22.5</v>
      </c>
      <c r="GK28">
        <v>1.02539</v>
      </c>
      <c r="GL28">
        <v>2.4939</v>
      </c>
      <c r="GM28">
        <v>1.54541</v>
      </c>
      <c r="GN28">
        <v>2.3022499999999999</v>
      </c>
      <c r="GO28">
        <v>1.5979000000000001</v>
      </c>
      <c r="GP28">
        <v>2.3303199999999999</v>
      </c>
      <c r="GQ28">
        <v>20.5762</v>
      </c>
      <c r="GR28">
        <v>15.900700000000001</v>
      </c>
      <c r="GS28">
        <v>18</v>
      </c>
      <c r="GT28">
        <v>619.31200000000001</v>
      </c>
      <c r="GU28">
        <v>446.76799999999997</v>
      </c>
      <c r="GV28">
        <v>16.998999999999999</v>
      </c>
      <c r="GW28">
        <v>15.7346</v>
      </c>
      <c r="GX28">
        <v>30</v>
      </c>
      <c r="GY28">
        <v>15.734500000000001</v>
      </c>
      <c r="GZ28">
        <v>15.684799999999999</v>
      </c>
      <c r="HA28">
        <v>20.5885</v>
      </c>
      <c r="HB28">
        <v>-30</v>
      </c>
      <c r="HC28">
        <v>-30</v>
      </c>
      <c r="HD28">
        <v>17</v>
      </c>
      <c r="HE28">
        <v>403.93700000000001</v>
      </c>
      <c r="HF28">
        <v>0</v>
      </c>
      <c r="HG28">
        <v>101.563</v>
      </c>
      <c r="HH28">
        <v>101.83499999999999</v>
      </c>
    </row>
    <row r="29" spans="1:216" x14ac:dyDescent="0.2">
      <c r="A29">
        <v>11</v>
      </c>
      <c r="B29">
        <v>1689212009</v>
      </c>
      <c r="C29">
        <v>610.90000009536698</v>
      </c>
      <c r="D29" t="s">
        <v>379</v>
      </c>
      <c r="E29" t="s">
        <v>380</v>
      </c>
      <c r="F29" t="s">
        <v>350</v>
      </c>
      <c r="G29" t="s">
        <v>351</v>
      </c>
      <c r="H29" t="s">
        <v>352</v>
      </c>
      <c r="I29" t="s">
        <v>353</v>
      </c>
      <c r="J29" t="s">
        <v>354</v>
      </c>
      <c r="K29" t="s">
        <v>355</v>
      </c>
      <c r="L29">
        <v>1689212009</v>
      </c>
      <c r="M29">
        <f t="shared" si="0"/>
        <v>1.2196933788525229E-3</v>
      </c>
      <c r="N29">
        <f t="shared" si="1"/>
        <v>1.2196933788525228</v>
      </c>
      <c r="O29">
        <f t="shared" si="2"/>
        <v>4.9062809352935774</v>
      </c>
      <c r="P29">
        <f t="shared" si="3"/>
        <v>400.04</v>
      </c>
      <c r="Q29">
        <f t="shared" si="4"/>
        <v>352.79271005328104</v>
      </c>
      <c r="R29">
        <f t="shared" si="5"/>
        <v>35.956724029149591</v>
      </c>
      <c r="S29">
        <f t="shared" si="6"/>
        <v>40.77218001032</v>
      </c>
      <c r="T29">
        <f t="shared" si="7"/>
        <v>0.18592227688382496</v>
      </c>
      <c r="U29">
        <f t="shared" si="8"/>
        <v>3.7950726406060737</v>
      </c>
      <c r="V29">
        <f t="shared" si="9"/>
        <v>0.18100634142677952</v>
      </c>
      <c r="W29">
        <f t="shared" si="10"/>
        <v>0.11355981427214043</v>
      </c>
      <c r="X29">
        <f t="shared" si="11"/>
        <v>29.762551009780495</v>
      </c>
      <c r="Y29">
        <f t="shared" si="12"/>
        <v>17.630850479050345</v>
      </c>
      <c r="Z29">
        <f t="shared" si="13"/>
        <v>17.630850479050345</v>
      </c>
      <c r="AA29">
        <f t="shared" si="14"/>
        <v>2.0236811766525302</v>
      </c>
      <c r="AB29">
        <f t="shared" si="15"/>
        <v>66.156979053348508</v>
      </c>
      <c r="AC29">
        <f t="shared" si="16"/>
        <v>1.3482623249787997</v>
      </c>
      <c r="AD29">
        <f t="shared" si="17"/>
        <v>2.0379744424115418</v>
      </c>
      <c r="AE29">
        <f t="shared" si="18"/>
        <v>0.6754188516737305</v>
      </c>
      <c r="AF29">
        <f t="shared" si="19"/>
        <v>-53.788478007396257</v>
      </c>
      <c r="AG29">
        <f t="shared" si="20"/>
        <v>22.843487096089966</v>
      </c>
      <c r="AH29">
        <f t="shared" si="21"/>
        <v>1.1817589636497048</v>
      </c>
      <c r="AI29">
        <f t="shared" si="22"/>
        <v>-6.8093787609058154E-4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55507.205920889384</v>
      </c>
      <c r="AO29">
        <f t="shared" si="26"/>
        <v>179.94499999999999</v>
      </c>
      <c r="AP29">
        <f t="shared" si="27"/>
        <v>151.69438497916087</v>
      </c>
      <c r="AQ29">
        <f t="shared" si="28"/>
        <v>0.84300416782439569</v>
      </c>
      <c r="AR29">
        <f t="shared" si="29"/>
        <v>0.16539804390108365</v>
      </c>
      <c r="AS29">
        <v>1689212009</v>
      </c>
      <c r="AT29">
        <v>400.04</v>
      </c>
      <c r="AU29">
        <v>402.86</v>
      </c>
      <c r="AV29">
        <v>13.2286</v>
      </c>
      <c r="AW29">
        <v>12.599399999999999</v>
      </c>
      <c r="AX29">
        <v>401.34300000000002</v>
      </c>
      <c r="AY29">
        <v>13.1707</v>
      </c>
      <c r="AZ29">
        <v>600.24900000000002</v>
      </c>
      <c r="BA29">
        <v>101.82</v>
      </c>
      <c r="BB29">
        <v>0.100258</v>
      </c>
      <c r="BC29">
        <v>17.7425</v>
      </c>
      <c r="BD29">
        <v>17.4603</v>
      </c>
      <c r="BE29">
        <v>999.9</v>
      </c>
      <c r="BF29">
        <v>0</v>
      </c>
      <c r="BG29">
        <v>0</v>
      </c>
      <c r="BH29">
        <v>9991.25</v>
      </c>
      <c r="BI29">
        <v>0</v>
      </c>
      <c r="BJ29">
        <v>0.63495199999999996</v>
      </c>
      <c r="BK29">
        <v>-2.8200400000000001</v>
      </c>
      <c r="BL29">
        <v>405.40300000000002</v>
      </c>
      <c r="BM29">
        <v>408.00099999999998</v>
      </c>
      <c r="BN29">
        <v>0.62919899999999995</v>
      </c>
      <c r="BO29">
        <v>402.86</v>
      </c>
      <c r="BP29">
        <v>12.599399999999999</v>
      </c>
      <c r="BQ29">
        <v>1.34693</v>
      </c>
      <c r="BR29">
        <v>1.28287</v>
      </c>
      <c r="BS29">
        <v>11.333</v>
      </c>
      <c r="BT29">
        <v>10.599600000000001</v>
      </c>
      <c r="BU29">
        <v>179.94499999999999</v>
      </c>
      <c r="BV29">
        <v>0.89986900000000003</v>
      </c>
      <c r="BW29">
        <v>0.100131</v>
      </c>
      <c r="BX29">
        <v>0</v>
      </c>
      <c r="BY29">
        <v>2.4906999999999999</v>
      </c>
      <c r="BZ29">
        <v>0</v>
      </c>
      <c r="CA29">
        <v>446.04300000000001</v>
      </c>
      <c r="CB29">
        <v>1719.38</v>
      </c>
      <c r="CC29">
        <v>32.5</v>
      </c>
      <c r="CD29">
        <v>36.686999999999998</v>
      </c>
      <c r="CE29">
        <v>35.5</v>
      </c>
      <c r="CF29">
        <v>34.811999999999998</v>
      </c>
      <c r="CG29">
        <v>32.811999999999998</v>
      </c>
      <c r="CH29">
        <v>161.93</v>
      </c>
      <c r="CI29">
        <v>18.02</v>
      </c>
      <c r="CJ29">
        <v>0</v>
      </c>
      <c r="CK29">
        <v>1689212010.5</v>
      </c>
      <c r="CL29">
        <v>0</v>
      </c>
      <c r="CM29">
        <v>1689210597.0999999</v>
      </c>
      <c r="CN29" t="s">
        <v>356</v>
      </c>
      <c r="CO29">
        <v>1689210597.0999999</v>
      </c>
      <c r="CP29">
        <v>1689210597.0999999</v>
      </c>
      <c r="CQ29">
        <v>62</v>
      </c>
      <c r="CR29">
        <v>0.94199999999999995</v>
      </c>
      <c r="CS29">
        <v>-1E-3</v>
      </c>
      <c r="CT29">
        <v>-1.302</v>
      </c>
      <c r="CU29">
        <v>5.8000000000000003E-2</v>
      </c>
      <c r="CV29">
        <v>400</v>
      </c>
      <c r="CW29">
        <v>12</v>
      </c>
      <c r="CX29">
        <v>0.22</v>
      </c>
      <c r="CY29">
        <v>0.1</v>
      </c>
      <c r="CZ29">
        <v>3.9307573641734002</v>
      </c>
      <c r="DA29">
        <v>8.9477186222476607E-2</v>
      </c>
      <c r="DB29">
        <v>6.9642624449292506E-2</v>
      </c>
      <c r="DC29">
        <v>1</v>
      </c>
      <c r="DD29">
        <v>402.96533333333298</v>
      </c>
      <c r="DE29">
        <v>-0.119688311687006</v>
      </c>
      <c r="DF29">
        <v>5.4709042809016999E-2</v>
      </c>
      <c r="DG29">
        <v>-1</v>
      </c>
      <c r="DH29">
        <v>179.986095238095</v>
      </c>
      <c r="DI29">
        <v>9.1840815979798998E-2</v>
      </c>
      <c r="DJ29">
        <v>0.12583697115974499</v>
      </c>
      <c r="DK29">
        <v>1</v>
      </c>
      <c r="DL29">
        <v>2</v>
      </c>
      <c r="DM29">
        <v>2</v>
      </c>
      <c r="DN29" t="s">
        <v>357</v>
      </c>
      <c r="DO29">
        <v>3.1641499999999998</v>
      </c>
      <c r="DP29">
        <v>2.8345099999999999</v>
      </c>
      <c r="DQ29">
        <v>9.7901500000000002E-2</v>
      </c>
      <c r="DR29">
        <v>9.8531099999999996E-2</v>
      </c>
      <c r="DS29">
        <v>8.0380099999999996E-2</v>
      </c>
      <c r="DT29">
        <v>7.8255500000000006E-2</v>
      </c>
      <c r="DU29">
        <v>29031.200000000001</v>
      </c>
      <c r="DV29">
        <v>30657.1</v>
      </c>
      <c r="DW29">
        <v>29861.1</v>
      </c>
      <c r="DX29">
        <v>31664.6</v>
      </c>
      <c r="DY29">
        <v>35909.4</v>
      </c>
      <c r="DZ29">
        <v>38266.300000000003</v>
      </c>
      <c r="EA29">
        <v>40912.800000000003</v>
      </c>
      <c r="EB29">
        <v>43946.6</v>
      </c>
      <c r="EC29">
        <v>2.3746200000000002</v>
      </c>
      <c r="ED29">
        <v>2.0417200000000002</v>
      </c>
      <c r="EE29">
        <v>6.3538600000000001E-2</v>
      </c>
      <c r="EF29">
        <v>0</v>
      </c>
      <c r="EG29">
        <v>16.4038</v>
      </c>
      <c r="EH29">
        <v>999.9</v>
      </c>
      <c r="EI29">
        <v>63.887</v>
      </c>
      <c r="EJ29">
        <v>17.129000000000001</v>
      </c>
      <c r="EK29">
        <v>12.300700000000001</v>
      </c>
      <c r="EL29">
        <v>61.290999999999997</v>
      </c>
      <c r="EM29">
        <v>25.821300000000001</v>
      </c>
      <c r="EN29">
        <v>1</v>
      </c>
      <c r="EO29">
        <v>-0.82730700000000001</v>
      </c>
      <c r="EP29">
        <v>-0.45849899999999999</v>
      </c>
      <c r="EQ29">
        <v>20.2974</v>
      </c>
      <c r="ER29">
        <v>5.2458900000000002</v>
      </c>
      <c r="ES29">
        <v>11.8302</v>
      </c>
      <c r="ET29">
        <v>4.9833499999999997</v>
      </c>
      <c r="EU29">
        <v>3.2989999999999999</v>
      </c>
      <c r="EV29">
        <v>2296.5</v>
      </c>
      <c r="EW29">
        <v>124.3</v>
      </c>
      <c r="EX29">
        <v>1376.2</v>
      </c>
      <c r="EY29">
        <v>21.2</v>
      </c>
      <c r="EZ29">
        <v>1.8730199999999999</v>
      </c>
      <c r="FA29">
        <v>1.87866</v>
      </c>
      <c r="FB29">
        <v>1.8790199999999999</v>
      </c>
      <c r="FC29">
        <v>1.87958</v>
      </c>
      <c r="FD29">
        <v>1.8772899999999999</v>
      </c>
      <c r="FE29">
        <v>1.87662</v>
      </c>
      <c r="FF29">
        <v>1.87714</v>
      </c>
      <c r="FG29">
        <v>1.8747100000000001</v>
      </c>
      <c r="FH29">
        <v>0</v>
      </c>
      <c r="FI29">
        <v>0</v>
      </c>
      <c r="FJ29">
        <v>0</v>
      </c>
      <c r="FK29">
        <v>0</v>
      </c>
      <c r="FL29" t="s">
        <v>358</v>
      </c>
      <c r="FM29" t="s">
        <v>359</v>
      </c>
      <c r="FN29" t="s">
        <v>360</v>
      </c>
      <c r="FO29" t="s">
        <v>360</v>
      </c>
      <c r="FP29" t="s">
        <v>360</v>
      </c>
      <c r="FQ29" t="s">
        <v>360</v>
      </c>
      <c r="FR29">
        <v>0</v>
      </c>
      <c r="FS29">
        <v>100</v>
      </c>
      <c r="FT29">
        <v>100</v>
      </c>
      <c r="FU29">
        <v>-1.3029999999999999</v>
      </c>
      <c r="FV29">
        <v>5.79E-2</v>
      </c>
      <c r="FW29">
        <v>-1.30398357695491</v>
      </c>
      <c r="FX29">
        <v>1.4527828764109799E-4</v>
      </c>
      <c r="FY29">
        <v>-4.3579519040863002E-7</v>
      </c>
      <c r="FZ29">
        <v>2.0799061152897499E-10</v>
      </c>
      <c r="GA29">
        <v>5.7840000000000599E-2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23.5</v>
      </c>
      <c r="GJ29">
        <v>23.5</v>
      </c>
      <c r="GK29">
        <v>1.02417</v>
      </c>
      <c r="GL29">
        <v>2.48169</v>
      </c>
      <c r="GM29">
        <v>1.54541</v>
      </c>
      <c r="GN29">
        <v>2.3022499999999999</v>
      </c>
      <c r="GO29">
        <v>1.5979000000000001</v>
      </c>
      <c r="GP29">
        <v>2.4145500000000002</v>
      </c>
      <c r="GQ29">
        <v>20.5762</v>
      </c>
      <c r="GR29">
        <v>15.9095</v>
      </c>
      <c r="GS29">
        <v>18</v>
      </c>
      <c r="GT29">
        <v>619.30399999999997</v>
      </c>
      <c r="GU29">
        <v>447.21699999999998</v>
      </c>
      <c r="GV29">
        <v>16.9985</v>
      </c>
      <c r="GW29">
        <v>15.7303</v>
      </c>
      <c r="GX29">
        <v>30.0001</v>
      </c>
      <c r="GY29">
        <v>15.738799999999999</v>
      </c>
      <c r="GZ29">
        <v>15.6906</v>
      </c>
      <c r="HA29">
        <v>20.5549</v>
      </c>
      <c r="HB29">
        <v>-30</v>
      </c>
      <c r="HC29">
        <v>-30</v>
      </c>
      <c r="HD29">
        <v>17</v>
      </c>
      <c r="HE29">
        <v>402.93</v>
      </c>
      <c r="HF29">
        <v>0</v>
      </c>
      <c r="HG29">
        <v>101.563</v>
      </c>
      <c r="HH29">
        <v>101.83199999999999</v>
      </c>
    </row>
    <row r="30" spans="1:216" x14ac:dyDescent="0.2">
      <c r="A30">
        <v>12</v>
      </c>
      <c r="B30">
        <v>1689212070</v>
      </c>
      <c r="C30">
        <v>671.90000009536698</v>
      </c>
      <c r="D30" t="s">
        <v>381</v>
      </c>
      <c r="E30" t="s">
        <v>382</v>
      </c>
      <c r="F30" t="s">
        <v>350</v>
      </c>
      <c r="G30" t="s">
        <v>351</v>
      </c>
      <c r="H30" t="s">
        <v>352</v>
      </c>
      <c r="I30" t="s">
        <v>353</v>
      </c>
      <c r="J30" t="s">
        <v>354</v>
      </c>
      <c r="K30" t="s">
        <v>355</v>
      </c>
      <c r="L30">
        <v>1689212070</v>
      </c>
      <c r="M30">
        <f t="shared" si="0"/>
        <v>1.2121863610005206E-3</v>
      </c>
      <c r="N30">
        <f t="shared" si="1"/>
        <v>1.2121863610005206</v>
      </c>
      <c r="O30">
        <f t="shared" si="2"/>
        <v>3.5680300727054539</v>
      </c>
      <c r="P30">
        <f t="shared" si="3"/>
        <v>400.00299999999999</v>
      </c>
      <c r="Q30">
        <f t="shared" si="4"/>
        <v>365.33855474703614</v>
      </c>
      <c r="R30">
        <f t="shared" si="5"/>
        <v>37.233028636877023</v>
      </c>
      <c r="S30">
        <f t="shared" si="6"/>
        <v>40.765812861303388</v>
      </c>
      <c r="T30">
        <f t="shared" si="7"/>
        <v>0.19052686813996997</v>
      </c>
      <c r="U30">
        <f t="shared" si="8"/>
        <v>3.8025483659652886</v>
      </c>
      <c r="V30">
        <f t="shared" si="9"/>
        <v>0.18537790415739319</v>
      </c>
      <c r="W30">
        <f t="shared" si="10"/>
        <v>0.11631221386548396</v>
      </c>
      <c r="X30">
        <f t="shared" si="11"/>
        <v>20.684425839721754</v>
      </c>
      <c r="Y30">
        <f t="shared" si="12"/>
        <v>17.458977063908758</v>
      </c>
      <c r="Z30">
        <f t="shared" si="13"/>
        <v>17.458977063908758</v>
      </c>
      <c r="AA30">
        <f t="shared" si="14"/>
        <v>2.0018499998214194</v>
      </c>
      <c r="AB30">
        <f t="shared" si="15"/>
        <v>66.614716437176128</v>
      </c>
      <c r="AC30">
        <f t="shared" si="16"/>
        <v>1.3463827864057998</v>
      </c>
      <c r="AD30">
        <f t="shared" si="17"/>
        <v>2.0211491670546464</v>
      </c>
      <c r="AE30">
        <f t="shared" si="18"/>
        <v>0.65546721341561964</v>
      </c>
      <c r="AF30">
        <f t="shared" si="19"/>
        <v>-53.457418520122957</v>
      </c>
      <c r="AG30">
        <f t="shared" si="20"/>
        <v>31.16515606812634</v>
      </c>
      <c r="AH30">
        <f t="shared" si="21"/>
        <v>1.6065754273342381</v>
      </c>
      <c r="AI30">
        <f t="shared" si="22"/>
        <v>-1.2611849406241049E-3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55685.470950866678</v>
      </c>
      <c r="AO30">
        <f t="shared" si="26"/>
        <v>125.06699999999999</v>
      </c>
      <c r="AP30">
        <f t="shared" si="27"/>
        <v>105.43127100503717</v>
      </c>
      <c r="AQ30">
        <f t="shared" si="28"/>
        <v>0.84299832094027349</v>
      </c>
      <c r="AR30">
        <f t="shared" si="29"/>
        <v>0.16538675941472775</v>
      </c>
      <c r="AS30">
        <v>1689212070</v>
      </c>
      <c r="AT30">
        <v>400.00299999999999</v>
      </c>
      <c r="AU30">
        <v>402.12200000000001</v>
      </c>
      <c r="AV30">
        <v>13.211</v>
      </c>
      <c r="AW30">
        <v>12.585599999999999</v>
      </c>
      <c r="AX30">
        <v>401.30599999999998</v>
      </c>
      <c r="AY30">
        <v>13.1532</v>
      </c>
      <c r="AZ30">
        <v>600.19000000000005</v>
      </c>
      <c r="BA30">
        <v>101.81399999999999</v>
      </c>
      <c r="BB30">
        <v>9.9767800000000004E-2</v>
      </c>
      <c r="BC30">
        <v>17.611000000000001</v>
      </c>
      <c r="BD30">
        <v>17.308499999999999</v>
      </c>
      <c r="BE30">
        <v>999.9</v>
      </c>
      <c r="BF30">
        <v>0</v>
      </c>
      <c r="BG30">
        <v>0</v>
      </c>
      <c r="BH30">
        <v>10020.6</v>
      </c>
      <c r="BI30">
        <v>0</v>
      </c>
      <c r="BJ30">
        <v>0.63495199999999996</v>
      </c>
      <c r="BK30">
        <v>-2.1189900000000002</v>
      </c>
      <c r="BL30">
        <v>405.358</v>
      </c>
      <c r="BM30">
        <v>407.24799999999999</v>
      </c>
      <c r="BN30">
        <v>0.62539900000000004</v>
      </c>
      <c r="BO30">
        <v>402.12200000000001</v>
      </c>
      <c r="BP30">
        <v>12.585599999999999</v>
      </c>
      <c r="BQ30">
        <v>1.34507</v>
      </c>
      <c r="BR30">
        <v>1.2814000000000001</v>
      </c>
      <c r="BS30">
        <v>11.312200000000001</v>
      </c>
      <c r="BT30">
        <v>10.5824</v>
      </c>
      <c r="BU30">
        <v>125.06699999999999</v>
      </c>
      <c r="BV30">
        <v>0.900038</v>
      </c>
      <c r="BW30">
        <v>9.9961599999999998E-2</v>
      </c>
      <c r="BX30">
        <v>0</v>
      </c>
      <c r="BY30">
        <v>2.8454999999999999</v>
      </c>
      <c r="BZ30">
        <v>0</v>
      </c>
      <c r="CA30">
        <v>314.03399999999999</v>
      </c>
      <c r="CB30">
        <v>1195.06</v>
      </c>
      <c r="CC30">
        <v>32</v>
      </c>
      <c r="CD30">
        <v>36.311999999999998</v>
      </c>
      <c r="CE30">
        <v>35</v>
      </c>
      <c r="CF30">
        <v>34.5</v>
      </c>
      <c r="CG30">
        <v>32.375</v>
      </c>
      <c r="CH30">
        <v>112.57</v>
      </c>
      <c r="CI30">
        <v>12.5</v>
      </c>
      <c r="CJ30">
        <v>0</v>
      </c>
      <c r="CK30">
        <v>1689212071.7</v>
      </c>
      <c r="CL30">
        <v>0</v>
      </c>
      <c r="CM30">
        <v>1689210597.0999999</v>
      </c>
      <c r="CN30" t="s">
        <v>356</v>
      </c>
      <c r="CO30">
        <v>1689210597.0999999</v>
      </c>
      <c r="CP30">
        <v>1689210597.0999999</v>
      </c>
      <c r="CQ30">
        <v>62</v>
      </c>
      <c r="CR30">
        <v>0.94199999999999995</v>
      </c>
      <c r="CS30">
        <v>-1E-3</v>
      </c>
      <c r="CT30">
        <v>-1.302</v>
      </c>
      <c r="CU30">
        <v>5.8000000000000003E-2</v>
      </c>
      <c r="CV30">
        <v>400</v>
      </c>
      <c r="CW30">
        <v>12</v>
      </c>
      <c r="CX30">
        <v>0.22</v>
      </c>
      <c r="CY30">
        <v>0.1</v>
      </c>
      <c r="CZ30">
        <v>2.7218264283730602</v>
      </c>
      <c r="DA30">
        <v>-0.17906091030410801</v>
      </c>
      <c r="DB30">
        <v>4.4133764863733403E-2</v>
      </c>
      <c r="DC30">
        <v>1</v>
      </c>
      <c r="DD30">
        <v>402.13085000000001</v>
      </c>
      <c r="DE30">
        <v>-0.36978947368439102</v>
      </c>
      <c r="DF30">
        <v>5.5717389565551299E-2</v>
      </c>
      <c r="DG30">
        <v>-1</v>
      </c>
      <c r="DH30">
        <v>125.019619047619</v>
      </c>
      <c r="DI30">
        <v>-9.7804926845882295E-2</v>
      </c>
      <c r="DJ30">
        <v>0.105381156800524</v>
      </c>
      <c r="DK30">
        <v>1</v>
      </c>
      <c r="DL30">
        <v>2</v>
      </c>
      <c r="DM30">
        <v>2</v>
      </c>
      <c r="DN30" t="s">
        <v>357</v>
      </c>
      <c r="DO30">
        <v>3.1640100000000002</v>
      </c>
      <c r="DP30">
        <v>2.8342700000000001</v>
      </c>
      <c r="DQ30">
        <v>9.7886699999999993E-2</v>
      </c>
      <c r="DR30">
        <v>9.8386799999999996E-2</v>
      </c>
      <c r="DS30">
        <v>8.02924E-2</v>
      </c>
      <c r="DT30">
        <v>7.8185199999999996E-2</v>
      </c>
      <c r="DU30">
        <v>29029.599999999999</v>
      </c>
      <c r="DV30">
        <v>30659.5</v>
      </c>
      <c r="DW30">
        <v>29858.9</v>
      </c>
      <c r="DX30">
        <v>31662</v>
      </c>
      <c r="DY30">
        <v>35910.5</v>
      </c>
      <c r="DZ30">
        <v>38266.199999999997</v>
      </c>
      <c r="EA30">
        <v>40910</v>
      </c>
      <c r="EB30">
        <v>43943.1</v>
      </c>
      <c r="EC30">
        <v>2.3747500000000001</v>
      </c>
      <c r="ED30">
        <v>2.0413999999999999</v>
      </c>
      <c r="EE30">
        <v>6.2838199999999997E-2</v>
      </c>
      <c r="EF30">
        <v>0</v>
      </c>
      <c r="EG30">
        <v>16.263400000000001</v>
      </c>
      <c r="EH30">
        <v>999.9</v>
      </c>
      <c r="EI30">
        <v>63.863</v>
      </c>
      <c r="EJ30">
        <v>17.129000000000001</v>
      </c>
      <c r="EK30">
        <v>12.297499999999999</v>
      </c>
      <c r="EL30">
        <v>61.371000000000002</v>
      </c>
      <c r="EM30">
        <v>26.265999999999998</v>
      </c>
      <c r="EN30">
        <v>1</v>
      </c>
      <c r="EO30">
        <v>-0.82628599999999996</v>
      </c>
      <c r="EP30">
        <v>-0.51749699999999998</v>
      </c>
      <c r="EQ30">
        <v>20.2974</v>
      </c>
      <c r="ER30">
        <v>5.2458900000000002</v>
      </c>
      <c r="ES30">
        <v>11.8302</v>
      </c>
      <c r="ET30">
        <v>4.9834500000000004</v>
      </c>
      <c r="EU30">
        <v>3.2989999999999999</v>
      </c>
      <c r="EV30">
        <v>2296.5</v>
      </c>
      <c r="EW30">
        <v>124.3</v>
      </c>
      <c r="EX30">
        <v>1377.4</v>
      </c>
      <c r="EY30">
        <v>21.3</v>
      </c>
      <c r="EZ30">
        <v>1.8730199999999999</v>
      </c>
      <c r="FA30">
        <v>1.87866</v>
      </c>
      <c r="FB30">
        <v>1.8789899999999999</v>
      </c>
      <c r="FC30">
        <v>1.87958</v>
      </c>
      <c r="FD30">
        <v>1.8772899999999999</v>
      </c>
      <c r="FE30">
        <v>1.87659</v>
      </c>
      <c r="FF30">
        <v>1.87714</v>
      </c>
      <c r="FG30">
        <v>1.8747100000000001</v>
      </c>
      <c r="FH30">
        <v>0</v>
      </c>
      <c r="FI30">
        <v>0</v>
      </c>
      <c r="FJ30">
        <v>0</v>
      </c>
      <c r="FK30">
        <v>0</v>
      </c>
      <c r="FL30" t="s">
        <v>358</v>
      </c>
      <c r="FM30" t="s">
        <v>359</v>
      </c>
      <c r="FN30" t="s">
        <v>360</v>
      </c>
      <c r="FO30" t="s">
        <v>360</v>
      </c>
      <c r="FP30" t="s">
        <v>360</v>
      </c>
      <c r="FQ30" t="s">
        <v>360</v>
      </c>
      <c r="FR30">
        <v>0</v>
      </c>
      <c r="FS30">
        <v>100</v>
      </c>
      <c r="FT30">
        <v>100</v>
      </c>
      <c r="FU30">
        <v>-1.3029999999999999</v>
      </c>
      <c r="FV30">
        <v>5.7799999999999997E-2</v>
      </c>
      <c r="FW30">
        <v>-1.30398357695491</v>
      </c>
      <c r="FX30">
        <v>1.4527828764109799E-4</v>
      </c>
      <c r="FY30">
        <v>-4.3579519040863002E-7</v>
      </c>
      <c r="FZ30">
        <v>2.0799061152897499E-10</v>
      </c>
      <c r="GA30">
        <v>5.7840000000000599E-2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24.5</v>
      </c>
      <c r="GJ30">
        <v>24.5</v>
      </c>
      <c r="GK30">
        <v>1.02173</v>
      </c>
      <c r="GL30">
        <v>2.4853499999999999</v>
      </c>
      <c r="GM30">
        <v>1.54541</v>
      </c>
      <c r="GN30">
        <v>2.3022499999999999</v>
      </c>
      <c r="GO30">
        <v>1.5979000000000001</v>
      </c>
      <c r="GP30">
        <v>2.3925800000000002</v>
      </c>
      <c r="GQ30">
        <v>20.536100000000001</v>
      </c>
      <c r="GR30">
        <v>15.900700000000001</v>
      </c>
      <c r="GS30">
        <v>18</v>
      </c>
      <c r="GT30">
        <v>619.53</v>
      </c>
      <c r="GU30">
        <v>447.12900000000002</v>
      </c>
      <c r="GV30">
        <v>16.999300000000002</v>
      </c>
      <c r="GW30">
        <v>15.734400000000001</v>
      </c>
      <c r="GX30">
        <v>30</v>
      </c>
      <c r="GY30">
        <v>15.748900000000001</v>
      </c>
      <c r="GZ30">
        <v>15.700699999999999</v>
      </c>
      <c r="HA30">
        <v>20.523299999999999</v>
      </c>
      <c r="HB30">
        <v>-30</v>
      </c>
      <c r="HC30">
        <v>-30</v>
      </c>
      <c r="HD30">
        <v>17</v>
      </c>
      <c r="HE30">
        <v>402.20100000000002</v>
      </c>
      <c r="HF30">
        <v>0</v>
      </c>
      <c r="HG30">
        <v>101.556</v>
      </c>
      <c r="HH30">
        <v>101.824</v>
      </c>
    </row>
    <row r="31" spans="1:216" x14ac:dyDescent="0.2">
      <c r="A31">
        <v>13</v>
      </c>
      <c r="B31">
        <v>1689212131</v>
      </c>
      <c r="C31">
        <v>732.90000009536698</v>
      </c>
      <c r="D31" t="s">
        <v>383</v>
      </c>
      <c r="E31" t="s">
        <v>384</v>
      </c>
      <c r="F31" t="s">
        <v>350</v>
      </c>
      <c r="G31" t="s">
        <v>351</v>
      </c>
      <c r="H31" t="s">
        <v>352</v>
      </c>
      <c r="I31" t="s">
        <v>353</v>
      </c>
      <c r="J31" t="s">
        <v>354</v>
      </c>
      <c r="K31" t="s">
        <v>355</v>
      </c>
      <c r="L31">
        <v>1689212131</v>
      </c>
      <c r="M31">
        <f t="shared" si="0"/>
        <v>1.3333679660029192E-3</v>
      </c>
      <c r="N31">
        <f t="shared" si="1"/>
        <v>1.3333679660029192</v>
      </c>
      <c r="O31">
        <f t="shared" si="2"/>
        <v>2.694860193576385</v>
      </c>
      <c r="P31">
        <f t="shared" si="3"/>
        <v>400.01499999999999</v>
      </c>
      <c r="Q31">
        <f t="shared" si="4"/>
        <v>374.57912369083124</v>
      </c>
      <c r="R31">
        <f t="shared" si="5"/>
        <v>38.175169285732359</v>
      </c>
      <c r="S31">
        <f t="shared" si="6"/>
        <v>40.767462402512997</v>
      </c>
      <c r="T31">
        <f t="shared" si="7"/>
        <v>0.20722640934464329</v>
      </c>
      <c r="U31">
        <f t="shared" si="8"/>
        <v>3.8017686545337406</v>
      </c>
      <c r="V31">
        <f t="shared" si="9"/>
        <v>0.20114957240134865</v>
      </c>
      <c r="W31">
        <f t="shared" si="10"/>
        <v>0.12624961885077904</v>
      </c>
      <c r="X31">
        <f t="shared" si="11"/>
        <v>16.571002847335325</v>
      </c>
      <c r="Y31">
        <f t="shared" si="12"/>
        <v>17.404567494955227</v>
      </c>
      <c r="Z31">
        <f t="shared" si="13"/>
        <v>17.404567494955227</v>
      </c>
      <c r="AA31">
        <f t="shared" si="14"/>
        <v>1.9949821552349871</v>
      </c>
      <c r="AB31">
        <f t="shared" si="15"/>
        <v>65.869382284726655</v>
      </c>
      <c r="AC31">
        <f t="shared" si="16"/>
        <v>1.33043701158048</v>
      </c>
      <c r="AD31">
        <f t="shared" si="17"/>
        <v>2.019810973525666</v>
      </c>
      <c r="AE31">
        <f t="shared" si="18"/>
        <v>0.66454514365450712</v>
      </c>
      <c r="AF31">
        <f t="shared" si="19"/>
        <v>-58.801527300728736</v>
      </c>
      <c r="AG31">
        <f t="shared" si="20"/>
        <v>40.158512703573244</v>
      </c>
      <c r="AH31">
        <f t="shared" si="21"/>
        <v>2.0699171629089066</v>
      </c>
      <c r="AI31">
        <f t="shared" si="22"/>
        <v>-2.0945869112622972E-3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55671.51407008466</v>
      </c>
      <c r="AO31">
        <f t="shared" si="26"/>
        <v>100.197</v>
      </c>
      <c r="AP31">
        <f t="shared" si="27"/>
        <v>84.465771008982031</v>
      </c>
      <c r="AQ31">
        <f t="shared" si="28"/>
        <v>0.84299700598802385</v>
      </c>
      <c r="AR31">
        <f t="shared" si="29"/>
        <v>0.1653842215568862</v>
      </c>
      <c r="AS31">
        <v>1689212131</v>
      </c>
      <c r="AT31">
        <v>400.01499999999999</v>
      </c>
      <c r="AU31">
        <v>401.70299999999997</v>
      </c>
      <c r="AV31">
        <v>13.054399999999999</v>
      </c>
      <c r="AW31">
        <v>12.366300000000001</v>
      </c>
      <c r="AX31">
        <v>401.31799999999998</v>
      </c>
      <c r="AY31">
        <v>12.996600000000001</v>
      </c>
      <c r="AZ31">
        <v>600.12900000000002</v>
      </c>
      <c r="BA31">
        <v>101.815</v>
      </c>
      <c r="BB31">
        <v>9.9834199999999998E-2</v>
      </c>
      <c r="BC31">
        <v>17.6005</v>
      </c>
      <c r="BD31">
        <v>17.278300000000002</v>
      </c>
      <c r="BE31">
        <v>999.9</v>
      </c>
      <c r="BF31">
        <v>0</v>
      </c>
      <c r="BG31">
        <v>0</v>
      </c>
      <c r="BH31">
        <v>10017.5</v>
      </c>
      <c r="BI31">
        <v>0</v>
      </c>
      <c r="BJ31">
        <v>0.63495199999999996</v>
      </c>
      <c r="BK31">
        <v>-1.68808</v>
      </c>
      <c r="BL31">
        <v>405.30599999999998</v>
      </c>
      <c r="BM31">
        <v>406.733</v>
      </c>
      <c r="BN31">
        <v>0.68808599999999998</v>
      </c>
      <c r="BO31">
        <v>401.70299999999997</v>
      </c>
      <c r="BP31">
        <v>12.366300000000001</v>
      </c>
      <c r="BQ31">
        <v>1.32914</v>
      </c>
      <c r="BR31">
        <v>1.25908</v>
      </c>
      <c r="BS31">
        <v>11.132400000000001</v>
      </c>
      <c r="BT31">
        <v>10.319000000000001</v>
      </c>
      <c r="BU31">
        <v>100.197</v>
      </c>
      <c r="BV31">
        <v>0.90010900000000005</v>
      </c>
      <c r="BW31">
        <v>9.9891099999999997E-2</v>
      </c>
      <c r="BX31">
        <v>0</v>
      </c>
      <c r="BY31">
        <v>2.5062000000000002</v>
      </c>
      <c r="BZ31">
        <v>0</v>
      </c>
      <c r="CA31">
        <v>253.83199999999999</v>
      </c>
      <c r="CB31">
        <v>957.43799999999999</v>
      </c>
      <c r="CC31">
        <v>31.5</v>
      </c>
      <c r="CD31">
        <v>36</v>
      </c>
      <c r="CE31">
        <v>34.686999999999998</v>
      </c>
      <c r="CF31">
        <v>34.25</v>
      </c>
      <c r="CG31">
        <v>32</v>
      </c>
      <c r="CH31">
        <v>90.19</v>
      </c>
      <c r="CI31">
        <v>10.01</v>
      </c>
      <c r="CJ31">
        <v>0</v>
      </c>
      <c r="CK31">
        <v>1689212132.3</v>
      </c>
      <c r="CL31">
        <v>0</v>
      </c>
      <c r="CM31">
        <v>1689210597.0999999</v>
      </c>
      <c r="CN31" t="s">
        <v>356</v>
      </c>
      <c r="CO31">
        <v>1689210597.0999999</v>
      </c>
      <c r="CP31">
        <v>1689210597.0999999</v>
      </c>
      <c r="CQ31">
        <v>62</v>
      </c>
      <c r="CR31">
        <v>0.94199999999999995</v>
      </c>
      <c r="CS31">
        <v>-1E-3</v>
      </c>
      <c r="CT31">
        <v>-1.302</v>
      </c>
      <c r="CU31">
        <v>5.8000000000000003E-2</v>
      </c>
      <c r="CV31">
        <v>400</v>
      </c>
      <c r="CW31">
        <v>12</v>
      </c>
      <c r="CX31">
        <v>0.22</v>
      </c>
      <c r="CY31">
        <v>0.1</v>
      </c>
      <c r="CZ31">
        <v>2.1771387212829301</v>
      </c>
      <c r="DA31">
        <v>-0.12530094900390101</v>
      </c>
      <c r="DB31">
        <v>8.2556978396467501E-2</v>
      </c>
      <c r="DC31">
        <v>1</v>
      </c>
      <c r="DD31">
        <v>401.74066666666698</v>
      </c>
      <c r="DE31">
        <v>3.8571428571696001E-2</v>
      </c>
      <c r="DF31">
        <v>5.1341372283344199E-2</v>
      </c>
      <c r="DG31">
        <v>-1</v>
      </c>
      <c r="DH31">
        <v>100.034595</v>
      </c>
      <c r="DI31">
        <v>0.18971373686038401</v>
      </c>
      <c r="DJ31">
        <v>0.14966113882701801</v>
      </c>
      <c r="DK31">
        <v>1</v>
      </c>
      <c r="DL31">
        <v>2</v>
      </c>
      <c r="DM31">
        <v>2</v>
      </c>
      <c r="DN31" t="s">
        <v>357</v>
      </c>
      <c r="DO31">
        <v>3.1638700000000002</v>
      </c>
      <c r="DP31">
        <v>2.8343099999999999</v>
      </c>
      <c r="DQ31">
        <v>9.7886500000000001E-2</v>
      </c>
      <c r="DR31">
        <v>9.8306599999999994E-2</v>
      </c>
      <c r="DS31">
        <v>7.9563700000000001E-2</v>
      </c>
      <c r="DT31">
        <v>7.7157500000000004E-2</v>
      </c>
      <c r="DU31">
        <v>29028.3</v>
      </c>
      <c r="DV31">
        <v>30661.1</v>
      </c>
      <c r="DW31">
        <v>29857.599999999999</v>
      </c>
      <c r="DX31">
        <v>31660.9</v>
      </c>
      <c r="DY31">
        <v>35938.699999999997</v>
      </c>
      <c r="DZ31">
        <v>38308.5</v>
      </c>
      <c r="EA31">
        <v>40908.6</v>
      </c>
      <c r="EB31">
        <v>43941.5</v>
      </c>
      <c r="EC31">
        <v>2.3744000000000001</v>
      </c>
      <c r="ED31">
        <v>2.0411199999999998</v>
      </c>
      <c r="EE31">
        <v>6.7323400000000005E-2</v>
      </c>
      <c r="EF31">
        <v>0</v>
      </c>
      <c r="EG31">
        <v>16.1584</v>
      </c>
      <c r="EH31">
        <v>999.9</v>
      </c>
      <c r="EI31">
        <v>63.838000000000001</v>
      </c>
      <c r="EJ31">
        <v>17.129000000000001</v>
      </c>
      <c r="EK31">
        <v>12.294</v>
      </c>
      <c r="EL31">
        <v>61.180999999999997</v>
      </c>
      <c r="EM31">
        <v>26.009599999999999</v>
      </c>
      <c r="EN31">
        <v>1</v>
      </c>
      <c r="EO31">
        <v>-0.82581000000000004</v>
      </c>
      <c r="EP31">
        <v>-0.57935499999999995</v>
      </c>
      <c r="EQ31">
        <v>20.297499999999999</v>
      </c>
      <c r="ER31">
        <v>5.2469400000000004</v>
      </c>
      <c r="ES31">
        <v>11.8302</v>
      </c>
      <c r="ET31">
        <v>4.9832999999999998</v>
      </c>
      <c r="EU31">
        <v>3.2989999999999999</v>
      </c>
      <c r="EV31">
        <v>2296.5</v>
      </c>
      <c r="EW31">
        <v>124.3</v>
      </c>
      <c r="EX31">
        <v>1379</v>
      </c>
      <c r="EY31">
        <v>21.3</v>
      </c>
      <c r="EZ31">
        <v>1.8730199999999999</v>
      </c>
      <c r="FA31">
        <v>1.87866</v>
      </c>
      <c r="FB31">
        <v>1.8790500000000001</v>
      </c>
      <c r="FC31">
        <v>1.87958</v>
      </c>
      <c r="FD31">
        <v>1.8773</v>
      </c>
      <c r="FE31">
        <v>1.87663</v>
      </c>
      <c r="FF31">
        <v>1.87714</v>
      </c>
      <c r="FG31">
        <v>1.8747499999999999</v>
      </c>
      <c r="FH31">
        <v>0</v>
      </c>
      <c r="FI31">
        <v>0</v>
      </c>
      <c r="FJ31">
        <v>0</v>
      </c>
      <c r="FK31">
        <v>0</v>
      </c>
      <c r="FL31" t="s">
        <v>358</v>
      </c>
      <c r="FM31" t="s">
        <v>359</v>
      </c>
      <c r="FN31" t="s">
        <v>360</v>
      </c>
      <c r="FO31" t="s">
        <v>360</v>
      </c>
      <c r="FP31" t="s">
        <v>360</v>
      </c>
      <c r="FQ31" t="s">
        <v>360</v>
      </c>
      <c r="FR31">
        <v>0</v>
      </c>
      <c r="FS31">
        <v>100</v>
      </c>
      <c r="FT31">
        <v>100</v>
      </c>
      <c r="FU31">
        <v>-1.3029999999999999</v>
      </c>
      <c r="FV31">
        <v>5.7799999999999997E-2</v>
      </c>
      <c r="FW31">
        <v>-1.30398357695491</v>
      </c>
      <c r="FX31">
        <v>1.4527828764109799E-4</v>
      </c>
      <c r="FY31">
        <v>-4.3579519040863002E-7</v>
      </c>
      <c r="FZ31">
        <v>2.0799061152897499E-10</v>
      </c>
      <c r="GA31">
        <v>5.7840000000000599E-2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25.6</v>
      </c>
      <c r="GJ31">
        <v>25.6</v>
      </c>
      <c r="GK31">
        <v>1.02173</v>
      </c>
      <c r="GL31">
        <v>2.49634</v>
      </c>
      <c r="GM31">
        <v>1.54541</v>
      </c>
      <c r="GN31">
        <v>2.3022499999999999</v>
      </c>
      <c r="GO31">
        <v>1.5979000000000001</v>
      </c>
      <c r="GP31">
        <v>2.2924799999999999</v>
      </c>
      <c r="GQ31">
        <v>20.515999999999998</v>
      </c>
      <c r="GR31">
        <v>15.874499999999999</v>
      </c>
      <c r="GS31">
        <v>18</v>
      </c>
      <c r="GT31">
        <v>619.37</v>
      </c>
      <c r="GU31">
        <v>447.01</v>
      </c>
      <c r="GV31">
        <v>16.9984</v>
      </c>
      <c r="GW31">
        <v>15.737500000000001</v>
      </c>
      <c r="GX31">
        <v>30.0001</v>
      </c>
      <c r="GY31">
        <v>15.7547</v>
      </c>
      <c r="GZ31">
        <v>15.7051</v>
      </c>
      <c r="HA31">
        <v>20.5093</v>
      </c>
      <c r="HB31">
        <v>-30</v>
      </c>
      <c r="HC31">
        <v>-30</v>
      </c>
      <c r="HD31">
        <v>17</v>
      </c>
      <c r="HE31">
        <v>401.786</v>
      </c>
      <c r="HF31">
        <v>0</v>
      </c>
      <c r="HG31">
        <v>101.55200000000001</v>
      </c>
      <c r="HH31">
        <v>101.82</v>
      </c>
    </row>
    <row r="32" spans="1:216" x14ac:dyDescent="0.2">
      <c r="A32">
        <v>14</v>
      </c>
      <c r="B32">
        <v>1689212192</v>
      </c>
      <c r="C32">
        <v>793.90000009536698</v>
      </c>
      <c r="D32" t="s">
        <v>385</v>
      </c>
      <c r="E32" t="s">
        <v>386</v>
      </c>
      <c r="F32" t="s">
        <v>350</v>
      </c>
      <c r="G32" t="s">
        <v>351</v>
      </c>
      <c r="H32" t="s">
        <v>352</v>
      </c>
      <c r="I32" t="s">
        <v>353</v>
      </c>
      <c r="J32" t="s">
        <v>354</v>
      </c>
      <c r="K32" t="s">
        <v>355</v>
      </c>
      <c r="L32">
        <v>1689212192</v>
      </c>
      <c r="M32">
        <f t="shared" si="0"/>
        <v>1.2927436662137689E-3</v>
      </c>
      <c r="N32">
        <f t="shared" si="1"/>
        <v>1.2927436662137688</v>
      </c>
      <c r="O32">
        <f t="shared" si="2"/>
        <v>1.9402935906517955</v>
      </c>
      <c r="P32">
        <f t="shared" si="3"/>
        <v>400.017</v>
      </c>
      <c r="Q32">
        <f t="shared" si="4"/>
        <v>379.80601460267093</v>
      </c>
      <c r="R32">
        <f t="shared" si="5"/>
        <v>38.707905518723862</v>
      </c>
      <c r="S32">
        <f t="shared" si="6"/>
        <v>40.767706793905198</v>
      </c>
      <c r="T32">
        <f t="shared" si="7"/>
        <v>0.19830187840706068</v>
      </c>
      <c r="U32">
        <f t="shared" si="8"/>
        <v>3.7991701797544204</v>
      </c>
      <c r="V32">
        <f t="shared" si="9"/>
        <v>0.19272591484201201</v>
      </c>
      <c r="W32">
        <f t="shared" si="10"/>
        <v>0.1209416153663882</v>
      </c>
      <c r="X32">
        <f t="shared" si="11"/>
        <v>12.407780776649336</v>
      </c>
      <c r="Y32">
        <f t="shared" si="12"/>
        <v>17.420732091741087</v>
      </c>
      <c r="Z32">
        <f t="shared" si="13"/>
        <v>17.420732091741087</v>
      </c>
      <c r="AA32">
        <f t="shared" si="14"/>
        <v>1.997020368443998</v>
      </c>
      <c r="AB32">
        <f t="shared" si="15"/>
        <v>65.464980879677867</v>
      </c>
      <c r="AC32">
        <f t="shared" si="16"/>
        <v>1.3245476520189601</v>
      </c>
      <c r="AD32">
        <f t="shared" si="17"/>
        <v>2.0232918947206722</v>
      </c>
      <c r="AE32">
        <f t="shared" si="18"/>
        <v>0.67247271642503792</v>
      </c>
      <c r="AF32">
        <f t="shared" si="19"/>
        <v>-57.00999568002721</v>
      </c>
      <c r="AG32">
        <f t="shared" si="20"/>
        <v>42.411827613477776</v>
      </c>
      <c r="AH32">
        <f t="shared" si="21"/>
        <v>2.1880474749358436</v>
      </c>
      <c r="AI32">
        <f t="shared" si="22"/>
        <v>-2.3398149642517296E-3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55613.00242373658</v>
      </c>
      <c r="AO32">
        <f t="shared" si="26"/>
        <v>75.029399999999995</v>
      </c>
      <c r="AP32">
        <f t="shared" si="27"/>
        <v>63.249094205517785</v>
      </c>
      <c r="AQ32">
        <f t="shared" si="28"/>
        <v>0.84299080367852852</v>
      </c>
      <c r="AR32">
        <f t="shared" si="29"/>
        <v>0.16537225109956014</v>
      </c>
      <c r="AS32">
        <v>1689212192</v>
      </c>
      <c r="AT32">
        <v>400.017</v>
      </c>
      <c r="AU32">
        <v>401.30200000000002</v>
      </c>
      <c r="AV32">
        <v>12.996600000000001</v>
      </c>
      <c r="AW32">
        <v>12.3294</v>
      </c>
      <c r="AX32">
        <v>401.31900000000002</v>
      </c>
      <c r="AY32">
        <v>12.938700000000001</v>
      </c>
      <c r="AZ32">
        <v>600.10599999999999</v>
      </c>
      <c r="BA32">
        <v>101.815</v>
      </c>
      <c r="BB32">
        <v>9.9935599999999999E-2</v>
      </c>
      <c r="BC32">
        <v>17.627800000000001</v>
      </c>
      <c r="BD32">
        <v>17.2849</v>
      </c>
      <c r="BE32">
        <v>999.9</v>
      </c>
      <c r="BF32">
        <v>0</v>
      </c>
      <c r="BG32">
        <v>0</v>
      </c>
      <c r="BH32">
        <v>10007.5</v>
      </c>
      <c r="BI32">
        <v>0</v>
      </c>
      <c r="BJ32">
        <v>0.63495199999999996</v>
      </c>
      <c r="BK32">
        <v>-1.28528</v>
      </c>
      <c r="BL32">
        <v>405.28399999999999</v>
      </c>
      <c r="BM32">
        <v>406.31099999999998</v>
      </c>
      <c r="BN32">
        <v>0.66715999999999998</v>
      </c>
      <c r="BO32">
        <v>401.30200000000002</v>
      </c>
      <c r="BP32">
        <v>12.3294</v>
      </c>
      <c r="BQ32">
        <v>1.32325</v>
      </c>
      <c r="BR32">
        <v>1.25532</v>
      </c>
      <c r="BS32">
        <v>11.0655</v>
      </c>
      <c r="BT32">
        <v>10.2743</v>
      </c>
      <c r="BU32">
        <v>75.029399999999995</v>
      </c>
      <c r="BV32">
        <v>0.90028200000000003</v>
      </c>
      <c r="BW32">
        <v>9.9718299999999996E-2</v>
      </c>
      <c r="BX32">
        <v>0</v>
      </c>
      <c r="BY32">
        <v>2.2193999999999998</v>
      </c>
      <c r="BZ32">
        <v>0</v>
      </c>
      <c r="CA32">
        <v>189.30099999999999</v>
      </c>
      <c r="CB32">
        <v>716.976</v>
      </c>
      <c r="CC32">
        <v>31.125</v>
      </c>
      <c r="CD32">
        <v>35.686999999999998</v>
      </c>
      <c r="CE32">
        <v>34.186999999999998</v>
      </c>
      <c r="CF32">
        <v>33.936999999999998</v>
      </c>
      <c r="CG32">
        <v>31.625</v>
      </c>
      <c r="CH32">
        <v>67.55</v>
      </c>
      <c r="CI32">
        <v>7.48</v>
      </c>
      <c r="CJ32">
        <v>0</v>
      </c>
      <c r="CK32">
        <v>1689212193.5</v>
      </c>
      <c r="CL32">
        <v>0</v>
      </c>
      <c r="CM32">
        <v>1689210597.0999999</v>
      </c>
      <c r="CN32" t="s">
        <v>356</v>
      </c>
      <c r="CO32">
        <v>1689210597.0999999</v>
      </c>
      <c r="CP32">
        <v>1689210597.0999999</v>
      </c>
      <c r="CQ32">
        <v>62</v>
      </c>
      <c r="CR32">
        <v>0.94199999999999995</v>
      </c>
      <c r="CS32">
        <v>-1E-3</v>
      </c>
      <c r="CT32">
        <v>-1.302</v>
      </c>
      <c r="CU32">
        <v>5.8000000000000003E-2</v>
      </c>
      <c r="CV32">
        <v>400</v>
      </c>
      <c r="CW32">
        <v>12</v>
      </c>
      <c r="CX32">
        <v>0.22</v>
      </c>
      <c r="CY32">
        <v>0.1</v>
      </c>
      <c r="CZ32">
        <v>1.48066524789942</v>
      </c>
      <c r="DA32">
        <v>-0.14814078991316801</v>
      </c>
      <c r="DB32">
        <v>3.8136774210272402E-2</v>
      </c>
      <c r="DC32">
        <v>1</v>
      </c>
      <c r="DD32">
        <v>401.2894</v>
      </c>
      <c r="DE32">
        <v>-0.17774436090193799</v>
      </c>
      <c r="DF32">
        <v>3.8988972800012803E-2</v>
      </c>
      <c r="DG32">
        <v>-1</v>
      </c>
      <c r="DH32">
        <v>75.003052380952397</v>
      </c>
      <c r="DI32">
        <v>-2.57244415736049E-2</v>
      </c>
      <c r="DJ32">
        <v>9.0767954377908494E-2</v>
      </c>
      <c r="DK32">
        <v>1</v>
      </c>
      <c r="DL32">
        <v>2</v>
      </c>
      <c r="DM32">
        <v>2</v>
      </c>
      <c r="DN32" t="s">
        <v>357</v>
      </c>
      <c r="DO32">
        <v>3.16384</v>
      </c>
      <c r="DP32">
        <v>2.83433</v>
      </c>
      <c r="DQ32">
        <v>9.7887699999999994E-2</v>
      </c>
      <c r="DR32">
        <v>9.8233200000000007E-2</v>
      </c>
      <c r="DS32">
        <v>7.9295400000000002E-2</v>
      </c>
      <c r="DT32">
        <v>7.6984899999999995E-2</v>
      </c>
      <c r="DU32">
        <v>29030</v>
      </c>
      <c r="DV32">
        <v>30664.2</v>
      </c>
      <c r="DW32">
        <v>29859.4</v>
      </c>
      <c r="DX32">
        <v>31661.4</v>
      </c>
      <c r="DY32">
        <v>35951.1</v>
      </c>
      <c r="DZ32">
        <v>38316.9</v>
      </c>
      <c r="EA32">
        <v>40910.400000000001</v>
      </c>
      <c r="EB32">
        <v>43942.7</v>
      </c>
      <c r="EC32">
        <v>2.3746200000000002</v>
      </c>
      <c r="ED32">
        <v>2.0412499999999998</v>
      </c>
      <c r="EE32">
        <v>6.9491600000000001E-2</v>
      </c>
      <c r="EF32">
        <v>0</v>
      </c>
      <c r="EG32">
        <v>16.129000000000001</v>
      </c>
      <c r="EH32">
        <v>999.9</v>
      </c>
      <c r="EI32">
        <v>63.814</v>
      </c>
      <c r="EJ32">
        <v>17.108000000000001</v>
      </c>
      <c r="EK32">
        <v>12.2719</v>
      </c>
      <c r="EL32">
        <v>61.350999999999999</v>
      </c>
      <c r="EM32">
        <v>26.438300000000002</v>
      </c>
      <c r="EN32">
        <v>1</v>
      </c>
      <c r="EO32">
        <v>-0.82680399999999998</v>
      </c>
      <c r="EP32">
        <v>-0.59417200000000003</v>
      </c>
      <c r="EQ32">
        <v>20.297499999999999</v>
      </c>
      <c r="ER32">
        <v>5.2469400000000004</v>
      </c>
      <c r="ES32">
        <v>11.8302</v>
      </c>
      <c r="ET32">
        <v>4.9836</v>
      </c>
      <c r="EU32">
        <v>3.2989999999999999</v>
      </c>
      <c r="EV32">
        <v>2296.5</v>
      </c>
      <c r="EW32">
        <v>124.3</v>
      </c>
      <c r="EX32">
        <v>1380.2</v>
      </c>
      <c r="EY32">
        <v>21.3</v>
      </c>
      <c r="EZ32">
        <v>1.8730199999999999</v>
      </c>
      <c r="FA32">
        <v>1.87866</v>
      </c>
      <c r="FB32">
        <v>1.879</v>
      </c>
      <c r="FC32">
        <v>1.87958</v>
      </c>
      <c r="FD32">
        <v>1.8772899999999999</v>
      </c>
      <c r="FE32">
        <v>1.8766099999999999</v>
      </c>
      <c r="FF32">
        <v>1.87714</v>
      </c>
      <c r="FG32">
        <v>1.87469</v>
      </c>
      <c r="FH32">
        <v>0</v>
      </c>
      <c r="FI32">
        <v>0</v>
      </c>
      <c r="FJ32">
        <v>0</v>
      </c>
      <c r="FK32">
        <v>0</v>
      </c>
      <c r="FL32" t="s">
        <v>358</v>
      </c>
      <c r="FM32" t="s">
        <v>359</v>
      </c>
      <c r="FN32" t="s">
        <v>360</v>
      </c>
      <c r="FO32" t="s">
        <v>360</v>
      </c>
      <c r="FP32" t="s">
        <v>360</v>
      </c>
      <c r="FQ32" t="s">
        <v>360</v>
      </c>
      <c r="FR32">
        <v>0</v>
      </c>
      <c r="FS32">
        <v>100</v>
      </c>
      <c r="FT32">
        <v>100</v>
      </c>
      <c r="FU32">
        <v>-1.302</v>
      </c>
      <c r="FV32">
        <v>5.79E-2</v>
      </c>
      <c r="FW32">
        <v>-1.30398357695491</v>
      </c>
      <c r="FX32">
        <v>1.4527828764109799E-4</v>
      </c>
      <c r="FY32">
        <v>-4.3579519040863002E-7</v>
      </c>
      <c r="FZ32">
        <v>2.0799061152897499E-10</v>
      </c>
      <c r="GA32">
        <v>5.7840000000000599E-2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26.6</v>
      </c>
      <c r="GJ32">
        <v>26.6</v>
      </c>
      <c r="GK32">
        <v>1.02051</v>
      </c>
      <c r="GL32">
        <v>2.4865699999999999</v>
      </c>
      <c r="GM32">
        <v>1.54541</v>
      </c>
      <c r="GN32">
        <v>2.3022499999999999</v>
      </c>
      <c r="GO32">
        <v>1.5979000000000001</v>
      </c>
      <c r="GP32">
        <v>2.3938000000000001</v>
      </c>
      <c r="GQ32">
        <v>20.515999999999998</v>
      </c>
      <c r="GR32">
        <v>15.8832</v>
      </c>
      <c r="GS32">
        <v>18</v>
      </c>
      <c r="GT32">
        <v>619.45299999999997</v>
      </c>
      <c r="GU32">
        <v>447.04300000000001</v>
      </c>
      <c r="GV32">
        <v>17</v>
      </c>
      <c r="GW32">
        <v>15.7262</v>
      </c>
      <c r="GX32">
        <v>29.9999</v>
      </c>
      <c r="GY32">
        <v>15.749499999999999</v>
      </c>
      <c r="GZ32">
        <v>15.701000000000001</v>
      </c>
      <c r="HA32">
        <v>20.491700000000002</v>
      </c>
      <c r="HB32">
        <v>-30</v>
      </c>
      <c r="HC32">
        <v>-30</v>
      </c>
      <c r="HD32">
        <v>17</v>
      </c>
      <c r="HE32">
        <v>401.40800000000002</v>
      </c>
      <c r="HF32">
        <v>0</v>
      </c>
      <c r="HG32">
        <v>101.55800000000001</v>
      </c>
      <c r="HH32">
        <v>101.822</v>
      </c>
    </row>
    <row r="33" spans="1:216" x14ac:dyDescent="0.2">
      <c r="A33">
        <v>15</v>
      </c>
      <c r="B33">
        <v>1689212253</v>
      </c>
      <c r="C33">
        <v>854.90000009536698</v>
      </c>
      <c r="D33" t="s">
        <v>387</v>
      </c>
      <c r="E33" t="s">
        <v>388</v>
      </c>
      <c r="F33" t="s">
        <v>350</v>
      </c>
      <c r="G33" t="s">
        <v>351</v>
      </c>
      <c r="H33" t="s">
        <v>352</v>
      </c>
      <c r="I33" t="s">
        <v>353</v>
      </c>
      <c r="J33" t="s">
        <v>354</v>
      </c>
      <c r="K33" t="s">
        <v>355</v>
      </c>
      <c r="L33">
        <v>1689212253</v>
      </c>
      <c r="M33">
        <f t="shared" si="0"/>
        <v>1.2817560093716194E-3</v>
      </c>
      <c r="N33">
        <f t="shared" si="1"/>
        <v>1.2817560093716194</v>
      </c>
      <c r="O33">
        <f t="shared" si="2"/>
        <v>1.0118407716180258</v>
      </c>
      <c r="P33">
        <f t="shared" si="3"/>
        <v>399.99799999999999</v>
      </c>
      <c r="Q33">
        <f t="shared" si="4"/>
        <v>387.35810132251243</v>
      </c>
      <c r="R33">
        <f t="shared" si="5"/>
        <v>39.476156437924033</v>
      </c>
      <c r="S33">
        <f t="shared" si="6"/>
        <v>40.764304577457999</v>
      </c>
      <c r="T33">
        <f t="shared" si="7"/>
        <v>0.1966855753753832</v>
      </c>
      <c r="U33">
        <f t="shared" si="8"/>
        <v>3.789963765244976</v>
      </c>
      <c r="V33">
        <f t="shared" si="9"/>
        <v>0.19118585659175813</v>
      </c>
      <c r="W33">
        <f t="shared" si="10"/>
        <v>0.11997247901295778</v>
      </c>
      <c r="X33">
        <f t="shared" si="11"/>
        <v>8.2491074307137122</v>
      </c>
      <c r="Y33">
        <f t="shared" si="12"/>
        <v>17.379354472480436</v>
      </c>
      <c r="Z33">
        <f t="shared" si="13"/>
        <v>17.379354472480436</v>
      </c>
      <c r="AA33">
        <f t="shared" si="14"/>
        <v>1.9918066592472805</v>
      </c>
      <c r="AB33">
        <f t="shared" si="15"/>
        <v>65.321860635858201</v>
      </c>
      <c r="AC33">
        <f t="shared" si="16"/>
        <v>1.3196694304332002</v>
      </c>
      <c r="AD33">
        <f t="shared" si="17"/>
        <v>2.0202569516349209</v>
      </c>
      <c r="AE33">
        <f t="shared" si="18"/>
        <v>0.67213722881408033</v>
      </c>
      <c r="AF33">
        <f t="shared" si="19"/>
        <v>-56.525440013288417</v>
      </c>
      <c r="AG33">
        <f t="shared" si="20"/>
        <v>45.900591043447804</v>
      </c>
      <c r="AH33">
        <f t="shared" si="21"/>
        <v>2.3729881803258972</v>
      </c>
      <c r="AI33">
        <f t="shared" si="22"/>
        <v>-2.7533588010015819E-3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55428.753928183847</v>
      </c>
      <c r="AO33">
        <f t="shared" si="26"/>
        <v>49.875999999999998</v>
      </c>
      <c r="AP33">
        <f t="shared" si="27"/>
        <v>42.045527995188451</v>
      </c>
      <c r="AQ33">
        <f t="shared" si="28"/>
        <v>0.84300120288692859</v>
      </c>
      <c r="AR33">
        <f t="shared" si="29"/>
        <v>0.16539232157177225</v>
      </c>
      <c r="AS33">
        <v>1689212253</v>
      </c>
      <c r="AT33">
        <v>399.99799999999999</v>
      </c>
      <c r="AU33">
        <v>400.79500000000002</v>
      </c>
      <c r="AV33">
        <v>12.949199999999999</v>
      </c>
      <c r="AW33">
        <v>12.287800000000001</v>
      </c>
      <c r="AX33">
        <v>401.3</v>
      </c>
      <c r="AY33">
        <v>12.891299999999999</v>
      </c>
      <c r="AZ33">
        <v>600.25199999999995</v>
      </c>
      <c r="BA33">
        <v>101.81100000000001</v>
      </c>
      <c r="BB33">
        <v>0.100271</v>
      </c>
      <c r="BC33">
        <v>17.603999999999999</v>
      </c>
      <c r="BD33">
        <v>17.270800000000001</v>
      </c>
      <c r="BE33">
        <v>999.9</v>
      </c>
      <c r="BF33">
        <v>0</v>
      </c>
      <c r="BG33">
        <v>0</v>
      </c>
      <c r="BH33">
        <v>9972.5</v>
      </c>
      <c r="BI33">
        <v>0</v>
      </c>
      <c r="BJ33">
        <v>0.58203899999999997</v>
      </c>
      <c r="BK33">
        <v>-0.79757699999999998</v>
      </c>
      <c r="BL33">
        <v>405.245</v>
      </c>
      <c r="BM33">
        <v>405.78199999999998</v>
      </c>
      <c r="BN33">
        <v>0.66140900000000002</v>
      </c>
      <c r="BO33">
        <v>400.79500000000002</v>
      </c>
      <c r="BP33">
        <v>12.287800000000001</v>
      </c>
      <c r="BQ33">
        <v>1.31837</v>
      </c>
      <c r="BR33">
        <v>1.2510300000000001</v>
      </c>
      <c r="BS33">
        <v>11.0099</v>
      </c>
      <c r="BT33">
        <v>10.223100000000001</v>
      </c>
      <c r="BU33">
        <v>49.875999999999998</v>
      </c>
      <c r="BV33">
        <v>0.89993599999999996</v>
      </c>
      <c r="BW33">
        <v>0.100064</v>
      </c>
      <c r="BX33">
        <v>0</v>
      </c>
      <c r="BY33">
        <v>2.3814000000000002</v>
      </c>
      <c r="BZ33">
        <v>0</v>
      </c>
      <c r="CA33">
        <v>127.279</v>
      </c>
      <c r="CB33">
        <v>476.57600000000002</v>
      </c>
      <c r="CC33">
        <v>30.75</v>
      </c>
      <c r="CD33">
        <v>35.375</v>
      </c>
      <c r="CE33">
        <v>33.875</v>
      </c>
      <c r="CF33">
        <v>33.686999999999998</v>
      </c>
      <c r="CG33">
        <v>31.312000000000001</v>
      </c>
      <c r="CH33">
        <v>44.89</v>
      </c>
      <c r="CI33">
        <v>4.99</v>
      </c>
      <c r="CJ33">
        <v>0</v>
      </c>
      <c r="CK33">
        <v>1689212254.7</v>
      </c>
      <c r="CL33">
        <v>0</v>
      </c>
      <c r="CM33">
        <v>1689210597.0999999</v>
      </c>
      <c r="CN33" t="s">
        <v>356</v>
      </c>
      <c r="CO33">
        <v>1689210597.0999999</v>
      </c>
      <c r="CP33">
        <v>1689210597.0999999</v>
      </c>
      <c r="CQ33">
        <v>62</v>
      </c>
      <c r="CR33">
        <v>0.94199999999999995</v>
      </c>
      <c r="CS33">
        <v>-1E-3</v>
      </c>
      <c r="CT33">
        <v>-1.302</v>
      </c>
      <c r="CU33">
        <v>5.8000000000000003E-2</v>
      </c>
      <c r="CV33">
        <v>400</v>
      </c>
      <c r="CW33">
        <v>12</v>
      </c>
      <c r="CX33">
        <v>0.22</v>
      </c>
      <c r="CY33">
        <v>0.1</v>
      </c>
      <c r="CZ33">
        <v>0.75609808863396799</v>
      </c>
      <c r="DA33">
        <v>3.8319201108277898E-2</v>
      </c>
      <c r="DB33">
        <v>6.8026394813416505E-2</v>
      </c>
      <c r="DC33">
        <v>1</v>
      </c>
      <c r="DD33">
        <v>400.8347</v>
      </c>
      <c r="DE33">
        <v>-0.26688721804516302</v>
      </c>
      <c r="DF33">
        <v>4.77023060239243E-2</v>
      </c>
      <c r="DG33">
        <v>-1</v>
      </c>
      <c r="DH33">
        <v>50.021571428571399</v>
      </c>
      <c r="DI33">
        <v>0.16448149202204901</v>
      </c>
      <c r="DJ33">
        <v>0.15613993462171499</v>
      </c>
      <c r="DK33">
        <v>1</v>
      </c>
      <c r="DL33">
        <v>2</v>
      </c>
      <c r="DM33">
        <v>2</v>
      </c>
      <c r="DN33" t="s">
        <v>357</v>
      </c>
      <c r="DO33">
        <v>3.1641699999999999</v>
      </c>
      <c r="DP33">
        <v>2.8343600000000002</v>
      </c>
      <c r="DQ33">
        <v>9.78826E-2</v>
      </c>
      <c r="DR33">
        <v>9.8137600000000005E-2</v>
      </c>
      <c r="DS33">
        <v>7.9073199999999996E-2</v>
      </c>
      <c r="DT33">
        <v>7.67877E-2</v>
      </c>
      <c r="DU33">
        <v>29033.200000000001</v>
      </c>
      <c r="DV33">
        <v>30670.1</v>
      </c>
      <c r="DW33">
        <v>29862.400000000001</v>
      </c>
      <c r="DX33">
        <v>31664</v>
      </c>
      <c r="DY33">
        <v>35963.800000000003</v>
      </c>
      <c r="DZ33">
        <v>38328.199999999997</v>
      </c>
      <c r="EA33">
        <v>40914.6</v>
      </c>
      <c r="EB33">
        <v>43946.2</v>
      </c>
      <c r="EC33">
        <v>2.3751500000000001</v>
      </c>
      <c r="ED33">
        <v>2.0412499999999998</v>
      </c>
      <c r="EE33">
        <v>6.9439399999999998E-2</v>
      </c>
      <c r="EF33">
        <v>0</v>
      </c>
      <c r="EG33">
        <v>16.1158</v>
      </c>
      <c r="EH33">
        <v>999.9</v>
      </c>
      <c r="EI33">
        <v>63.79</v>
      </c>
      <c r="EJ33">
        <v>17.108000000000001</v>
      </c>
      <c r="EK33">
        <v>12.266999999999999</v>
      </c>
      <c r="EL33">
        <v>61.731000000000002</v>
      </c>
      <c r="EM33">
        <v>25.609000000000002</v>
      </c>
      <c r="EN33">
        <v>1</v>
      </c>
      <c r="EO33">
        <v>-0.82865299999999997</v>
      </c>
      <c r="EP33">
        <v>-0.62691699999999995</v>
      </c>
      <c r="EQ33">
        <v>20.297799999999999</v>
      </c>
      <c r="ER33">
        <v>5.24275</v>
      </c>
      <c r="ES33">
        <v>11.8302</v>
      </c>
      <c r="ET33">
        <v>4.9835500000000001</v>
      </c>
      <c r="EU33">
        <v>3.2989999999999999</v>
      </c>
      <c r="EV33">
        <v>2296.5</v>
      </c>
      <c r="EW33">
        <v>124.3</v>
      </c>
      <c r="EX33">
        <v>1381.7</v>
      </c>
      <c r="EY33">
        <v>21.3</v>
      </c>
      <c r="EZ33">
        <v>1.8730199999999999</v>
      </c>
      <c r="FA33">
        <v>1.87866</v>
      </c>
      <c r="FB33">
        <v>1.8789899999999999</v>
      </c>
      <c r="FC33">
        <v>1.87958</v>
      </c>
      <c r="FD33">
        <v>1.8772899999999999</v>
      </c>
      <c r="FE33">
        <v>1.87666</v>
      </c>
      <c r="FF33">
        <v>1.87714</v>
      </c>
      <c r="FG33">
        <v>1.8747</v>
      </c>
      <c r="FH33">
        <v>0</v>
      </c>
      <c r="FI33">
        <v>0</v>
      </c>
      <c r="FJ33">
        <v>0</v>
      </c>
      <c r="FK33">
        <v>0</v>
      </c>
      <c r="FL33" t="s">
        <v>358</v>
      </c>
      <c r="FM33" t="s">
        <v>359</v>
      </c>
      <c r="FN33" t="s">
        <v>360</v>
      </c>
      <c r="FO33" t="s">
        <v>360</v>
      </c>
      <c r="FP33" t="s">
        <v>360</v>
      </c>
      <c r="FQ33" t="s">
        <v>360</v>
      </c>
      <c r="FR33">
        <v>0</v>
      </c>
      <c r="FS33">
        <v>100</v>
      </c>
      <c r="FT33">
        <v>100</v>
      </c>
      <c r="FU33">
        <v>-1.302</v>
      </c>
      <c r="FV33">
        <v>5.79E-2</v>
      </c>
      <c r="FW33">
        <v>-1.30398357695491</v>
      </c>
      <c r="FX33">
        <v>1.4527828764109799E-4</v>
      </c>
      <c r="FY33">
        <v>-4.3579519040863002E-7</v>
      </c>
      <c r="FZ33">
        <v>2.0799061152897499E-10</v>
      </c>
      <c r="GA33">
        <v>5.7840000000000599E-2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27.6</v>
      </c>
      <c r="GJ33">
        <v>27.6</v>
      </c>
      <c r="GK33">
        <v>1.02051</v>
      </c>
      <c r="GL33">
        <v>2.5</v>
      </c>
      <c r="GM33">
        <v>1.54541</v>
      </c>
      <c r="GN33">
        <v>2.3022499999999999</v>
      </c>
      <c r="GO33">
        <v>1.5979000000000001</v>
      </c>
      <c r="GP33">
        <v>2.2753899999999998</v>
      </c>
      <c r="GQ33">
        <v>20.515999999999998</v>
      </c>
      <c r="GR33">
        <v>15.8657</v>
      </c>
      <c r="GS33">
        <v>18</v>
      </c>
      <c r="GT33">
        <v>619.65899999999999</v>
      </c>
      <c r="GU33">
        <v>446.93700000000001</v>
      </c>
      <c r="GV33">
        <v>16.9998</v>
      </c>
      <c r="GW33">
        <v>15.7058</v>
      </c>
      <c r="GX33">
        <v>29.9999</v>
      </c>
      <c r="GY33">
        <v>15.738300000000001</v>
      </c>
      <c r="GZ33">
        <v>15.690899999999999</v>
      </c>
      <c r="HA33">
        <v>20.467500000000001</v>
      </c>
      <c r="HB33">
        <v>-30</v>
      </c>
      <c r="HC33">
        <v>-30</v>
      </c>
      <c r="HD33">
        <v>17</v>
      </c>
      <c r="HE33">
        <v>400.75400000000002</v>
      </c>
      <c r="HF33">
        <v>0</v>
      </c>
      <c r="HG33">
        <v>101.568</v>
      </c>
      <c r="HH33">
        <v>101.831</v>
      </c>
    </row>
    <row r="34" spans="1:216" x14ac:dyDescent="0.2">
      <c r="A34">
        <v>16</v>
      </c>
      <c r="B34">
        <v>1689212314</v>
      </c>
      <c r="C34">
        <v>915.90000009536698</v>
      </c>
      <c r="D34" t="s">
        <v>389</v>
      </c>
      <c r="E34" t="s">
        <v>390</v>
      </c>
      <c r="F34" t="s">
        <v>350</v>
      </c>
      <c r="G34" t="s">
        <v>351</v>
      </c>
      <c r="H34" t="s">
        <v>352</v>
      </c>
      <c r="I34" t="s">
        <v>353</v>
      </c>
      <c r="J34" t="s">
        <v>354</v>
      </c>
      <c r="K34" t="s">
        <v>355</v>
      </c>
      <c r="L34">
        <v>1689212314</v>
      </c>
      <c r="M34">
        <f t="shared" si="0"/>
        <v>1.2938233696138974E-3</v>
      </c>
      <c r="N34">
        <f t="shared" si="1"/>
        <v>1.2938233696138974</v>
      </c>
      <c r="O34">
        <f t="shared" si="2"/>
        <v>0.23995570622173099</v>
      </c>
      <c r="P34">
        <f t="shared" si="3"/>
        <v>400.01900000000001</v>
      </c>
      <c r="Q34">
        <f t="shared" si="4"/>
        <v>393.80177277354261</v>
      </c>
      <c r="R34">
        <f t="shared" si="5"/>
        <v>40.132745066781233</v>
      </c>
      <c r="S34">
        <f t="shared" si="6"/>
        <v>40.766349109608001</v>
      </c>
      <c r="T34">
        <f t="shared" si="7"/>
        <v>0.19872886219616079</v>
      </c>
      <c r="U34">
        <f t="shared" si="8"/>
        <v>3.7963071123882233</v>
      </c>
      <c r="V34">
        <f t="shared" si="9"/>
        <v>0.19312513062676995</v>
      </c>
      <c r="W34">
        <f t="shared" si="10"/>
        <v>0.12119351799865843</v>
      </c>
      <c r="X34">
        <f t="shared" si="11"/>
        <v>4.9615262069110297</v>
      </c>
      <c r="Y34">
        <f t="shared" si="12"/>
        <v>17.384967908522018</v>
      </c>
      <c r="Z34">
        <f t="shared" si="13"/>
        <v>17.384967908522018</v>
      </c>
      <c r="AA34">
        <f t="shared" si="14"/>
        <v>1.9925132686977045</v>
      </c>
      <c r="AB34">
        <f t="shared" si="15"/>
        <v>65.286453897104892</v>
      </c>
      <c r="AC34">
        <f t="shared" si="16"/>
        <v>1.3208688857520001</v>
      </c>
      <c r="AD34">
        <f t="shared" si="17"/>
        <v>2.0231898148944705</v>
      </c>
      <c r="AE34">
        <f t="shared" si="18"/>
        <v>0.67164438294570439</v>
      </c>
      <c r="AF34">
        <f t="shared" si="19"/>
        <v>-57.057610599972875</v>
      </c>
      <c r="AG34">
        <f t="shared" si="20"/>
        <v>49.535863239192238</v>
      </c>
      <c r="AH34">
        <f t="shared" si="21"/>
        <v>2.5570247282678933</v>
      </c>
      <c r="AI34">
        <f t="shared" si="22"/>
        <v>-3.1964256017147363E-3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55554.370013768086</v>
      </c>
      <c r="AO34">
        <f t="shared" si="26"/>
        <v>30.0063</v>
      </c>
      <c r="AP34">
        <f t="shared" si="27"/>
        <v>25.294680977674108</v>
      </c>
      <c r="AQ34">
        <f t="shared" si="28"/>
        <v>0.84297900699766748</v>
      </c>
      <c r="AR34">
        <f t="shared" si="29"/>
        <v>0.16534948350549816</v>
      </c>
      <c r="AS34">
        <v>1689212314</v>
      </c>
      <c r="AT34">
        <v>400.01900000000001</v>
      </c>
      <c r="AU34">
        <v>400.41500000000002</v>
      </c>
      <c r="AV34">
        <v>12.961</v>
      </c>
      <c r="AW34">
        <v>12.2934</v>
      </c>
      <c r="AX34">
        <v>401.322</v>
      </c>
      <c r="AY34">
        <v>12.9032</v>
      </c>
      <c r="AZ34">
        <v>600.26900000000001</v>
      </c>
      <c r="BA34">
        <v>101.81100000000001</v>
      </c>
      <c r="BB34">
        <v>0.100032</v>
      </c>
      <c r="BC34">
        <v>17.626999999999999</v>
      </c>
      <c r="BD34">
        <v>17.292400000000001</v>
      </c>
      <c r="BE34">
        <v>999.9</v>
      </c>
      <c r="BF34">
        <v>0</v>
      </c>
      <c r="BG34">
        <v>0</v>
      </c>
      <c r="BH34">
        <v>9996.8799999999992</v>
      </c>
      <c r="BI34">
        <v>0</v>
      </c>
      <c r="BJ34">
        <v>0.63495199999999996</v>
      </c>
      <c r="BK34">
        <v>-0.395264</v>
      </c>
      <c r="BL34">
        <v>405.27199999999999</v>
      </c>
      <c r="BM34">
        <v>405.39800000000002</v>
      </c>
      <c r="BN34">
        <v>0.66768099999999997</v>
      </c>
      <c r="BO34">
        <v>400.41500000000002</v>
      </c>
      <c r="BP34">
        <v>12.2934</v>
      </c>
      <c r="BQ34">
        <v>1.31958</v>
      </c>
      <c r="BR34">
        <v>1.2516</v>
      </c>
      <c r="BS34">
        <v>11.0237</v>
      </c>
      <c r="BT34">
        <v>10.229900000000001</v>
      </c>
      <c r="BU34">
        <v>30.0063</v>
      </c>
      <c r="BV34">
        <v>0.90074600000000005</v>
      </c>
      <c r="BW34">
        <v>9.9254200000000001E-2</v>
      </c>
      <c r="BX34">
        <v>0</v>
      </c>
      <c r="BY34">
        <v>2.5150000000000001</v>
      </c>
      <c r="BZ34">
        <v>0</v>
      </c>
      <c r="CA34">
        <v>79.274299999999997</v>
      </c>
      <c r="CB34">
        <v>286.767</v>
      </c>
      <c r="CC34">
        <v>30.375</v>
      </c>
      <c r="CD34">
        <v>35.125</v>
      </c>
      <c r="CE34">
        <v>33.5</v>
      </c>
      <c r="CF34">
        <v>33.436999999999998</v>
      </c>
      <c r="CG34">
        <v>31</v>
      </c>
      <c r="CH34">
        <v>27.03</v>
      </c>
      <c r="CI34">
        <v>2.98</v>
      </c>
      <c r="CJ34">
        <v>0</v>
      </c>
      <c r="CK34">
        <v>1689212315.3</v>
      </c>
      <c r="CL34">
        <v>0</v>
      </c>
      <c r="CM34">
        <v>1689210597.0999999</v>
      </c>
      <c r="CN34" t="s">
        <v>356</v>
      </c>
      <c r="CO34">
        <v>1689210597.0999999</v>
      </c>
      <c r="CP34">
        <v>1689210597.0999999</v>
      </c>
      <c r="CQ34">
        <v>62</v>
      </c>
      <c r="CR34">
        <v>0.94199999999999995</v>
      </c>
      <c r="CS34">
        <v>-1E-3</v>
      </c>
      <c r="CT34">
        <v>-1.302</v>
      </c>
      <c r="CU34">
        <v>5.8000000000000003E-2</v>
      </c>
      <c r="CV34">
        <v>400</v>
      </c>
      <c r="CW34">
        <v>12</v>
      </c>
      <c r="CX34">
        <v>0.22</v>
      </c>
      <c r="CY34">
        <v>0.1</v>
      </c>
      <c r="CZ34">
        <v>0.19717956314367099</v>
      </c>
      <c r="DA34">
        <v>-8.00406714420622E-2</v>
      </c>
      <c r="DB34">
        <v>6.8850488678765503E-2</v>
      </c>
      <c r="DC34">
        <v>1</v>
      </c>
      <c r="DD34">
        <v>400.44519047619002</v>
      </c>
      <c r="DE34">
        <v>-6.2181818181449799E-2</v>
      </c>
      <c r="DF34">
        <v>3.5076269345550803E-2</v>
      </c>
      <c r="DG34">
        <v>-1</v>
      </c>
      <c r="DH34">
        <v>30.0150238095238</v>
      </c>
      <c r="DI34">
        <v>-3.3824218659450601E-2</v>
      </c>
      <c r="DJ34">
        <v>1.24412105046437E-2</v>
      </c>
      <c r="DK34">
        <v>1</v>
      </c>
      <c r="DL34">
        <v>2</v>
      </c>
      <c r="DM34">
        <v>2</v>
      </c>
      <c r="DN34" t="s">
        <v>357</v>
      </c>
      <c r="DO34">
        <v>3.1642299999999999</v>
      </c>
      <c r="DP34">
        <v>2.83433</v>
      </c>
      <c r="DQ34">
        <v>9.7890199999999997E-2</v>
      </c>
      <c r="DR34">
        <v>9.8070299999999999E-2</v>
      </c>
      <c r="DS34">
        <v>7.9131400000000005E-2</v>
      </c>
      <c r="DT34">
        <v>7.6816499999999996E-2</v>
      </c>
      <c r="DU34">
        <v>29034.400000000001</v>
      </c>
      <c r="DV34">
        <v>30675.599999999999</v>
      </c>
      <c r="DW34">
        <v>29863.8</v>
      </c>
      <c r="DX34">
        <v>31667.3</v>
      </c>
      <c r="DY34">
        <v>35962.800000000003</v>
      </c>
      <c r="DZ34">
        <v>38330.199999999997</v>
      </c>
      <c r="EA34">
        <v>40916.199999999997</v>
      </c>
      <c r="EB34">
        <v>43949.8</v>
      </c>
      <c r="EC34">
        <v>2.3753799999999998</v>
      </c>
      <c r="ED34">
        <v>2.0415999999999999</v>
      </c>
      <c r="EE34">
        <v>7.0333499999999993E-2</v>
      </c>
      <c r="EF34">
        <v>0</v>
      </c>
      <c r="EG34">
        <v>16.122499999999999</v>
      </c>
      <c r="EH34">
        <v>999.9</v>
      </c>
      <c r="EI34">
        <v>63.765000000000001</v>
      </c>
      <c r="EJ34">
        <v>17.097999999999999</v>
      </c>
      <c r="EK34">
        <v>12.254799999999999</v>
      </c>
      <c r="EL34">
        <v>61.540999999999997</v>
      </c>
      <c r="EM34">
        <v>25.9575</v>
      </c>
      <c r="EN34">
        <v>1</v>
      </c>
      <c r="EO34">
        <v>-0.83037899999999998</v>
      </c>
      <c r="EP34">
        <v>-0.61800100000000002</v>
      </c>
      <c r="EQ34">
        <v>20.297999999999998</v>
      </c>
      <c r="ER34">
        <v>5.2442500000000001</v>
      </c>
      <c r="ES34">
        <v>11.8302</v>
      </c>
      <c r="ET34">
        <v>4.9819000000000004</v>
      </c>
      <c r="EU34">
        <v>3.2989999999999999</v>
      </c>
      <c r="EV34">
        <v>2296.5</v>
      </c>
      <c r="EW34">
        <v>124.3</v>
      </c>
      <c r="EX34">
        <v>1383</v>
      </c>
      <c r="EY34">
        <v>21.3</v>
      </c>
      <c r="EZ34">
        <v>1.8730199999999999</v>
      </c>
      <c r="FA34">
        <v>1.87866</v>
      </c>
      <c r="FB34">
        <v>1.879</v>
      </c>
      <c r="FC34">
        <v>1.87958</v>
      </c>
      <c r="FD34">
        <v>1.8772899999999999</v>
      </c>
      <c r="FE34">
        <v>1.87663</v>
      </c>
      <c r="FF34">
        <v>1.87714</v>
      </c>
      <c r="FG34">
        <v>1.87473</v>
      </c>
      <c r="FH34">
        <v>0</v>
      </c>
      <c r="FI34">
        <v>0</v>
      </c>
      <c r="FJ34">
        <v>0</v>
      </c>
      <c r="FK34">
        <v>0</v>
      </c>
      <c r="FL34" t="s">
        <v>358</v>
      </c>
      <c r="FM34" t="s">
        <v>359</v>
      </c>
      <c r="FN34" t="s">
        <v>360</v>
      </c>
      <c r="FO34" t="s">
        <v>360</v>
      </c>
      <c r="FP34" t="s">
        <v>360</v>
      </c>
      <c r="FQ34" t="s">
        <v>360</v>
      </c>
      <c r="FR34">
        <v>0</v>
      </c>
      <c r="FS34">
        <v>100</v>
      </c>
      <c r="FT34">
        <v>100</v>
      </c>
      <c r="FU34">
        <v>-1.3029999999999999</v>
      </c>
      <c r="FV34">
        <v>5.7799999999999997E-2</v>
      </c>
      <c r="FW34">
        <v>-1.30398357695491</v>
      </c>
      <c r="FX34">
        <v>1.4527828764109799E-4</v>
      </c>
      <c r="FY34">
        <v>-4.3579519040863002E-7</v>
      </c>
      <c r="FZ34">
        <v>2.0799061152897499E-10</v>
      </c>
      <c r="GA34">
        <v>5.7840000000000599E-2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28.6</v>
      </c>
      <c r="GJ34">
        <v>28.6</v>
      </c>
      <c r="GK34">
        <v>1.01807</v>
      </c>
      <c r="GL34">
        <v>2.49634</v>
      </c>
      <c r="GM34">
        <v>1.54541</v>
      </c>
      <c r="GN34">
        <v>2.3022499999999999</v>
      </c>
      <c r="GO34">
        <v>1.5979000000000001</v>
      </c>
      <c r="GP34">
        <v>2.20825</v>
      </c>
      <c r="GQ34">
        <v>20.515999999999998</v>
      </c>
      <c r="GR34">
        <v>15.8482</v>
      </c>
      <c r="GS34">
        <v>18</v>
      </c>
      <c r="GT34">
        <v>619.62800000000004</v>
      </c>
      <c r="GU34">
        <v>447.02100000000002</v>
      </c>
      <c r="GV34">
        <v>16.9999</v>
      </c>
      <c r="GW34">
        <v>15.6835</v>
      </c>
      <c r="GX34">
        <v>30</v>
      </c>
      <c r="GY34">
        <v>15.725</v>
      </c>
      <c r="GZ34">
        <v>15.679</v>
      </c>
      <c r="HA34">
        <v>20.448899999999998</v>
      </c>
      <c r="HB34">
        <v>-30</v>
      </c>
      <c r="HC34">
        <v>-30</v>
      </c>
      <c r="HD34">
        <v>17</v>
      </c>
      <c r="HE34">
        <v>400.46199999999999</v>
      </c>
      <c r="HF34">
        <v>0</v>
      </c>
      <c r="HG34">
        <v>101.572</v>
      </c>
      <c r="HH34">
        <v>101.84</v>
      </c>
    </row>
    <row r="35" spans="1:216" x14ac:dyDescent="0.2">
      <c r="A35">
        <v>17</v>
      </c>
      <c r="B35">
        <v>1689212375</v>
      </c>
      <c r="C35">
        <v>976.90000009536698</v>
      </c>
      <c r="D35" t="s">
        <v>391</v>
      </c>
      <c r="E35" t="s">
        <v>392</v>
      </c>
      <c r="F35" t="s">
        <v>350</v>
      </c>
      <c r="G35" t="s">
        <v>351</v>
      </c>
      <c r="H35" t="s">
        <v>352</v>
      </c>
      <c r="I35" t="s">
        <v>353</v>
      </c>
      <c r="J35" t="s">
        <v>354</v>
      </c>
      <c r="K35" t="s">
        <v>355</v>
      </c>
      <c r="L35">
        <v>1689212375</v>
      </c>
      <c r="M35">
        <f t="shared" si="0"/>
        <v>1.2852111896766738E-3</v>
      </c>
      <c r="N35">
        <f t="shared" si="1"/>
        <v>1.2852111896766738</v>
      </c>
      <c r="O35">
        <f t="shared" si="2"/>
        <v>-0.27695484167177775</v>
      </c>
      <c r="P35">
        <f t="shared" si="3"/>
        <v>400.01600000000002</v>
      </c>
      <c r="Q35">
        <f t="shared" si="4"/>
        <v>398.06980981177674</v>
      </c>
      <c r="R35">
        <f t="shared" si="5"/>
        <v>40.567190501311771</v>
      </c>
      <c r="S35">
        <f t="shared" si="6"/>
        <v>40.765526235827203</v>
      </c>
      <c r="T35">
        <f t="shared" si="7"/>
        <v>0.19875103900934496</v>
      </c>
      <c r="U35">
        <f t="shared" si="8"/>
        <v>3.8017967176295975</v>
      </c>
      <c r="V35">
        <f t="shared" si="9"/>
        <v>0.19315392355871805</v>
      </c>
      <c r="W35">
        <f t="shared" si="10"/>
        <v>0.12121095168489726</v>
      </c>
      <c r="X35">
        <f t="shared" si="11"/>
        <v>3.3046828227641467</v>
      </c>
      <c r="Y35">
        <f t="shared" si="12"/>
        <v>17.343070830672193</v>
      </c>
      <c r="Z35">
        <f t="shared" si="13"/>
        <v>17.343070830672193</v>
      </c>
      <c r="AA35">
        <f t="shared" si="14"/>
        <v>1.9872446399572141</v>
      </c>
      <c r="AB35">
        <f t="shared" si="15"/>
        <v>65.400948271614666</v>
      </c>
      <c r="AC35">
        <f t="shared" si="16"/>
        <v>1.32015914354464</v>
      </c>
      <c r="AD35">
        <f t="shared" si="17"/>
        <v>2.0185626943235251</v>
      </c>
      <c r="AE35">
        <f t="shared" si="18"/>
        <v>0.66708549641257409</v>
      </c>
      <c r="AF35">
        <f t="shared" si="19"/>
        <v>-56.677813464741313</v>
      </c>
      <c r="AG35">
        <f t="shared" si="20"/>
        <v>50.754684862392516</v>
      </c>
      <c r="AH35">
        <f t="shared" si="21"/>
        <v>2.6151006866220405</v>
      </c>
      <c r="AI35">
        <f t="shared" si="22"/>
        <v>-3.3450929626113179E-3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55673.854199025285</v>
      </c>
      <c r="AO35">
        <f t="shared" si="26"/>
        <v>19.976600000000001</v>
      </c>
      <c r="AP35">
        <f t="shared" si="27"/>
        <v>16.840663928893342</v>
      </c>
      <c r="AQ35">
        <f t="shared" si="28"/>
        <v>0.84301952929394097</v>
      </c>
      <c r="AR35">
        <f t="shared" si="29"/>
        <v>0.16542769153730597</v>
      </c>
      <c r="AS35">
        <v>1689212375</v>
      </c>
      <c r="AT35">
        <v>400.01600000000002</v>
      </c>
      <c r="AU35">
        <v>400.14</v>
      </c>
      <c r="AV35">
        <v>12.9542</v>
      </c>
      <c r="AW35">
        <v>12.290900000000001</v>
      </c>
      <c r="AX35">
        <v>401.31799999999998</v>
      </c>
      <c r="AY35">
        <v>12.8964</v>
      </c>
      <c r="AZ35">
        <v>600.14300000000003</v>
      </c>
      <c r="BA35">
        <v>101.81</v>
      </c>
      <c r="BB35">
        <v>9.97392E-2</v>
      </c>
      <c r="BC35">
        <v>17.590699999999998</v>
      </c>
      <c r="BD35">
        <v>17.258500000000002</v>
      </c>
      <c r="BE35">
        <v>999.9</v>
      </c>
      <c r="BF35">
        <v>0</v>
      </c>
      <c r="BG35">
        <v>0</v>
      </c>
      <c r="BH35">
        <v>10018.1</v>
      </c>
      <c r="BI35">
        <v>0</v>
      </c>
      <c r="BJ35">
        <v>0.63495199999999996</v>
      </c>
      <c r="BK35">
        <v>-0.124207</v>
      </c>
      <c r="BL35">
        <v>405.26600000000002</v>
      </c>
      <c r="BM35">
        <v>405.11900000000003</v>
      </c>
      <c r="BN35">
        <v>0.66330800000000001</v>
      </c>
      <c r="BO35">
        <v>400.14</v>
      </c>
      <c r="BP35">
        <v>12.290900000000001</v>
      </c>
      <c r="BQ35">
        <v>1.31887</v>
      </c>
      <c r="BR35">
        <v>1.2513399999999999</v>
      </c>
      <c r="BS35">
        <v>11.015700000000001</v>
      </c>
      <c r="BT35">
        <v>10.226800000000001</v>
      </c>
      <c r="BU35">
        <v>19.976600000000001</v>
      </c>
      <c r="BV35">
        <v>0.89921399999999996</v>
      </c>
      <c r="BW35">
        <v>0.100786</v>
      </c>
      <c r="BX35">
        <v>0</v>
      </c>
      <c r="BY35">
        <v>2.3628999999999998</v>
      </c>
      <c r="BZ35">
        <v>0</v>
      </c>
      <c r="CA35">
        <v>54.205100000000002</v>
      </c>
      <c r="CB35">
        <v>190.85</v>
      </c>
      <c r="CC35">
        <v>30.062000000000001</v>
      </c>
      <c r="CD35">
        <v>34.936999999999998</v>
      </c>
      <c r="CE35">
        <v>33.25</v>
      </c>
      <c r="CF35">
        <v>33.186999999999998</v>
      </c>
      <c r="CG35">
        <v>30.75</v>
      </c>
      <c r="CH35">
        <v>17.96</v>
      </c>
      <c r="CI35">
        <v>2.0099999999999998</v>
      </c>
      <c r="CJ35">
        <v>0</v>
      </c>
      <c r="CK35">
        <v>1689212376.5</v>
      </c>
      <c r="CL35">
        <v>0</v>
      </c>
      <c r="CM35">
        <v>1689210597.0999999</v>
      </c>
      <c r="CN35" t="s">
        <v>356</v>
      </c>
      <c r="CO35">
        <v>1689210597.0999999</v>
      </c>
      <c r="CP35">
        <v>1689210597.0999999</v>
      </c>
      <c r="CQ35">
        <v>62</v>
      </c>
      <c r="CR35">
        <v>0.94199999999999995</v>
      </c>
      <c r="CS35">
        <v>-1E-3</v>
      </c>
      <c r="CT35">
        <v>-1.302</v>
      </c>
      <c r="CU35">
        <v>5.8000000000000003E-2</v>
      </c>
      <c r="CV35">
        <v>400</v>
      </c>
      <c r="CW35">
        <v>12</v>
      </c>
      <c r="CX35">
        <v>0.22</v>
      </c>
      <c r="CY35">
        <v>0.1</v>
      </c>
      <c r="CZ35">
        <v>-0.246281878722591</v>
      </c>
      <c r="DA35">
        <v>3.4251920632476597E-2</v>
      </c>
      <c r="DB35">
        <v>4.27961990961171E-2</v>
      </c>
      <c r="DC35">
        <v>1</v>
      </c>
      <c r="DD35">
        <v>400.15776190476203</v>
      </c>
      <c r="DE35">
        <v>-0.2820779220779</v>
      </c>
      <c r="DF35">
        <v>3.3277913112657001E-2</v>
      </c>
      <c r="DG35">
        <v>-1</v>
      </c>
      <c r="DH35">
        <v>19.998466666666701</v>
      </c>
      <c r="DI35">
        <v>2.9669415514670498E-3</v>
      </c>
      <c r="DJ35">
        <v>6.5649526406976494E-2</v>
      </c>
      <c r="DK35">
        <v>1</v>
      </c>
      <c r="DL35">
        <v>2</v>
      </c>
      <c r="DM35">
        <v>2</v>
      </c>
      <c r="DN35" t="s">
        <v>357</v>
      </c>
      <c r="DO35">
        <v>3.1639699999999999</v>
      </c>
      <c r="DP35">
        <v>2.8342200000000002</v>
      </c>
      <c r="DQ35">
        <v>9.7892400000000004E-2</v>
      </c>
      <c r="DR35">
        <v>9.8021999999999998E-2</v>
      </c>
      <c r="DS35">
        <v>7.9102000000000006E-2</v>
      </c>
      <c r="DT35">
        <v>7.6807100000000003E-2</v>
      </c>
      <c r="DU35">
        <v>29034.400000000001</v>
      </c>
      <c r="DV35">
        <v>30677.9</v>
      </c>
      <c r="DW35">
        <v>29863.7</v>
      </c>
      <c r="DX35">
        <v>31667.9</v>
      </c>
      <c r="DY35">
        <v>35964.300000000003</v>
      </c>
      <c r="DZ35">
        <v>38332.199999999997</v>
      </c>
      <c r="EA35">
        <v>40916.6</v>
      </c>
      <c r="EB35">
        <v>43951.8</v>
      </c>
      <c r="EC35">
        <v>2.3753000000000002</v>
      </c>
      <c r="ED35">
        <v>2.0417000000000001</v>
      </c>
      <c r="EE35">
        <v>6.7383100000000001E-2</v>
      </c>
      <c r="EF35">
        <v>0</v>
      </c>
      <c r="EG35">
        <v>16.137699999999999</v>
      </c>
      <c r="EH35">
        <v>999.9</v>
      </c>
      <c r="EI35">
        <v>63.741</v>
      </c>
      <c r="EJ35">
        <v>17.108000000000001</v>
      </c>
      <c r="EK35">
        <v>12.2593</v>
      </c>
      <c r="EL35">
        <v>61.381</v>
      </c>
      <c r="EM35">
        <v>26.442299999999999</v>
      </c>
      <c r="EN35">
        <v>1</v>
      </c>
      <c r="EO35">
        <v>-0.832233</v>
      </c>
      <c r="EP35">
        <v>-0.62456699999999998</v>
      </c>
      <c r="EQ35">
        <v>20.298200000000001</v>
      </c>
      <c r="ER35">
        <v>5.2467899999999998</v>
      </c>
      <c r="ES35">
        <v>11.8302</v>
      </c>
      <c r="ET35">
        <v>4.9835500000000001</v>
      </c>
      <c r="EU35">
        <v>3.2989999999999999</v>
      </c>
      <c r="EV35">
        <v>2296.5</v>
      </c>
      <c r="EW35">
        <v>124.3</v>
      </c>
      <c r="EX35">
        <v>1384.5</v>
      </c>
      <c r="EY35">
        <v>21.3</v>
      </c>
      <c r="EZ35">
        <v>1.8730199999999999</v>
      </c>
      <c r="FA35">
        <v>1.87866</v>
      </c>
      <c r="FB35">
        <v>1.87904</v>
      </c>
      <c r="FC35">
        <v>1.87958</v>
      </c>
      <c r="FD35">
        <v>1.8772899999999999</v>
      </c>
      <c r="FE35">
        <v>1.8766400000000001</v>
      </c>
      <c r="FF35">
        <v>1.87714</v>
      </c>
      <c r="FG35">
        <v>1.8747499999999999</v>
      </c>
      <c r="FH35">
        <v>0</v>
      </c>
      <c r="FI35">
        <v>0</v>
      </c>
      <c r="FJ35">
        <v>0</v>
      </c>
      <c r="FK35">
        <v>0</v>
      </c>
      <c r="FL35" t="s">
        <v>358</v>
      </c>
      <c r="FM35" t="s">
        <v>359</v>
      </c>
      <c r="FN35" t="s">
        <v>360</v>
      </c>
      <c r="FO35" t="s">
        <v>360</v>
      </c>
      <c r="FP35" t="s">
        <v>360</v>
      </c>
      <c r="FQ35" t="s">
        <v>360</v>
      </c>
      <c r="FR35">
        <v>0</v>
      </c>
      <c r="FS35">
        <v>100</v>
      </c>
      <c r="FT35">
        <v>100</v>
      </c>
      <c r="FU35">
        <v>-1.302</v>
      </c>
      <c r="FV35">
        <v>5.7799999999999997E-2</v>
      </c>
      <c r="FW35">
        <v>-1.30398357695491</v>
      </c>
      <c r="FX35">
        <v>1.4527828764109799E-4</v>
      </c>
      <c r="FY35">
        <v>-4.3579519040863002E-7</v>
      </c>
      <c r="FZ35">
        <v>2.0799061152897499E-10</v>
      </c>
      <c r="GA35">
        <v>5.7840000000000599E-2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29.6</v>
      </c>
      <c r="GJ35">
        <v>29.6</v>
      </c>
      <c r="GK35">
        <v>1.01807</v>
      </c>
      <c r="GL35">
        <v>2.47803</v>
      </c>
      <c r="GM35">
        <v>1.54541</v>
      </c>
      <c r="GN35">
        <v>2.3022499999999999</v>
      </c>
      <c r="GO35">
        <v>1.5979000000000001</v>
      </c>
      <c r="GP35">
        <v>2.3877000000000002</v>
      </c>
      <c r="GQ35">
        <v>20.536100000000001</v>
      </c>
      <c r="GR35">
        <v>15.8569</v>
      </c>
      <c r="GS35">
        <v>18</v>
      </c>
      <c r="GT35">
        <v>619.36599999999999</v>
      </c>
      <c r="GU35">
        <v>446.93200000000002</v>
      </c>
      <c r="GV35">
        <v>16.999300000000002</v>
      </c>
      <c r="GW35">
        <v>15.662800000000001</v>
      </c>
      <c r="GX35">
        <v>30</v>
      </c>
      <c r="GY35">
        <v>15.709899999999999</v>
      </c>
      <c r="GZ35">
        <v>15.664899999999999</v>
      </c>
      <c r="HA35">
        <v>20.444099999999999</v>
      </c>
      <c r="HB35">
        <v>-30</v>
      </c>
      <c r="HC35">
        <v>-30</v>
      </c>
      <c r="HD35">
        <v>17</v>
      </c>
      <c r="HE35">
        <v>400.13799999999998</v>
      </c>
      <c r="HF35">
        <v>0</v>
      </c>
      <c r="HG35">
        <v>101.57299999999999</v>
      </c>
      <c r="HH35">
        <v>101.843</v>
      </c>
    </row>
    <row r="36" spans="1:216" x14ac:dyDescent="0.2">
      <c r="A36">
        <v>18</v>
      </c>
      <c r="B36">
        <v>1689212436</v>
      </c>
      <c r="C36">
        <v>1037.9000000953699</v>
      </c>
      <c r="D36" t="s">
        <v>393</v>
      </c>
      <c r="E36" t="s">
        <v>394</v>
      </c>
      <c r="F36" t="s">
        <v>350</v>
      </c>
      <c r="G36" t="s">
        <v>351</v>
      </c>
      <c r="H36" t="s">
        <v>352</v>
      </c>
      <c r="I36" t="s">
        <v>353</v>
      </c>
      <c r="J36" t="s">
        <v>354</v>
      </c>
      <c r="K36" t="s">
        <v>355</v>
      </c>
      <c r="L36">
        <v>1689212436</v>
      </c>
      <c r="M36">
        <f t="shared" si="0"/>
        <v>1.2862257779503842E-3</v>
      </c>
      <c r="N36">
        <f t="shared" si="1"/>
        <v>1.2862257779503843</v>
      </c>
      <c r="O36">
        <f t="shared" si="2"/>
        <v>-1.1972978506396466</v>
      </c>
      <c r="P36">
        <f t="shared" si="3"/>
        <v>400.01600000000002</v>
      </c>
      <c r="Q36">
        <f t="shared" si="4"/>
        <v>405.55797050371166</v>
      </c>
      <c r="R36">
        <f t="shared" si="5"/>
        <v>41.33047928554042</v>
      </c>
      <c r="S36">
        <f t="shared" si="6"/>
        <v>40.76569616262401</v>
      </c>
      <c r="T36">
        <f t="shared" si="7"/>
        <v>0.20102701801904344</v>
      </c>
      <c r="U36">
        <f t="shared" si="8"/>
        <v>3.7951425106079726</v>
      </c>
      <c r="V36">
        <f t="shared" si="9"/>
        <v>0.19529323845547508</v>
      </c>
      <c r="W36">
        <f t="shared" si="10"/>
        <v>0.12255980913844547</v>
      </c>
      <c r="X36">
        <f t="shared" si="11"/>
        <v>0</v>
      </c>
      <c r="Y36">
        <f t="shared" si="12"/>
        <v>17.289687130470551</v>
      </c>
      <c r="Z36">
        <f t="shared" si="13"/>
        <v>17.289687130470551</v>
      </c>
      <c r="AA36">
        <f t="shared" si="14"/>
        <v>1.9805492631277029</v>
      </c>
      <c r="AB36">
        <f t="shared" si="15"/>
        <v>65.558767883796904</v>
      </c>
      <c r="AC36">
        <f t="shared" si="16"/>
        <v>1.3202257925872003</v>
      </c>
      <c r="AD36">
        <f t="shared" si="17"/>
        <v>2.0138050716988825</v>
      </c>
      <c r="AE36">
        <f t="shared" si="18"/>
        <v>0.66032347054050256</v>
      </c>
      <c r="AF36">
        <f t="shared" si="19"/>
        <v>-56.722556807611944</v>
      </c>
      <c r="AG36">
        <f t="shared" si="20"/>
        <v>53.936174544847098</v>
      </c>
      <c r="AH36">
        <f t="shared" si="21"/>
        <v>2.7825925172450021</v>
      </c>
      <c r="AI36">
        <f t="shared" si="22"/>
        <v>-3.7897455198461216E-3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55544.561236111964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1689212436</v>
      </c>
      <c r="AT36">
        <v>400.01600000000002</v>
      </c>
      <c r="AU36">
        <v>399.65899999999999</v>
      </c>
      <c r="AV36">
        <v>12.954800000000001</v>
      </c>
      <c r="AW36">
        <v>12.291</v>
      </c>
      <c r="AX36">
        <v>401.31900000000002</v>
      </c>
      <c r="AY36">
        <v>12.897</v>
      </c>
      <c r="AZ36">
        <v>600.16399999999999</v>
      </c>
      <c r="BA36">
        <v>101.81</v>
      </c>
      <c r="BB36">
        <v>0.100164</v>
      </c>
      <c r="BC36">
        <v>17.5533</v>
      </c>
      <c r="BD36">
        <v>17.229099999999999</v>
      </c>
      <c r="BE36">
        <v>999.9</v>
      </c>
      <c r="BF36">
        <v>0</v>
      </c>
      <c r="BG36">
        <v>0</v>
      </c>
      <c r="BH36">
        <v>9992.5</v>
      </c>
      <c r="BI36">
        <v>0</v>
      </c>
      <c r="BJ36">
        <v>0.63495199999999996</v>
      </c>
      <c r="BK36">
        <v>0.357178</v>
      </c>
      <c r="BL36">
        <v>405.26600000000002</v>
      </c>
      <c r="BM36">
        <v>404.63200000000001</v>
      </c>
      <c r="BN36">
        <v>0.66381500000000004</v>
      </c>
      <c r="BO36">
        <v>399.65899999999999</v>
      </c>
      <c r="BP36">
        <v>12.291</v>
      </c>
      <c r="BQ36">
        <v>1.31894</v>
      </c>
      <c r="BR36">
        <v>1.25135</v>
      </c>
      <c r="BS36">
        <v>11.016400000000001</v>
      </c>
      <c r="BT36">
        <v>10.226900000000001</v>
      </c>
      <c r="BU36">
        <v>0</v>
      </c>
      <c r="BV36">
        <v>0</v>
      </c>
      <c r="BW36">
        <v>0</v>
      </c>
      <c r="BX36">
        <v>0</v>
      </c>
      <c r="BY36">
        <v>1.53</v>
      </c>
      <c r="BZ36">
        <v>0</v>
      </c>
      <c r="CA36">
        <v>-1.96</v>
      </c>
      <c r="CB36">
        <v>-7.42</v>
      </c>
      <c r="CC36">
        <v>29.75</v>
      </c>
      <c r="CD36">
        <v>34.686999999999998</v>
      </c>
      <c r="CE36">
        <v>32.936999999999998</v>
      </c>
      <c r="CF36">
        <v>33</v>
      </c>
      <c r="CG36">
        <v>30.5</v>
      </c>
      <c r="CH36">
        <v>0</v>
      </c>
      <c r="CI36">
        <v>0</v>
      </c>
      <c r="CJ36">
        <v>0</v>
      </c>
      <c r="CK36">
        <v>1689212437.8</v>
      </c>
      <c r="CL36">
        <v>0</v>
      </c>
      <c r="CM36">
        <v>1689210597.0999999</v>
      </c>
      <c r="CN36" t="s">
        <v>356</v>
      </c>
      <c r="CO36">
        <v>1689210597.0999999</v>
      </c>
      <c r="CP36">
        <v>1689210597.0999999</v>
      </c>
      <c r="CQ36">
        <v>62</v>
      </c>
      <c r="CR36">
        <v>0.94199999999999995</v>
      </c>
      <c r="CS36">
        <v>-1E-3</v>
      </c>
      <c r="CT36">
        <v>-1.302</v>
      </c>
      <c r="CU36">
        <v>5.8000000000000003E-2</v>
      </c>
      <c r="CV36">
        <v>400</v>
      </c>
      <c r="CW36">
        <v>12</v>
      </c>
      <c r="CX36">
        <v>0.22</v>
      </c>
      <c r="CY36">
        <v>0.1</v>
      </c>
      <c r="CZ36">
        <v>-0.90000876008892206</v>
      </c>
      <c r="DA36">
        <v>-0.62153668083781199</v>
      </c>
      <c r="DB36">
        <v>7.2243334845804502E-2</v>
      </c>
      <c r="DC36">
        <v>1</v>
      </c>
      <c r="DD36">
        <v>399.72104999999999</v>
      </c>
      <c r="DE36">
        <v>-0.40849624060116002</v>
      </c>
      <c r="DF36">
        <v>5.3711707289934303E-2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357</v>
      </c>
      <c r="DO36">
        <v>3.1640299999999999</v>
      </c>
      <c r="DP36">
        <v>2.8344200000000002</v>
      </c>
      <c r="DQ36">
        <v>9.7897200000000004E-2</v>
      </c>
      <c r="DR36">
        <v>9.7937399999999994E-2</v>
      </c>
      <c r="DS36">
        <v>7.9108600000000001E-2</v>
      </c>
      <c r="DT36">
        <v>7.6811099999999993E-2</v>
      </c>
      <c r="DU36">
        <v>29036.1</v>
      </c>
      <c r="DV36">
        <v>30682.5</v>
      </c>
      <c r="DW36">
        <v>29865.5</v>
      </c>
      <c r="DX36">
        <v>31669.5</v>
      </c>
      <c r="DY36">
        <v>35965.9</v>
      </c>
      <c r="DZ36">
        <v>38334.1</v>
      </c>
      <c r="EA36">
        <v>40918.800000000003</v>
      </c>
      <c r="EB36">
        <v>43954.1</v>
      </c>
      <c r="EC36">
        <v>2.3759299999999999</v>
      </c>
      <c r="ED36">
        <v>2.0421499999999999</v>
      </c>
      <c r="EE36">
        <v>6.6094100000000003E-2</v>
      </c>
      <c r="EF36">
        <v>0</v>
      </c>
      <c r="EG36">
        <v>16.1296</v>
      </c>
      <c r="EH36">
        <v>999.9</v>
      </c>
      <c r="EI36">
        <v>63.716000000000001</v>
      </c>
      <c r="EJ36">
        <v>17.108000000000001</v>
      </c>
      <c r="EK36">
        <v>12.253399999999999</v>
      </c>
      <c r="EL36">
        <v>61.4011</v>
      </c>
      <c r="EM36">
        <v>26.534500000000001</v>
      </c>
      <c r="EN36">
        <v>1</v>
      </c>
      <c r="EO36">
        <v>-0.83362000000000003</v>
      </c>
      <c r="EP36">
        <v>-0.65081699999999998</v>
      </c>
      <c r="EQ36">
        <v>20.298300000000001</v>
      </c>
      <c r="ER36">
        <v>5.2423000000000002</v>
      </c>
      <c r="ES36">
        <v>11.8302</v>
      </c>
      <c r="ET36">
        <v>4.9836</v>
      </c>
      <c r="EU36">
        <v>3.2989999999999999</v>
      </c>
      <c r="EV36">
        <v>2296.5</v>
      </c>
      <c r="EW36">
        <v>124.3</v>
      </c>
      <c r="EX36">
        <v>1385.8</v>
      </c>
      <c r="EY36">
        <v>21.4</v>
      </c>
      <c r="EZ36">
        <v>1.8730199999999999</v>
      </c>
      <c r="FA36">
        <v>1.87866</v>
      </c>
      <c r="FB36">
        <v>1.8790100000000001</v>
      </c>
      <c r="FC36">
        <v>1.87958</v>
      </c>
      <c r="FD36">
        <v>1.8772899999999999</v>
      </c>
      <c r="FE36">
        <v>1.87662</v>
      </c>
      <c r="FF36">
        <v>1.87714</v>
      </c>
      <c r="FG36">
        <v>1.8747100000000001</v>
      </c>
      <c r="FH36">
        <v>0</v>
      </c>
      <c r="FI36">
        <v>0</v>
      </c>
      <c r="FJ36">
        <v>0</v>
      </c>
      <c r="FK36">
        <v>0</v>
      </c>
      <c r="FL36" t="s">
        <v>358</v>
      </c>
      <c r="FM36" t="s">
        <v>359</v>
      </c>
      <c r="FN36" t="s">
        <v>360</v>
      </c>
      <c r="FO36" t="s">
        <v>360</v>
      </c>
      <c r="FP36" t="s">
        <v>360</v>
      </c>
      <c r="FQ36" t="s">
        <v>360</v>
      </c>
      <c r="FR36">
        <v>0</v>
      </c>
      <c r="FS36">
        <v>100</v>
      </c>
      <c r="FT36">
        <v>100</v>
      </c>
      <c r="FU36">
        <v>-1.3029999999999999</v>
      </c>
      <c r="FV36">
        <v>5.7799999999999997E-2</v>
      </c>
      <c r="FW36">
        <v>-1.30398357695491</v>
      </c>
      <c r="FX36">
        <v>1.4527828764109799E-4</v>
      </c>
      <c r="FY36">
        <v>-4.3579519040863002E-7</v>
      </c>
      <c r="FZ36">
        <v>2.0799061152897499E-10</v>
      </c>
      <c r="GA36">
        <v>5.7840000000000599E-2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30.6</v>
      </c>
      <c r="GJ36">
        <v>30.6</v>
      </c>
      <c r="GK36">
        <v>1.01685</v>
      </c>
      <c r="GL36">
        <v>2.4890099999999999</v>
      </c>
      <c r="GM36">
        <v>1.54541</v>
      </c>
      <c r="GN36">
        <v>2.3022499999999999</v>
      </c>
      <c r="GO36">
        <v>1.5979000000000001</v>
      </c>
      <c r="GP36">
        <v>2.3327599999999999</v>
      </c>
      <c r="GQ36">
        <v>20.556100000000001</v>
      </c>
      <c r="GR36">
        <v>15.839399999999999</v>
      </c>
      <c r="GS36">
        <v>18</v>
      </c>
      <c r="GT36">
        <v>619.55899999999997</v>
      </c>
      <c r="GU36">
        <v>447.03100000000001</v>
      </c>
      <c r="GV36">
        <v>16.998699999999999</v>
      </c>
      <c r="GW36">
        <v>15.6409</v>
      </c>
      <c r="GX36">
        <v>29.9999</v>
      </c>
      <c r="GY36">
        <v>15.6928</v>
      </c>
      <c r="GZ36">
        <v>15.6486</v>
      </c>
      <c r="HA36">
        <v>20.4269</v>
      </c>
      <c r="HB36">
        <v>-30</v>
      </c>
      <c r="HC36">
        <v>-30</v>
      </c>
      <c r="HD36">
        <v>17</v>
      </c>
      <c r="HE36">
        <v>399.69200000000001</v>
      </c>
      <c r="HF36">
        <v>0</v>
      </c>
      <c r="HG36">
        <v>101.578</v>
      </c>
      <c r="HH36">
        <v>101.849</v>
      </c>
    </row>
    <row r="37" spans="1:216" x14ac:dyDescent="0.2">
      <c r="A37">
        <v>19</v>
      </c>
      <c r="B37">
        <v>1689212452</v>
      </c>
      <c r="C37">
        <v>1053.9000000953699</v>
      </c>
      <c r="D37" t="s">
        <v>395</v>
      </c>
      <c r="E37" t="s">
        <v>396</v>
      </c>
      <c r="F37" t="s">
        <v>350</v>
      </c>
      <c r="G37" t="s">
        <v>351</v>
      </c>
      <c r="H37" t="s">
        <v>352</v>
      </c>
      <c r="I37" t="s">
        <v>353</v>
      </c>
      <c r="J37" t="s">
        <v>354</v>
      </c>
      <c r="K37" t="s">
        <v>355</v>
      </c>
      <c r="L37">
        <v>1689212452</v>
      </c>
      <c r="M37">
        <f t="shared" si="0"/>
        <v>1.4488699814875327E-3</v>
      </c>
      <c r="N37">
        <f t="shared" si="1"/>
        <v>1.4488699814875328</v>
      </c>
      <c r="O37">
        <f t="shared" si="2"/>
        <v>5.6251316740177755</v>
      </c>
      <c r="P37">
        <f t="shared" si="3"/>
        <v>398.31799999999998</v>
      </c>
      <c r="Q37">
        <f t="shared" si="4"/>
        <v>340.93223666364548</v>
      </c>
      <c r="R37">
        <f t="shared" si="5"/>
        <v>34.742878873472051</v>
      </c>
      <c r="S37">
        <f t="shared" si="6"/>
        <v>40.590805265436195</v>
      </c>
      <c r="T37">
        <f t="shared" si="7"/>
        <v>0.17552811170007784</v>
      </c>
      <c r="U37">
        <f t="shared" si="8"/>
        <v>3.8083663711949312</v>
      </c>
      <c r="V37">
        <f t="shared" si="9"/>
        <v>0.1711543929195127</v>
      </c>
      <c r="W37">
        <f t="shared" si="10"/>
        <v>0.10735537970041557</v>
      </c>
      <c r="X37">
        <f t="shared" si="11"/>
        <v>297.687636</v>
      </c>
      <c r="Y37">
        <f t="shared" si="12"/>
        <v>18.791256010514978</v>
      </c>
      <c r="Z37">
        <f t="shared" si="13"/>
        <v>18.791256010514978</v>
      </c>
      <c r="AA37">
        <f t="shared" si="14"/>
        <v>2.1766188230930608</v>
      </c>
      <c r="AB37">
        <f t="shared" si="15"/>
        <v>65.342119789965921</v>
      </c>
      <c r="AC37">
        <f t="shared" si="16"/>
        <v>1.32879710497305</v>
      </c>
      <c r="AD37">
        <f t="shared" si="17"/>
        <v>2.0335996279953918</v>
      </c>
      <c r="AE37">
        <f t="shared" si="18"/>
        <v>0.84782171812001073</v>
      </c>
      <c r="AF37">
        <f t="shared" si="19"/>
        <v>-63.895166183600196</v>
      </c>
      <c r="AG37">
        <f t="shared" si="20"/>
        <v>-222.32836613319768</v>
      </c>
      <c r="AH37">
        <f t="shared" si="21"/>
        <v>-11.528316633636148</v>
      </c>
      <c r="AI37">
        <f t="shared" si="22"/>
        <v>-6.4212950434040295E-2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55785.938301919727</v>
      </c>
      <c r="AO37">
        <f t="shared" si="26"/>
        <v>1799.91</v>
      </c>
      <c r="AP37">
        <f t="shared" si="27"/>
        <v>1517.3244000000002</v>
      </c>
      <c r="AQ37">
        <f t="shared" si="28"/>
        <v>0.84300015000750039</v>
      </c>
      <c r="AR37">
        <f t="shared" si="29"/>
        <v>0.16539028951447571</v>
      </c>
      <c r="AS37">
        <v>1689212452</v>
      </c>
      <c r="AT37">
        <v>398.31799999999998</v>
      </c>
      <c r="AU37">
        <v>401.56099999999998</v>
      </c>
      <c r="AV37">
        <v>13.0395</v>
      </c>
      <c r="AW37">
        <v>12.2918</v>
      </c>
      <c r="AX37">
        <v>399.62099999999998</v>
      </c>
      <c r="AY37">
        <v>12.9817</v>
      </c>
      <c r="AZ37">
        <v>600.14300000000003</v>
      </c>
      <c r="BA37">
        <v>101.806</v>
      </c>
      <c r="BB37">
        <v>9.95259E-2</v>
      </c>
      <c r="BC37">
        <v>17.708400000000001</v>
      </c>
      <c r="BD37">
        <v>18.306999999999999</v>
      </c>
      <c r="BE37">
        <v>999.9</v>
      </c>
      <c r="BF37">
        <v>0</v>
      </c>
      <c r="BG37">
        <v>0</v>
      </c>
      <c r="BH37">
        <v>10043.799999999999</v>
      </c>
      <c r="BI37">
        <v>0</v>
      </c>
      <c r="BJ37">
        <v>0.63495199999999996</v>
      </c>
      <c r="BK37">
        <v>-3.24234</v>
      </c>
      <c r="BL37">
        <v>403.58100000000002</v>
      </c>
      <c r="BM37">
        <v>406.55799999999999</v>
      </c>
      <c r="BN37">
        <v>0.74769799999999997</v>
      </c>
      <c r="BO37">
        <v>401.56099999999998</v>
      </c>
      <c r="BP37">
        <v>12.2918</v>
      </c>
      <c r="BQ37">
        <v>1.32751</v>
      </c>
      <c r="BR37">
        <v>1.25139</v>
      </c>
      <c r="BS37">
        <v>11.113899999999999</v>
      </c>
      <c r="BT37">
        <v>10.2273</v>
      </c>
      <c r="BU37">
        <v>1799.91</v>
      </c>
      <c r="BV37">
        <v>0.89999399999999996</v>
      </c>
      <c r="BW37">
        <v>0.100006</v>
      </c>
      <c r="BX37">
        <v>0</v>
      </c>
      <c r="BY37">
        <v>2.2121</v>
      </c>
      <c r="BZ37">
        <v>0</v>
      </c>
      <c r="CA37">
        <v>5835.38</v>
      </c>
      <c r="CB37">
        <v>17198.7</v>
      </c>
      <c r="CC37">
        <v>30.125</v>
      </c>
      <c r="CD37">
        <v>34.625</v>
      </c>
      <c r="CE37">
        <v>32.936999999999998</v>
      </c>
      <c r="CF37">
        <v>32.936999999999998</v>
      </c>
      <c r="CG37">
        <v>30.437000000000001</v>
      </c>
      <c r="CH37">
        <v>1619.91</v>
      </c>
      <c r="CI37">
        <v>180</v>
      </c>
      <c r="CJ37">
        <v>0</v>
      </c>
      <c r="CK37">
        <v>1689212453.4000001</v>
      </c>
      <c r="CL37">
        <v>0</v>
      </c>
      <c r="CM37">
        <v>1689210597.0999999</v>
      </c>
      <c r="CN37" t="s">
        <v>356</v>
      </c>
      <c r="CO37">
        <v>1689210597.0999999</v>
      </c>
      <c r="CP37">
        <v>1689210597.0999999</v>
      </c>
      <c r="CQ37">
        <v>62</v>
      </c>
      <c r="CR37">
        <v>0.94199999999999995</v>
      </c>
      <c r="CS37">
        <v>-1E-3</v>
      </c>
      <c r="CT37">
        <v>-1.302</v>
      </c>
      <c r="CU37">
        <v>5.8000000000000003E-2</v>
      </c>
      <c r="CV37">
        <v>400</v>
      </c>
      <c r="CW37">
        <v>12</v>
      </c>
      <c r="CX37">
        <v>0.22</v>
      </c>
      <c r="CY37">
        <v>0.1</v>
      </c>
      <c r="CZ37">
        <v>0.11779479818470801</v>
      </c>
      <c r="DA37">
        <v>12.857737599241901</v>
      </c>
      <c r="DB37">
        <v>1.50404373735773</v>
      </c>
      <c r="DC37">
        <v>0</v>
      </c>
      <c r="DD37">
        <v>399.97345000000001</v>
      </c>
      <c r="DE37">
        <v>4.0217593984964397</v>
      </c>
      <c r="DF37">
        <v>0.48396399401195001</v>
      </c>
      <c r="DG37">
        <v>-1</v>
      </c>
      <c r="DH37">
        <v>1031.15280952381</v>
      </c>
      <c r="DI37">
        <v>7428.3620183145003</v>
      </c>
      <c r="DJ37">
        <v>834.38665964702204</v>
      </c>
      <c r="DK37">
        <v>0</v>
      </c>
      <c r="DL37">
        <v>0</v>
      </c>
      <c r="DM37">
        <v>2</v>
      </c>
      <c r="DN37" t="s">
        <v>397</v>
      </c>
      <c r="DO37">
        <v>3.16398</v>
      </c>
      <c r="DP37">
        <v>2.8342399999999999</v>
      </c>
      <c r="DQ37">
        <v>9.7581600000000004E-2</v>
      </c>
      <c r="DR37">
        <v>9.8286999999999999E-2</v>
      </c>
      <c r="DS37">
        <v>7.9501500000000003E-2</v>
      </c>
      <c r="DT37">
        <v>7.6812800000000001E-2</v>
      </c>
      <c r="DU37">
        <v>29046.5</v>
      </c>
      <c r="DV37">
        <v>30670.799999999999</v>
      </c>
      <c r="DW37">
        <v>29865.7</v>
      </c>
      <c r="DX37">
        <v>31669.599999999999</v>
      </c>
      <c r="DY37">
        <v>35950.6</v>
      </c>
      <c r="DZ37">
        <v>38333.699999999997</v>
      </c>
      <c r="EA37">
        <v>40919.5</v>
      </c>
      <c r="EB37">
        <v>43953.8</v>
      </c>
      <c r="EC37">
        <v>2.37602</v>
      </c>
      <c r="ED37">
        <v>2.0424199999999999</v>
      </c>
      <c r="EE37">
        <v>0.12895499999999999</v>
      </c>
      <c r="EF37">
        <v>0</v>
      </c>
      <c r="EG37">
        <v>16.163799999999998</v>
      </c>
      <c r="EH37">
        <v>999.9</v>
      </c>
      <c r="EI37">
        <v>63.716000000000001</v>
      </c>
      <c r="EJ37">
        <v>17.108000000000001</v>
      </c>
      <c r="EK37">
        <v>12.2538</v>
      </c>
      <c r="EL37">
        <v>60.911099999999998</v>
      </c>
      <c r="EM37">
        <v>25.717099999999999</v>
      </c>
      <c r="EN37">
        <v>1</v>
      </c>
      <c r="EO37">
        <v>-0.83476899999999998</v>
      </c>
      <c r="EP37">
        <v>-0.66372600000000004</v>
      </c>
      <c r="EQ37">
        <v>20.284099999999999</v>
      </c>
      <c r="ER37">
        <v>5.2413999999999996</v>
      </c>
      <c r="ES37">
        <v>11.8302</v>
      </c>
      <c r="ET37">
        <v>4.9835000000000003</v>
      </c>
      <c r="EU37">
        <v>3.2989999999999999</v>
      </c>
      <c r="EV37">
        <v>2296.5</v>
      </c>
      <c r="EW37">
        <v>124.3</v>
      </c>
      <c r="EX37">
        <v>1386.3</v>
      </c>
      <c r="EY37">
        <v>21.4</v>
      </c>
      <c r="EZ37">
        <v>1.8730199999999999</v>
      </c>
      <c r="FA37">
        <v>1.87866</v>
      </c>
      <c r="FB37">
        <v>1.87897</v>
      </c>
      <c r="FC37">
        <v>1.87958</v>
      </c>
      <c r="FD37">
        <v>1.8772800000000001</v>
      </c>
      <c r="FE37">
        <v>1.87653</v>
      </c>
      <c r="FF37">
        <v>1.8771199999999999</v>
      </c>
      <c r="FG37">
        <v>1.87469</v>
      </c>
      <c r="FH37">
        <v>0</v>
      </c>
      <c r="FI37">
        <v>0</v>
      </c>
      <c r="FJ37">
        <v>0</v>
      </c>
      <c r="FK37">
        <v>0</v>
      </c>
      <c r="FL37" t="s">
        <v>358</v>
      </c>
      <c r="FM37" t="s">
        <v>359</v>
      </c>
      <c r="FN37" t="s">
        <v>360</v>
      </c>
      <c r="FO37" t="s">
        <v>360</v>
      </c>
      <c r="FP37" t="s">
        <v>360</v>
      </c>
      <c r="FQ37" t="s">
        <v>360</v>
      </c>
      <c r="FR37">
        <v>0</v>
      </c>
      <c r="FS37">
        <v>100</v>
      </c>
      <c r="FT37">
        <v>100</v>
      </c>
      <c r="FU37">
        <v>-1.3029999999999999</v>
      </c>
      <c r="FV37">
        <v>5.7799999999999997E-2</v>
      </c>
      <c r="FW37">
        <v>-1.30398357695491</v>
      </c>
      <c r="FX37">
        <v>1.4527828764109799E-4</v>
      </c>
      <c r="FY37">
        <v>-4.3579519040863002E-7</v>
      </c>
      <c r="FZ37">
        <v>2.0799061152897499E-10</v>
      </c>
      <c r="GA37">
        <v>5.7840000000000599E-2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30.9</v>
      </c>
      <c r="GJ37">
        <v>30.9</v>
      </c>
      <c r="GK37">
        <v>1.02295</v>
      </c>
      <c r="GL37">
        <v>2.47803</v>
      </c>
      <c r="GM37">
        <v>1.54541</v>
      </c>
      <c r="GN37">
        <v>2.3022499999999999</v>
      </c>
      <c r="GO37">
        <v>1.5979000000000001</v>
      </c>
      <c r="GP37">
        <v>2.3852500000000001</v>
      </c>
      <c r="GQ37">
        <v>20.5762</v>
      </c>
      <c r="GR37">
        <v>15.8132</v>
      </c>
      <c r="GS37">
        <v>18</v>
      </c>
      <c r="GT37">
        <v>619.56500000000005</v>
      </c>
      <c r="GU37">
        <v>447.142</v>
      </c>
      <c r="GV37">
        <v>16.999700000000001</v>
      </c>
      <c r="GW37">
        <v>15.6341</v>
      </c>
      <c r="GX37">
        <v>29.9999</v>
      </c>
      <c r="GY37">
        <v>15.6883</v>
      </c>
      <c r="GZ37">
        <v>15.6435</v>
      </c>
      <c r="HA37">
        <v>20.5305</v>
      </c>
      <c r="HB37">
        <v>-30</v>
      </c>
      <c r="HC37">
        <v>-30</v>
      </c>
      <c r="HD37">
        <v>17</v>
      </c>
      <c r="HE37">
        <v>402.62799999999999</v>
      </c>
      <c r="HF37">
        <v>0</v>
      </c>
      <c r="HG37">
        <v>101.58</v>
      </c>
      <c r="HH37">
        <v>101.848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28</v>
      </c>
    </row>
    <row r="19" spans="1:2" x14ac:dyDescent="0.2">
      <c r="A19" t="s">
        <v>32</v>
      </c>
      <c r="B19" t="s">
        <v>30</v>
      </c>
    </row>
    <row r="20" spans="1:2" x14ac:dyDescent="0.2">
      <c r="A20" t="s">
        <v>33</v>
      </c>
      <c r="B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2023-07-12T17:43:21Z</dcterms:created>
  <dcterms:modified xsi:type="dcterms:W3CDTF">2023-07-14T21:19:26Z</dcterms:modified>
</cp:coreProperties>
</file>