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BD3A2958-EF9A-A840-87E0-0A61731540AF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7" i="1" l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X36" i="1" s="1"/>
  <c r="AQ36" i="1"/>
  <c r="AP36" i="1" s="1"/>
  <c r="AO36" i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/>
  <c r="N35" i="1" s="1"/>
  <c r="M35" i="1" s="1"/>
  <c r="AD35" i="1"/>
  <c r="AC35" i="1"/>
  <c r="AB35" i="1"/>
  <c r="U35" i="1"/>
  <c r="S35" i="1"/>
  <c r="P35" i="1"/>
  <c r="O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/>
  <c r="N31" i="1" s="1"/>
  <c r="M31" i="1" s="1"/>
  <c r="AD31" i="1"/>
  <c r="AC31" i="1"/>
  <c r="AB31" i="1"/>
  <c r="U31" i="1"/>
  <c r="S31" i="1"/>
  <c r="P31" i="1"/>
  <c r="O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/>
  <c r="N27" i="1" s="1"/>
  <c r="M27" i="1" s="1"/>
  <c r="AD27" i="1"/>
  <c r="AC27" i="1"/>
  <c r="AB27" i="1"/>
  <c r="U27" i="1"/>
  <c r="S27" i="1"/>
  <c r="P27" i="1"/>
  <c r="O27" i="1"/>
  <c r="AR26" i="1"/>
  <c r="AQ26" i="1"/>
  <c r="AO26" i="1"/>
  <c r="AP26" i="1" s="1"/>
  <c r="AN26" i="1"/>
  <c r="AL26" i="1" s="1"/>
  <c r="AM26" i="1"/>
  <c r="AD26" i="1"/>
  <c r="AC26" i="1"/>
  <c r="AB26" i="1" s="1"/>
  <c r="U26" i="1"/>
  <c r="AR25" i="1"/>
  <c r="AQ25" i="1"/>
  <c r="AO25" i="1"/>
  <c r="AP25" i="1" s="1"/>
  <c r="AN25" i="1"/>
  <c r="AL25" i="1"/>
  <c r="O25" i="1" s="1"/>
  <c r="AD25" i="1"/>
  <c r="AC25" i="1"/>
  <c r="AB25" i="1"/>
  <c r="U25" i="1"/>
  <c r="S25" i="1"/>
  <c r="AR24" i="1"/>
  <c r="AQ24" i="1"/>
  <c r="AO24" i="1"/>
  <c r="AP24" i="1" s="1"/>
  <c r="AN24" i="1"/>
  <c r="AL24" i="1" s="1"/>
  <c r="AD24" i="1"/>
  <c r="AC24" i="1"/>
  <c r="AB24" i="1" s="1"/>
  <c r="U24" i="1"/>
  <c r="AR23" i="1"/>
  <c r="AQ23" i="1"/>
  <c r="AO23" i="1"/>
  <c r="AN23" i="1"/>
  <c r="AL23" i="1"/>
  <c r="N23" i="1" s="1"/>
  <c r="M23" i="1" s="1"/>
  <c r="AD23" i="1"/>
  <c r="AC23" i="1"/>
  <c r="AB23" i="1"/>
  <c r="U23" i="1"/>
  <c r="S23" i="1"/>
  <c r="P23" i="1"/>
  <c r="O23" i="1"/>
  <c r="AR22" i="1"/>
  <c r="AQ22" i="1"/>
  <c r="AO22" i="1"/>
  <c r="AP22" i="1" s="1"/>
  <c r="AN22" i="1"/>
  <c r="AL22" i="1" s="1"/>
  <c r="AM22" i="1"/>
  <c r="AD22" i="1"/>
  <c r="AC22" i="1"/>
  <c r="AB22" i="1" s="1"/>
  <c r="U22" i="1"/>
  <c r="AR21" i="1"/>
  <c r="AQ21" i="1"/>
  <c r="AO21" i="1"/>
  <c r="X21" i="1" s="1"/>
  <c r="AN21" i="1"/>
  <c r="AL21" i="1"/>
  <c r="O21" i="1" s="1"/>
  <c r="AD21" i="1"/>
  <c r="AC21" i="1"/>
  <c r="AB21" i="1"/>
  <c r="U21" i="1"/>
  <c r="S21" i="1"/>
  <c r="AR20" i="1"/>
  <c r="AQ20" i="1"/>
  <c r="AO20" i="1"/>
  <c r="AN20" i="1"/>
  <c r="AL20" i="1" s="1"/>
  <c r="AD20" i="1"/>
  <c r="AC20" i="1"/>
  <c r="AB20" i="1" s="1"/>
  <c r="U20" i="1"/>
  <c r="AR19" i="1"/>
  <c r="AQ19" i="1"/>
  <c r="AO19" i="1"/>
  <c r="AN19" i="1"/>
  <c r="AL19" i="1"/>
  <c r="N19" i="1" s="1"/>
  <c r="M19" i="1" s="1"/>
  <c r="AD19" i="1"/>
  <c r="AC19" i="1"/>
  <c r="AB19" i="1"/>
  <c r="U19" i="1"/>
  <c r="S19" i="1"/>
  <c r="P19" i="1"/>
  <c r="O19" i="1"/>
  <c r="AF23" i="1" l="1"/>
  <c r="AP23" i="1"/>
  <c r="X23" i="1"/>
  <c r="AF35" i="1"/>
  <c r="AF19" i="1"/>
  <c r="S22" i="1"/>
  <c r="N22" i="1"/>
  <c r="M22" i="1" s="1"/>
  <c r="P22" i="1"/>
  <c r="O22" i="1"/>
  <c r="P24" i="1"/>
  <c r="O24" i="1"/>
  <c r="N24" i="1"/>
  <c r="M24" i="1" s="1"/>
  <c r="AM24" i="1"/>
  <c r="S24" i="1"/>
  <c r="S30" i="1"/>
  <c r="AM30" i="1"/>
  <c r="P30" i="1"/>
  <c r="O30" i="1"/>
  <c r="N30" i="1"/>
  <c r="M30" i="1" s="1"/>
  <c r="X19" i="1"/>
  <c r="AP19" i="1"/>
  <c r="Y36" i="1"/>
  <c r="Z36" i="1" s="1"/>
  <c r="P36" i="1"/>
  <c r="O36" i="1"/>
  <c r="N36" i="1"/>
  <c r="M36" i="1" s="1"/>
  <c r="AM36" i="1"/>
  <c r="S36" i="1"/>
  <c r="AF31" i="1"/>
  <c r="AF27" i="1"/>
  <c r="P28" i="1"/>
  <c r="O28" i="1"/>
  <c r="N28" i="1"/>
  <c r="M28" i="1" s="1"/>
  <c r="AM28" i="1"/>
  <c r="S28" i="1"/>
  <c r="P20" i="1"/>
  <c r="O20" i="1"/>
  <c r="N20" i="1"/>
  <c r="M20" i="1" s="1"/>
  <c r="AM20" i="1"/>
  <c r="S20" i="1"/>
  <c r="P32" i="1"/>
  <c r="O32" i="1"/>
  <c r="N32" i="1"/>
  <c r="M32" i="1" s="1"/>
  <c r="AM32" i="1"/>
  <c r="S32" i="1"/>
  <c r="AP20" i="1"/>
  <c r="S26" i="1"/>
  <c r="P26" i="1"/>
  <c r="O26" i="1"/>
  <c r="N26" i="1"/>
  <c r="M26" i="1" s="1"/>
  <c r="S34" i="1"/>
  <c r="AM34" i="1"/>
  <c r="P34" i="1"/>
  <c r="N34" i="1"/>
  <c r="M34" i="1" s="1"/>
  <c r="O34" i="1"/>
  <c r="X31" i="1"/>
  <c r="AM21" i="1"/>
  <c r="AM25" i="1"/>
  <c r="AM29" i="1"/>
  <c r="AM33" i="1"/>
  <c r="AM37" i="1"/>
  <c r="X27" i="1"/>
  <c r="X35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O29" i="1"/>
  <c r="O33" i="1"/>
  <c r="O37" i="1"/>
  <c r="P21" i="1"/>
  <c r="AP21" i="1"/>
  <c r="P25" i="1"/>
  <c r="X25" i="1"/>
  <c r="X29" i="1"/>
  <c r="X33" i="1"/>
  <c r="X37" i="1"/>
  <c r="AM19" i="1"/>
  <c r="AM23" i="1"/>
  <c r="AM27" i="1"/>
  <c r="AM31" i="1"/>
  <c r="AM35" i="1"/>
  <c r="X20" i="1"/>
  <c r="X24" i="1"/>
  <c r="X28" i="1"/>
  <c r="X32" i="1"/>
  <c r="Y22" i="1" l="1"/>
  <c r="Z22" i="1" s="1"/>
  <c r="AF30" i="1"/>
  <c r="V30" i="1"/>
  <c r="T30" i="1" s="1"/>
  <c r="W30" i="1" s="1"/>
  <c r="Q30" i="1" s="1"/>
  <c r="R30" i="1" s="1"/>
  <c r="Y29" i="1"/>
  <c r="Z29" i="1" s="1"/>
  <c r="Y31" i="1"/>
  <c r="Z31" i="1" s="1"/>
  <c r="AF21" i="1"/>
  <c r="AG36" i="1"/>
  <c r="AH36" i="1"/>
  <c r="AA36" i="1"/>
  <c r="AE36" i="1" s="1"/>
  <c r="Y33" i="1"/>
  <c r="Z33" i="1" s="1"/>
  <c r="V33" i="1" s="1"/>
  <c r="T33" i="1" s="1"/>
  <c r="W33" i="1" s="1"/>
  <c r="Q33" i="1" s="1"/>
  <c r="R33" i="1" s="1"/>
  <c r="AF37" i="1"/>
  <c r="Y35" i="1"/>
  <c r="Z35" i="1" s="1"/>
  <c r="Y21" i="1"/>
  <c r="Z21" i="1" s="1"/>
  <c r="V21" i="1" s="1"/>
  <c r="T21" i="1" s="1"/>
  <c r="W21" i="1" s="1"/>
  <c r="Q21" i="1" s="1"/>
  <c r="R21" i="1" s="1"/>
  <c r="Y27" i="1"/>
  <c r="Z27" i="1" s="1"/>
  <c r="Y30" i="1"/>
  <c r="Z30" i="1" s="1"/>
  <c r="AF34" i="1"/>
  <c r="AF29" i="1"/>
  <c r="AF28" i="1"/>
  <c r="Y19" i="1"/>
  <c r="Z19" i="1" s="1"/>
  <c r="Y20" i="1"/>
  <c r="Z20" i="1" s="1"/>
  <c r="V20" i="1" s="1"/>
  <c r="T20" i="1" s="1"/>
  <c r="W20" i="1" s="1"/>
  <c r="Q20" i="1" s="1"/>
  <c r="R20" i="1" s="1"/>
  <c r="AF32" i="1"/>
  <c r="Y25" i="1"/>
  <c r="Z25" i="1" s="1"/>
  <c r="V25" i="1" s="1"/>
  <c r="T25" i="1" s="1"/>
  <c r="W25" i="1" s="1"/>
  <c r="Q25" i="1" s="1"/>
  <c r="R25" i="1" s="1"/>
  <c r="AF33" i="1"/>
  <c r="Y24" i="1"/>
  <c r="Z24" i="1" s="1"/>
  <c r="AF26" i="1"/>
  <c r="Y34" i="1"/>
  <c r="Z34" i="1" s="1"/>
  <c r="Y23" i="1"/>
  <c r="Z23" i="1" s="1"/>
  <c r="AF22" i="1"/>
  <c r="V22" i="1"/>
  <c r="T22" i="1" s="1"/>
  <c r="W22" i="1" s="1"/>
  <c r="Q22" i="1" s="1"/>
  <c r="R22" i="1" s="1"/>
  <c r="Y32" i="1"/>
  <c r="Z32" i="1" s="1"/>
  <c r="V32" i="1" s="1"/>
  <c r="T32" i="1" s="1"/>
  <c r="W32" i="1" s="1"/>
  <c r="Q32" i="1" s="1"/>
  <c r="R32" i="1" s="1"/>
  <c r="Y26" i="1"/>
  <c r="Z26" i="1" s="1"/>
  <c r="AF20" i="1"/>
  <c r="Y28" i="1"/>
  <c r="Z28" i="1" s="1"/>
  <c r="V28" i="1" s="1"/>
  <c r="T28" i="1" s="1"/>
  <c r="W28" i="1" s="1"/>
  <c r="Q28" i="1" s="1"/>
  <c r="R28" i="1" s="1"/>
  <c r="Y37" i="1"/>
  <c r="Z37" i="1" s="1"/>
  <c r="AF25" i="1"/>
  <c r="AF36" i="1"/>
  <c r="V36" i="1"/>
  <c r="T36" i="1" s="1"/>
  <c r="W36" i="1" s="1"/>
  <c r="Q36" i="1" s="1"/>
  <c r="R36" i="1" s="1"/>
  <c r="AF24" i="1"/>
  <c r="V24" i="1"/>
  <c r="T24" i="1" s="1"/>
  <c r="W24" i="1" s="1"/>
  <c r="Q24" i="1" s="1"/>
  <c r="R24" i="1" s="1"/>
  <c r="AI36" i="1" l="1"/>
  <c r="AA34" i="1"/>
  <c r="AE34" i="1" s="1"/>
  <c r="AH34" i="1"/>
  <c r="AG34" i="1"/>
  <c r="AA23" i="1"/>
  <c r="AE23" i="1" s="1"/>
  <c r="AH23" i="1"/>
  <c r="AG23" i="1"/>
  <c r="V23" i="1"/>
  <c r="T23" i="1" s="1"/>
  <c r="W23" i="1" s="1"/>
  <c r="Q23" i="1" s="1"/>
  <c r="R23" i="1" s="1"/>
  <c r="AA19" i="1"/>
  <c r="AE19" i="1" s="1"/>
  <c r="AH19" i="1"/>
  <c r="AG19" i="1"/>
  <c r="V19" i="1"/>
  <c r="T19" i="1" s="1"/>
  <c r="W19" i="1" s="1"/>
  <c r="Q19" i="1" s="1"/>
  <c r="R19" i="1" s="1"/>
  <c r="AA30" i="1"/>
  <c r="AE30" i="1" s="1"/>
  <c r="AH30" i="1"/>
  <c r="AG30" i="1"/>
  <c r="AA31" i="1"/>
  <c r="AE31" i="1" s="1"/>
  <c r="AH31" i="1"/>
  <c r="AG31" i="1"/>
  <c r="V31" i="1"/>
  <c r="T31" i="1" s="1"/>
  <c r="W31" i="1" s="1"/>
  <c r="Q31" i="1" s="1"/>
  <c r="R31" i="1" s="1"/>
  <c r="AA26" i="1"/>
  <c r="AE26" i="1" s="1"/>
  <c r="AH26" i="1"/>
  <c r="AG26" i="1"/>
  <c r="AH33" i="1"/>
  <c r="AA33" i="1"/>
  <c r="AE33" i="1" s="1"/>
  <c r="AG33" i="1"/>
  <c r="AH29" i="1"/>
  <c r="AA29" i="1"/>
  <c r="AE29" i="1" s="1"/>
  <c r="AG29" i="1"/>
  <c r="V26" i="1"/>
  <c r="T26" i="1" s="1"/>
  <c r="W26" i="1" s="1"/>
  <c r="Q26" i="1" s="1"/>
  <c r="R26" i="1" s="1"/>
  <c r="V29" i="1"/>
  <c r="T29" i="1" s="1"/>
  <c r="W29" i="1" s="1"/>
  <c r="Q29" i="1" s="1"/>
  <c r="R29" i="1" s="1"/>
  <c r="AH25" i="1"/>
  <c r="AA25" i="1"/>
  <c r="AE25" i="1" s="1"/>
  <c r="AG25" i="1"/>
  <c r="AH37" i="1"/>
  <c r="AA37" i="1"/>
  <c r="AE37" i="1" s="1"/>
  <c r="AG37" i="1"/>
  <c r="AA35" i="1"/>
  <c r="AE35" i="1" s="1"/>
  <c r="AH35" i="1"/>
  <c r="AG35" i="1"/>
  <c r="V35" i="1"/>
  <c r="T35" i="1" s="1"/>
  <c r="W35" i="1" s="1"/>
  <c r="Q35" i="1" s="1"/>
  <c r="R35" i="1" s="1"/>
  <c r="AA24" i="1"/>
  <c r="AE24" i="1" s="1"/>
  <c r="AH24" i="1"/>
  <c r="AG24" i="1"/>
  <c r="AH20" i="1"/>
  <c r="AA20" i="1"/>
  <c r="AE20" i="1" s="1"/>
  <c r="AG20" i="1"/>
  <c r="V34" i="1"/>
  <c r="T34" i="1" s="1"/>
  <c r="W34" i="1" s="1"/>
  <c r="Q34" i="1" s="1"/>
  <c r="R34" i="1" s="1"/>
  <c r="AA22" i="1"/>
  <c r="AE22" i="1" s="1"/>
  <c r="AH22" i="1"/>
  <c r="AG22" i="1"/>
  <c r="AA27" i="1"/>
  <c r="AE27" i="1" s="1"/>
  <c r="AH27" i="1"/>
  <c r="AG27" i="1"/>
  <c r="V27" i="1"/>
  <c r="T27" i="1" s="1"/>
  <c r="W27" i="1" s="1"/>
  <c r="Q27" i="1" s="1"/>
  <c r="R27" i="1" s="1"/>
  <c r="AH21" i="1"/>
  <c r="AA21" i="1"/>
  <c r="AE21" i="1" s="1"/>
  <c r="AG21" i="1"/>
  <c r="AG32" i="1"/>
  <c r="AA32" i="1"/>
  <c r="AE32" i="1" s="1"/>
  <c r="AH32" i="1"/>
  <c r="AI32" i="1" s="1"/>
  <c r="AA28" i="1"/>
  <c r="AE28" i="1" s="1"/>
  <c r="AH28" i="1"/>
  <c r="AG28" i="1"/>
  <c r="V37" i="1"/>
  <c r="T37" i="1" s="1"/>
  <c r="W37" i="1" s="1"/>
  <c r="Q37" i="1" s="1"/>
  <c r="R37" i="1" s="1"/>
  <c r="AI24" i="1" l="1"/>
  <c r="AI19" i="1"/>
  <c r="AI22" i="1"/>
  <c r="AI31" i="1"/>
  <c r="AI21" i="1"/>
  <c r="AI25" i="1"/>
  <c r="AI28" i="1"/>
  <c r="AI30" i="1"/>
  <c r="AI33" i="1"/>
  <c r="AI23" i="1"/>
  <c r="AI26" i="1"/>
  <c r="AI27" i="1"/>
  <c r="AI34" i="1"/>
  <c r="AI35" i="1"/>
  <c r="AI20" i="1"/>
  <c r="AI37" i="1"/>
  <c r="AI29" i="1"/>
</calcChain>
</file>

<file path=xl/sharedStrings.xml><?xml version="1.0" encoding="utf-8"?>
<sst xmlns="http://schemas.openxmlformats.org/spreadsheetml/2006/main" count="996" uniqueCount="392">
  <si>
    <t>File opened</t>
  </si>
  <si>
    <t>2023-07-12 13:00:33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</si>
  <si>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</si>
  <si>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</si>
  <si>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</si>
  <si>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</si>
  <si>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</si>
  <si>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</si>
  <si>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</si>
  <si>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</si>
  <si>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</si>
  <si>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</si>
  <si>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</si>
  <si>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</si>
  <si>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</si>
  <si>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</si>
  <si>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</si>
  <si>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</si>
  <si>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</si>
  <si>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</si>
  <si>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</si>
  <si>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</si>
  <si>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</si>
  <si>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</si>
  <si>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</si>
  <si>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</si>
  <si>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</si>
  <si>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13:00:33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</si>
  <si>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</si>
  <si>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</si>
  <si>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</si>
  <si>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</si>
  <si>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</si>
  <si>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</si>
  <si>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</si>
  <si>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</si>
  <si>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</si>
  <si>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</si>
  <si>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</si>
  <si>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</si>
  <si>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</si>
  <si>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</si>
  <si>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</si>
  <si>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</si>
  <si>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</si>
  <si>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</si>
  <si>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</si>
  <si>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</si>
  <si>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</si>
  <si>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</si>
  <si>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</si>
  <si>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</si>
  <si>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</si>
  <si>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</si>
  <si>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</si>
  <si>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</si>
  <si>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</si>
  <si>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</si>
  <si>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</si>
  <si>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</si>
  <si>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</si>
  <si>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</si>
  <si>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</si>
  <si>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</si>
  <si>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</si>
  <si>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</si>
  <si>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</si>
  <si>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</si>
  <si>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</si>
  <si>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</si>
  <si>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</si>
  <si>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</si>
  <si>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</si>
  <si>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</si>
  <si>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</si>
  <si>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</si>
  <si>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</si>
  <si>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</si>
  <si>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</si>
  <si>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</si>
  <si>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</si>
  <si>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</si>
  <si>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</si>
  <si>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</si>
  <si>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</si>
  <si>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</si>
  <si>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</si>
  <si>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3.10328 78.3214 366.399 607.021 860.216 1070.71 1261.75 1368.92</t>
  </si>
  <si>
    <t>Fs_true</t>
  </si>
  <si>
    <t>0.180591 100.701 405.604 601.093 804.377 1000.86 1201.99 1401.42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</si>
  <si>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</si>
  <si>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</si>
  <si>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</si>
  <si>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</si>
  <si>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</si>
  <si>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</si>
  <si>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</si>
  <si>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</si>
  <si>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</si>
  <si>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</si>
  <si>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</si>
  <si>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</si>
  <si>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</si>
  <si>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</si>
  <si>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</si>
  <si>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</si>
  <si>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</si>
  <si>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</si>
  <si>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</si>
  <si>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</si>
  <si>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</si>
  <si>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</si>
  <si>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</si>
  <si>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</si>
  <si>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</si>
  <si>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</si>
  <si>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</si>
  <si>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</si>
  <si>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</si>
  <si>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</si>
  <si>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</si>
  <si>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</si>
  <si>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</si>
  <si>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</si>
  <si>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</si>
  <si>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</si>
  <si>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</si>
  <si>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</si>
  <si>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</si>
  <si>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</si>
  <si>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</si>
  <si>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</si>
  <si>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</si>
  <si>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</si>
  <si>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</si>
  <si>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</si>
  <si>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</si>
  <si>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</si>
  <si>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</si>
  <si>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</si>
  <si>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</si>
  <si>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</si>
  <si>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</si>
  <si>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</si>
  <si>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</si>
  <si>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</si>
  <si>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</si>
  <si>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</si>
  <si>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</si>
  <si>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</si>
  <si>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</si>
  <si>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</si>
  <si>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</si>
  <si>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</si>
  <si>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</si>
  <si>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</si>
  <si>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</si>
  <si>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</si>
  <si>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</si>
  <si>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</si>
  <si>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</si>
  <si>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</si>
  <si>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</si>
  <si>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</si>
  <si>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</si>
  <si>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</si>
  <si>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</si>
  <si>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</si>
  <si>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</si>
  <si>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</si>
  <si>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</si>
  <si>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</si>
  <si>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</si>
  <si>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</si>
  <si>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</si>
  <si>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</si>
  <si>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</si>
  <si>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</si>
  <si>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</si>
  <si>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</si>
  <si>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</si>
  <si>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</si>
  <si>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</si>
  <si>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</si>
  <si>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</si>
  <si>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</si>
  <si>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</si>
  <si>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</si>
  <si>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</si>
  <si>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</si>
  <si>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</si>
  <si>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</si>
  <si>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</si>
  <si>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</si>
  <si>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</si>
  <si>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</si>
  <si>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</si>
  <si>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</si>
  <si>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</si>
  <si>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</si>
  <si>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</si>
  <si>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</si>
  <si>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</si>
  <si>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</si>
  <si>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</si>
  <si>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</si>
  <si>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</si>
  <si>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</si>
  <si>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</si>
  <si>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</si>
  <si>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</si>
  <si>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</si>
  <si>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</si>
  <si>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</si>
  <si>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</si>
  <si>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</si>
  <si>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</si>
  <si>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</si>
  <si>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</si>
  <si>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</si>
  <si>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</si>
  <si>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</si>
  <si>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</si>
  <si>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</si>
  <si>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</si>
  <si>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</si>
  <si>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</si>
  <si>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</si>
  <si>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</si>
  <si>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</si>
  <si>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</si>
  <si>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</si>
  <si>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</si>
  <si>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</si>
  <si>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</si>
  <si>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</si>
  <si>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</si>
  <si>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</si>
  <si>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</si>
  <si>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</si>
  <si>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</si>
  <si>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</si>
  <si>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</si>
  <si>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</si>
  <si>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</si>
  <si>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</si>
  <si>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</si>
  <si>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</si>
  <si>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</si>
  <si>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</si>
  <si>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</si>
  <si>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</si>
  <si>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</si>
  <si>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</si>
  <si>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</si>
  <si>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</si>
  <si>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</si>
  <si>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</si>
  <si>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</si>
  <si>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</si>
  <si>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</si>
  <si>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</si>
  <si>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</si>
  <si>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</si>
  <si>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</si>
  <si>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</si>
  <si>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</si>
  <si>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</si>
  <si>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</si>
  <si>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</si>
  <si>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</si>
  <si>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</si>
  <si>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</si>
  <si>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</si>
  <si>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</si>
  <si>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</si>
  <si>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</si>
  <si>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</si>
  <si>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</si>
  <si>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</si>
  <si>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</si>
  <si>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</si>
  <si>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</si>
  <si>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</si>
  <si>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</si>
  <si>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</si>
  <si>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</si>
  <si>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</si>
  <si>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</si>
  <si>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</si>
  <si>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</si>
  <si>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</si>
  <si>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</si>
  <si>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</si>
  <si>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</si>
  <si>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</si>
  <si>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</si>
  <si>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</si>
  <si>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</si>
  <si>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</si>
  <si>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</si>
  <si>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</si>
  <si>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</si>
  <si>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</si>
  <si>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</si>
  <si>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</si>
  <si>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</si>
  <si>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</si>
  <si>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</si>
  <si>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</si>
  <si>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</si>
  <si>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</si>
  <si>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</si>
  <si>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</si>
  <si>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</si>
  <si>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</si>
  <si>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</si>
  <si>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</si>
  <si>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</si>
  <si>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</si>
  <si>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</si>
  <si>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</si>
  <si>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</si>
  <si>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</si>
  <si>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</si>
  <si>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</si>
  <si>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</si>
  <si>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</si>
  <si>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</si>
  <si>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</si>
  <si>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</si>
  <si>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</si>
  <si>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</si>
  <si>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</si>
  <si>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</si>
  <si>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</si>
  <si>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</si>
  <si>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</si>
  <si>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</si>
  <si>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</si>
  <si>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</si>
  <si>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</si>
  <si>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20230712 13:11:59</t>
  </si>
  <si>
    <t>13:11:59</t>
  </si>
  <si>
    <t>none</t>
  </si>
  <si>
    <t>Picabo</t>
  </si>
  <si>
    <t>20230712</t>
  </si>
  <si>
    <t>kse</t>
  </si>
  <si>
    <t>BENA</t>
  </si>
  <si>
    <t>BNL14310</t>
  </si>
  <si>
    <t>13:07:52</t>
  </si>
  <si>
    <t>2/2</t>
  </si>
  <si>
    <t>00000000</t>
  </si>
  <si>
    <t>iiiiiiii</t>
  </si>
  <si>
    <t>off</t>
  </si>
  <si>
    <t>20230712 13:13:00</t>
  </si>
  <si>
    <t>13:13:00</t>
  </si>
  <si>
    <t>20230712 13:14:00</t>
  </si>
  <si>
    <t>13:14:00</t>
  </si>
  <si>
    <t>20230712 13:15:01</t>
  </si>
  <si>
    <t>13:15:01</t>
  </si>
  <si>
    <t>20230712 13:16:01</t>
  </si>
  <si>
    <t>13:16:01</t>
  </si>
  <si>
    <t>20230712 13:17:02</t>
  </si>
  <si>
    <t>13:17:02</t>
  </si>
  <si>
    <t>20230712 13:18:02</t>
  </si>
  <si>
    <t>13:18:02</t>
  </si>
  <si>
    <t>20230712 13:19:03</t>
  </si>
  <si>
    <t>13:19:03</t>
  </si>
  <si>
    <t>20230712 13:20:03</t>
  </si>
  <si>
    <t>13:20:03</t>
  </si>
  <si>
    <t>20230712 13:21:04</t>
  </si>
  <si>
    <t>13:21:04</t>
  </si>
  <si>
    <t>20230712 13:22:04</t>
  </si>
  <si>
    <t>13:22:04</t>
  </si>
  <si>
    <t>20230712 13:23:05</t>
  </si>
  <si>
    <t>13:23:05</t>
  </si>
  <si>
    <t>20230712 13:24:05</t>
  </si>
  <si>
    <t>13:24:05</t>
  </si>
  <si>
    <t>20230712 13:25:06</t>
  </si>
  <si>
    <t>13:25:06</t>
  </si>
  <si>
    <t>20230712 13:26:06</t>
  </si>
  <si>
    <t>13:26:06</t>
  </si>
  <si>
    <t>20230712 13:27:07</t>
  </si>
  <si>
    <t>13:27:07</t>
  </si>
  <si>
    <t>20230712 13:28:07</t>
  </si>
  <si>
    <t>13:28:07</t>
  </si>
  <si>
    <t>20230712 13:29:08</t>
  </si>
  <si>
    <t>13:29:08</t>
  </si>
  <si>
    <t>20230712 13:31:08</t>
  </si>
  <si>
    <t>13:31:08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</si>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</sst>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7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 s="1">
        <v>4.1639999999999997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1689196319.5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1689196319.5</v>
      </c>
      <c r="M19">
        <f t="shared" ref="M19:M37" si="0">(N19)/1000</f>
        <v>1.209077190962089E-3</v>
      </c>
      <c r="N19">
        <f t="shared" ref="N19:N37" si="1">1000*AZ19*AL19*(AV19-AW19)/(100*$B$7*(1000-AL19*AV19))</f>
        <v>1.209077190962089</v>
      </c>
      <c r="O19">
        <f t="shared" ref="O19:O37" si="2">AZ19*AL19*(AU19-AT19*(1000-AL19*AW19)/(1000-AL19*AV19))/(100*$B$7)</f>
        <v>10.832935996951328</v>
      </c>
      <c r="P19">
        <f t="shared" ref="P19:P37" si="3">AT19 - IF(AL19&gt;1, O19*$B$7*100/(AN19*BH19), 0)</f>
        <v>399.98899999999998</v>
      </c>
      <c r="Q19">
        <f t="shared" ref="Q19:Q37" si="4">((W19-M19/2)*P19-O19)/(W19+M19/2)</f>
        <v>240.11836868191941</v>
      </c>
      <c r="R19">
        <f t="shared" ref="R19:R37" si="5">Q19*(BA19+BB19)/1000</f>
        <v>24.459485941150113</v>
      </c>
      <c r="S19">
        <f t="shared" ref="S19:S37" si="6">(AT19 - IF(AL19&gt;1, O19*$B$7*100/(AN19*BH19), 0))*(BA19+BB19)/1000</f>
        <v>40.744593492864993</v>
      </c>
      <c r="T19">
        <f t="shared" ref="T19:T37" si="7">2/((1/V19-1/U19)+SIGN(V19)*SQRT((1/V19-1/U19)*(1/V19-1/U19) + 4*$C$7/(($C$7+1)*($C$7+1))*(2*1/V19*1/U19-1/U19*1/U19)))</f>
        <v>0.1140726567746474</v>
      </c>
      <c r="U19">
        <f t="shared" ref="U19:U37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3.4134989406837484</v>
      </c>
      <c r="V19">
        <f t="shared" ref="V19:V37" si="9">M19*(1000-(1000*0.61365*EXP(17.502*Z19/(240.97+Z19))/(BA19+BB19)+AV19)/2)/(1000*0.61365*EXP(17.502*Z19/(240.97+Z19))/(BA19+BB19)-AV19)</f>
        <v>0.11199641774892448</v>
      </c>
      <c r="W19">
        <f t="shared" ref="W19:W37" si="10">1/(($C$7+1)/(T19/1.6)+1/(U19/1.37)) + $C$7/(($C$7+1)/(T19/1.6) + $C$7/(U19/1.37))</f>
        <v>7.0181155313311414E-2</v>
      </c>
      <c r="X19">
        <f t="shared" ref="X19:X37" si="11">(AO19*AR19)</f>
        <v>330.76142699999997</v>
      </c>
      <c r="Y19">
        <f t="shared" ref="Y19:Y37" si="12">(BC19+(X19+2*0.95*0.0000000567*(((BC19+$B$9)+273)^4-(BC19+273)^4)-44100*M19)/(1.84*29.3*U19+8*0.95*0.0000000567*(BC19+273)^3))</f>
        <v>20.561238338507948</v>
      </c>
      <c r="Z19">
        <f t="shared" ref="Z19:Z37" si="13">($C$9*BD19+$D$9*BE19+$E$9*Y19)</f>
        <v>20.561238338507948</v>
      </c>
      <c r="AA19">
        <f t="shared" ref="AA19:AA37" si="14">0.61365*EXP(17.502*Z19/(240.97+Z19))</f>
        <v>2.4294221504745241</v>
      </c>
      <c r="AB19">
        <f t="shared" ref="AB19:AB37" si="15">(AC19/AD19*100)</f>
        <v>60.705190685469944</v>
      </c>
      <c r="AC19">
        <f t="shared" ref="AC19:AC37" si="16">AV19*(BA19+BB19)/1000</f>
        <v>1.3501296062470001</v>
      </c>
      <c r="AD19">
        <f t="shared" ref="AD19:AD37" si="17">0.61365*EXP(17.502*BC19/(240.97+BC19))</f>
        <v>2.2240760485250557</v>
      </c>
      <c r="AE19">
        <f t="shared" ref="AE19:AE37" si="18">(AA19-AV19*(BA19+BB19)/1000)</f>
        <v>1.0792925442275241</v>
      </c>
      <c r="AF19">
        <f t="shared" ref="AF19:AF37" si="19">(-M19*44100)</f>
        <v>-53.32030412142813</v>
      </c>
      <c r="AG19">
        <f t="shared" ref="AG19:AG37" si="20">2*29.3*U19*0.92*(BC19-Z19)</f>
        <v>-262.13732896573276</v>
      </c>
      <c r="AH19">
        <f t="shared" ref="AH19:AH37" si="21">2*0.95*0.0000000567*(((BC19+$B$9)+273)^4-(Z19+273)^4)</f>
        <v>-15.416088521474009</v>
      </c>
      <c r="AI19">
        <f t="shared" ref="AI19:AI37" si="22">X19+AH19+AF19+AG19</f>
        <v>-0.11229460863495433</v>
      </c>
      <c r="AJ19">
        <v>0</v>
      </c>
      <c r="AK19">
        <v>0</v>
      </c>
      <c r="AL19">
        <f t="shared" ref="AL19:AL37" si="23">IF(AJ19*$H$15&gt;=AN19,1,(AN19/(AN19-AJ19*$H$15)))</f>
        <v>1</v>
      </c>
      <c r="AM19">
        <f t="shared" ref="AM19:AM37" si="24">(AL19-1)*100</f>
        <v>0</v>
      </c>
      <c r="AN19">
        <f t="shared" ref="AN19:AN37" si="25">MAX(0,($B$15+$C$15*BH19)/(1+$D$15*BH19)*BA19/(BC19+273)*$E$15)</f>
        <v>55045.068160482086</v>
      </c>
      <c r="AO19">
        <f t="shared" ref="AO19:AO37" si="26">$B$13*BI19+$C$13*BJ19+$F$13*BU19*(1-BX19)</f>
        <v>1999.88</v>
      </c>
      <c r="AP19">
        <f t="shared" ref="AP19:AP37" si="27">AO19*AQ19</f>
        <v>1685.8995</v>
      </c>
      <c r="AQ19">
        <f t="shared" ref="AQ19:AQ37" si="28">($B$13*$D$11+$C$13*$D$11+$F$13*((CH19+BZ19)/MAX(CH19+BZ19+CI19, 0.1)*$I$11+CI19/MAX(CH19+BZ19+CI19, 0.1)*$J$11))/($B$13+$C$13+$F$13)</f>
        <v>0.84300033001980113</v>
      </c>
      <c r="AR19">
        <f t="shared" ref="AR19:AR37" si="29">($B$13*$K$11+$C$13*$K$11+$F$13*((CH19+BZ19)/MAX(CH19+BZ19+CI19, 0.1)*$P$11+CI19/MAX(CH19+BZ19+CI19, 0.1)*$Q$11))/($B$13+$C$13+$F$13)</f>
        <v>0.16539063693821626</v>
      </c>
      <c r="AS19">
        <v>1689196319.5</v>
      </c>
      <c r="AT19">
        <v>399.98899999999998</v>
      </c>
      <c r="AU19">
        <v>407.84100000000001</v>
      </c>
      <c r="AV19">
        <v>13.254200000000001</v>
      </c>
      <c r="AW19">
        <v>12.426399999999999</v>
      </c>
      <c r="AX19">
        <v>402.19400000000002</v>
      </c>
      <c r="AY19">
        <v>13.2706</v>
      </c>
      <c r="AZ19">
        <v>600.12900000000002</v>
      </c>
      <c r="BA19">
        <v>101.664</v>
      </c>
      <c r="BB19">
        <v>0.20028499999999999</v>
      </c>
      <c r="BC19">
        <v>19.136800000000001</v>
      </c>
      <c r="BD19">
        <v>18.822199999999999</v>
      </c>
      <c r="BE19">
        <v>999.9</v>
      </c>
      <c r="BF19">
        <v>0</v>
      </c>
      <c r="BG19">
        <v>0</v>
      </c>
      <c r="BH19">
        <v>9970</v>
      </c>
      <c r="BI19">
        <v>0</v>
      </c>
      <c r="BJ19">
        <v>0.719441</v>
      </c>
      <c r="BK19">
        <v>-7.8520500000000002</v>
      </c>
      <c r="BL19">
        <v>405.36200000000002</v>
      </c>
      <c r="BM19">
        <v>412.97300000000001</v>
      </c>
      <c r="BN19">
        <v>0.82775600000000005</v>
      </c>
      <c r="BO19">
        <v>407.84100000000001</v>
      </c>
      <c r="BP19">
        <v>12.426399999999999</v>
      </c>
      <c r="BQ19">
        <v>1.3474699999999999</v>
      </c>
      <c r="BR19">
        <v>1.2633099999999999</v>
      </c>
      <c r="BS19">
        <v>11.339</v>
      </c>
      <c r="BT19">
        <v>10.369400000000001</v>
      </c>
      <c r="BU19">
        <v>1999.88</v>
      </c>
      <c r="BV19">
        <v>0.89998900000000004</v>
      </c>
      <c r="BW19">
        <v>0.100011</v>
      </c>
      <c r="BX19">
        <v>0</v>
      </c>
      <c r="BY19">
        <v>2.8048999999999999</v>
      </c>
      <c r="BZ19">
        <v>0</v>
      </c>
      <c r="CA19">
        <v>4555.01</v>
      </c>
      <c r="CB19">
        <v>16221.6</v>
      </c>
      <c r="CC19">
        <v>39.625</v>
      </c>
      <c r="CD19">
        <v>39.436999999999998</v>
      </c>
      <c r="CE19">
        <v>39.5</v>
      </c>
      <c r="CF19">
        <v>38.311999999999998</v>
      </c>
      <c r="CG19">
        <v>38.375</v>
      </c>
      <c r="CH19">
        <v>1799.87</v>
      </c>
      <c r="CI19">
        <v>200.01</v>
      </c>
      <c r="CJ19">
        <v>0</v>
      </c>
      <c r="CK19">
        <v>1689196324.9000001</v>
      </c>
      <c r="CL19">
        <v>0</v>
      </c>
      <c r="CM19">
        <v>1689196072</v>
      </c>
      <c r="CN19" t="s">
        <v>350</v>
      </c>
      <c r="CO19">
        <v>1689196072</v>
      </c>
      <c r="CP19">
        <v>1689196066.5</v>
      </c>
      <c r="CQ19">
        <v>22</v>
      </c>
      <c r="CR19">
        <v>0.32500000000000001</v>
      </c>
      <c r="CS19">
        <v>8.9999999999999993E-3</v>
      </c>
      <c r="CT19">
        <v>-2.2309999999999999</v>
      </c>
      <c r="CU19">
        <v>-1.6E-2</v>
      </c>
      <c r="CV19">
        <v>408</v>
      </c>
      <c r="CW19">
        <v>12</v>
      </c>
      <c r="CX19">
        <v>0.31</v>
      </c>
      <c r="CY19">
        <v>0.12</v>
      </c>
      <c r="CZ19">
        <v>11.273983171083019</v>
      </c>
      <c r="DA19">
        <v>0.13733426715775909</v>
      </c>
      <c r="DB19">
        <v>3.1580508191544232E-2</v>
      </c>
      <c r="DC19">
        <v>1</v>
      </c>
      <c r="DD19">
        <v>407.83782926829281</v>
      </c>
      <c r="DE19">
        <v>9.9303135888462304E-2</v>
      </c>
      <c r="DF19">
        <v>2.716516998732816E-2</v>
      </c>
      <c r="DG19">
        <v>-1</v>
      </c>
      <c r="DH19">
        <v>1999.9655</v>
      </c>
      <c r="DI19">
        <v>2.7509525915520909E-2</v>
      </c>
      <c r="DJ19">
        <v>0.1048081580794156</v>
      </c>
      <c r="DK19">
        <v>1</v>
      </c>
      <c r="DL19">
        <v>2</v>
      </c>
      <c r="DM19">
        <v>2</v>
      </c>
      <c r="DN19" t="s">
        <v>351</v>
      </c>
      <c r="DO19">
        <v>3.2116099999999999</v>
      </c>
      <c r="DP19">
        <v>2.8089599999999999</v>
      </c>
      <c r="DQ19">
        <v>9.6006400000000006E-2</v>
      </c>
      <c r="DR19">
        <v>9.6585299999999999E-2</v>
      </c>
      <c r="DS19">
        <v>7.6379699999999995E-2</v>
      </c>
      <c r="DT19">
        <v>7.2114300000000006E-2</v>
      </c>
      <c r="DU19">
        <v>27441.4</v>
      </c>
      <c r="DV19">
        <v>30972.2</v>
      </c>
      <c r="DW19">
        <v>28559.4</v>
      </c>
      <c r="DX19">
        <v>32865</v>
      </c>
      <c r="DY19">
        <v>36667.4</v>
      </c>
      <c r="DZ19">
        <v>41443.300000000003</v>
      </c>
      <c r="EA19">
        <v>41907.199999999997</v>
      </c>
      <c r="EB19">
        <v>47544.4</v>
      </c>
      <c r="EC19">
        <v>2.2492000000000001</v>
      </c>
      <c r="ED19">
        <v>1.9298</v>
      </c>
      <c r="EE19">
        <v>0.12993099999999999</v>
      </c>
      <c r="EF19">
        <v>0</v>
      </c>
      <c r="EG19">
        <v>16.6646</v>
      </c>
      <c r="EH19">
        <v>999.9</v>
      </c>
      <c r="EI19">
        <v>66.900000000000006</v>
      </c>
      <c r="EJ19">
        <v>17</v>
      </c>
      <c r="EK19">
        <v>12.7958</v>
      </c>
      <c r="EL19">
        <v>63.366199999999999</v>
      </c>
      <c r="EM19">
        <v>21.995200000000001</v>
      </c>
      <c r="EN19">
        <v>1</v>
      </c>
      <c r="EO19">
        <v>-0.44231700000000002</v>
      </c>
      <c r="EP19">
        <v>0.54992099999999999</v>
      </c>
      <c r="EQ19">
        <v>20.235600000000002</v>
      </c>
      <c r="ER19">
        <v>5.2274700000000003</v>
      </c>
      <c r="ES19">
        <v>12.0099</v>
      </c>
      <c r="ET19">
        <v>4.9898499999999997</v>
      </c>
      <c r="EU19">
        <v>3.3050000000000002</v>
      </c>
      <c r="EV19">
        <v>3272</v>
      </c>
      <c r="EW19">
        <v>1734.1</v>
      </c>
      <c r="EX19">
        <v>76.8</v>
      </c>
      <c r="EY19">
        <v>17.5</v>
      </c>
      <c r="EZ19">
        <v>1.8521399999999999</v>
      </c>
      <c r="FA19">
        <v>1.8613</v>
      </c>
      <c r="FB19">
        <v>1.8602000000000001</v>
      </c>
      <c r="FC19">
        <v>1.85615</v>
      </c>
      <c r="FD19">
        <v>1.86066</v>
      </c>
      <c r="FE19">
        <v>1.85697</v>
      </c>
      <c r="FF19">
        <v>1.8590100000000001</v>
      </c>
      <c r="FG19">
        <v>1.86188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-2.2050000000000001</v>
      </c>
      <c r="FV19">
        <v>-1.6400000000000001E-2</v>
      </c>
      <c r="FW19">
        <v>-0.76233992009568818</v>
      </c>
      <c r="FX19">
        <v>-4.0117494158234393E-3</v>
      </c>
      <c r="FY19">
        <v>1.087516141204025E-6</v>
      </c>
      <c r="FZ19">
        <v>-8.657206703991749E-11</v>
      </c>
      <c r="GA19">
        <v>-1.6419999999998321E-2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4.0999999999999996</v>
      </c>
      <c r="GJ19">
        <v>4.2</v>
      </c>
      <c r="GK19">
        <v>0.99731400000000003</v>
      </c>
      <c r="GL19">
        <v>2.32178</v>
      </c>
      <c r="GM19">
        <v>1.5942400000000001</v>
      </c>
      <c r="GN19">
        <v>2.34375</v>
      </c>
      <c r="GO19">
        <v>1.40015</v>
      </c>
      <c r="GP19">
        <v>2.2522000000000002</v>
      </c>
      <c r="GQ19">
        <v>20.9373</v>
      </c>
      <c r="GR19">
        <v>15.016400000000001</v>
      </c>
      <c r="GS19">
        <v>18</v>
      </c>
      <c r="GT19">
        <v>646.34500000000003</v>
      </c>
      <c r="GU19">
        <v>459.44799999999998</v>
      </c>
      <c r="GV19">
        <v>17.0002</v>
      </c>
      <c r="GW19">
        <v>21.282800000000002</v>
      </c>
      <c r="GX19">
        <v>30.0002</v>
      </c>
      <c r="GY19">
        <v>21.420500000000001</v>
      </c>
      <c r="GZ19">
        <v>21.3977</v>
      </c>
      <c r="HA19">
        <v>20.0319</v>
      </c>
      <c r="HB19">
        <v>-30</v>
      </c>
      <c r="HC19">
        <v>-30</v>
      </c>
      <c r="HD19">
        <v>17</v>
      </c>
      <c r="HE19">
        <v>407.81599999999997</v>
      </c>
      <c r="HF19">
        <v>0</v>
      </c>
      <c r="HG19">
        <v>104.84099999999999</v>
      </c>
      <c r="HH19">
        <v>104.596</v>
      </c>
    </row>
    <row r="20" spans="1:216" x14ac:dyDescent="0.2">
      <c r="A20">
        <v>2</v>
      </c>
      <c r="B20">
        <v>1689196380</v>
      </c>
      <c r="C20">
        <v>60.5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1689196380</v>
      </c>
      <c r="M20">
        <f t="shared" si="0"/>
        <v>1.1850575836511636E-3</v>
      </c>
      <c r="N20">
        <f t="shared" si="1"/>
        <v>1.1850575836511636</v>
      </c>
      <c r="O20">
        <f t="shared" si="2"/>
        <v>10.951546395649498</v>
      </c>
      <c r="P20">
        <f t="shared" si="3"/>
        <v>399.971</v>
      </c>
      <c r="Q20">
        <f t="shared" si="4"/>
        <v>238.93232763723935</v>
      </c>
      <c r="R20">
        <f t="shared" si="5"/>
        <v>24.33857442842509</v>
      </c>
      <c r="S20">
        <f t="shared" si="6"/>
        <v>40.742598747422001</v>
      </c>
      <c r="T20">
        <f t="shared" si="7"/>
        <v>0.11435876615753571</v>
      </c>
      <c r="U20">
        <f t="shared" si="8"/>
        <v>3.4199008347062283</v>
      </c>
      <c r="V20">
        <f t="shared" si="9"/>
        <v>0.11227603104996704</v>
      </c>
      <c r="W20">
        <f t="shared" si="10"/>
        <v>7.0356485471670879E-2</v>
      </c>
      <c r="X20">
        <f t="shared" si="11"/>
        <v>297.68270699999999</v>
      </c>
      <c r="Y20">
        <f t="shared" si="12"/>
        <v>20.395714390163246</v>
      </c>
      <c r="Z20">
        <f t="shared" si="13"/>
        <v>20.395714390163246</v>
      </c>
      <c r="AA20">
        <f t="shared" si="14"/>
        <v>2.4047375257827479</v>
      </c>
      <c r="AB20">
        <f t="shared" si="15"/>
        <v>60.667813960346272</v>
      </c>
      <c r="AC20">
        <f t="shared" si="16"/>
        <v>1.3493908448540002</v>
      </c>
      <c r="AD20">
        <f t="shared" si="17"/>
        <v>2.2242285600334797</v>
      </c>
      <c r="AE20">
        <f t="shared" si="18"/>
        <v>1.0553466809287477</v>
      </c>
      <c r="AF20">
        <f t="shared" si="19"/>
        <v>-52.261039439016315</v>
      </c>
      <c r="AG20">
        <f t="shared" si="20"/>
        <v>-231.90788523005034</v>
      </c>
      <c r="AH20">
        <f t="shared" si="21"/>
        <v>-13.60130951794703</v>
      </c>
      <c r="AI20">
        <f t="shared" si="22"/>
        <v>-8.7527187013677121E-2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55197.154261604592</v>
      </c>
      <c r="AO20">
        <f t="shared" si="26"/>
        <v>1799.89</v>
      </c>
      <c r="AP20">
        <f t="shared" si="27"/>
        <v>1517.3067000000001</v>
      </c>
      <c r="AQ20">
        <f t="shared" si="28"/>
        <v>0.84299968331398034</v>
      </c>
      <c r="AR20">
        <f t="shared" si="29"/>
        <v>0.16538938879598197</v>
      </c>
      <c r="AS20">
        <v>1689196380</v>
      </c>
      <c r="AT20">
        <v>399.971</v>
      </c>
      <c r="AU20">
        <v>407.899</v>
      </c>
      <c r="AV20">
        <v>13.247</v>
      </c>
      <c r="AW20">
        <v>12.435600000000001</v>
      </c>
      <c r="AX20">
        <v>402.17700000000002</v>
      </c>
      <c r="AY20">
        <v>13.263500000000001</v>
      </c>
      <c r="AZ20">
        <v>600.1</v>
      </c>
      <c r="BA20">
        <v>101.664</v>
      </c>
      <c r="BB20">
        <v>0.199882</v>
      </c>
      <c r="BC20">
        <v>19.137899999999998</v>
      </c>
      <c r="BD20">
        <v>18.780799999999999</v>
      </c>
      <c r="BE20">
        <v>999.9</v>
      </c>
      <c r="BF20">
        <v>0</v>
      </c>
      <c r="BG20">
        <v>0</v>
      </c>
      <c r="BH20">
        <v>9998.75</v>
      </c>
      <c r="BI20">
        <v>0</v>
      </c>
      <c r="BJ20">
        <v>0.719441</v>
      </c>
      <c r="BK20">
        <v>-7.92807</v>
      </c>
      <c r="BL20">
        <v>405.34100000000001</v>
      </c>
      <c r="BM20">
        <v>413.036</v>
      </c>
      <c r="BN20">
        <v>0.81143600000000005</v>
      </c>
      <c r="BO20">
        <v>407.899</v>
      </c>
      <c r="BP20">
        <v>12.435600000000001</v>
      </c>
      <c r="BQ20">
        <v>1.34674</v>
      </c>
      <c r="BR20">
        <v>1.2642500000000001</v>
      </c>
      <c r="BS20">
        <v>11.3309</v>
      </c>
      <c r="BT20">
        <v>10.3804</v>
      </c>
      <c r="BU20">
        <v>1799.89</v>
      </c>
      <c r="BV20">
        <v>0.90000899999999995</v>
      </c>
      <c r="BW20">
        <v>9.9991399999999994E-2</v>
      </c>
      <c r="BX20">
        <v>0</v>
      </c>
      <c r="BY20">
        <v>2.3388</v>
      </c>
      <c r="BZ20">
        <v>0</v>
      </c>
      <c r="CA20">
        <v>4188.47</v>
      </c>
      <c r="CB20">
        <v>14599.5</v>
      </c>
      <c r="CC20">
        <v>40.311999999999998</v>
      </c>
      <c r="CD20">
        <v>39.936999999999998</v>
      </c>
      <c r="CE20">
        <v>40.061999999999998</v>
      </c>
      <c r="CF20">
        <v>39.125</v>
      </c>
      <c r="CG20">
        <v>39.061999999999998</v>
      </c>
      <c r="CH20">
        <v>1619.92</v>
      </c>
      <c r="CI20">
        <v>179.97</v>
      </c>
      <c r="CJ20">
        <v>0</v>
      </c>
      <c r="CK20">
        <v>1689196385.5</v>
      </c>
      <c r="CL20">
        <v>0</v>
      </c>
      <c r="CM20">
        <v>1689196072</v>
      </c>
      <c r="CN20" t="s">
        <v>350</v>
      </c>
      <c r="CO20">
        <v>1689196072</v>
      </c>
      <c r="CP20">
        <v>1689196066.5</v>
      </c>
      <c r="CQ20">
        <v>22</v>
      </c>
      <c r="CR20">
        <v>0.32500000000000001</v>
      </c>
      <c r="CS20">
        <v>8.9999999999999993E-3</v>
      </c>
      <c r="CT20">
        <v>-2.2309999999999999</v>
      </c>
      <c r="CU20">
        <v>-1.6E-2</v>
      </c>
      <c r="CV20">
        <v>408</v>
      </c>
      <c r="CW20">
        <v>12</v>
      </c>
      <c r="CX20">
        <v>0.31</v>
      </c>
      <c r="CY20">
        <v>0.12</v>
      </c>
      <c r="CZ20">
        <v>11.30963079452083</v>
      </c>
      <c r="DA20">
        <v>9.0235614762084387E-2</v>
      </c>
      <c r="DB20">
        <v>5.0346615119554038E-2</v>
      </c>
      <c r="DC20">
        <v>1</v>
      </c>
      <c r="DD20">
        <v>407.82558536585373</v>
      </c>
      <c r="DE20">
        <v>0.19490592334534551</v>
      </c>
      <c r="DF20">
        <v>3.9498672783975522E-2</v>
      </c>
      <c r="DG20">
        <v>-1</v>
      </c>
      <c r="DH20">
        <v>1799.9909756097561</v>
      </c>
      <c r="DI20">
        <v>8.6025207013226399E-2</v>
      </c>
      <c r="DJ20">
        <v>0.1178631881141631</v>
      </c>
      <c r="DK20">
        <v>1</v>
      </c>
      <c r="DL20">
        <v>2</v>
      </c>
      <c r="DM20">
        <v>2</v>
      </c>
      <c r="DN20" t="s">
        <v>351</v>
      </c>
      <c r="DO20">
        <v>3.2115</v>
      </c>
      <c r="DP20">
        <v>2.8088000000000002</v>
      </c>
      <c r="DQ20">
        <v>9.5996300000000007E-2</v>
      </c>
      <c r="DR20">
        <v>9.6588900000000005E-2</v>
      </c>
      <c r="DS20">
        <v>7.6343599999999998E-2</v>
      </c>
      <c r="DT20">
        <v>7.2148900000000002E-2</v>
      </c>
      <c r="DU20">
        <v>27440.5</v>
      </c>
      <c r="DV20">
        <v>30971.1</v>
      </c>
      <c r="DW20">
        <v>28558.3</v>
      </c>
      <c r="DX20">
        <v>32864</v>
      </c>
      <c r="DY20">
        <v>36667.4</v>
      </c>
      <c r="DZ20">
        <v>41440.800000000003</v>
      </c>
      <c r="EA20">
        <v>41905.599999999999</v>
      </c>
      <c r="EB20">
        <v>47543.5</v>
      </c>
      <c r="EC20">
        <v>2.24857</v>
      </c>
      <c r="ED20">
        <v>1.9292499999999999</v>
      </c>
      <c r="EE20">
        <v>0.12703200000000001</v>
      </c>
      <c r="EF20">
        <v>0</v>
      </c>
      <c r="EG20">
        <v>16.671299999999999</v>
      </c>
      <c r="EH20">
        <v>999.9</v>
      </c>
      <c r="EI20">
        <v>66.900000000000006</v>
      </c>
      <c r="EJ20">
        <v>17</v>
      </c>
      <c r="EK20">
        <v>12.795500000000001</v>
      </c>
      <c r="EL20">
        <v>63.656199999999998</v>
      </c>
      <c r="EM20">
        <v>22.019200000000001</v>
      </c>
      <c r="EN20">
        <v>1</v>
      </c>
      <c r="EO20">
        <v>-0.44003300000000001</v>
      </c>
      <c r="EP20">
        <v>0.53820800000000002</v>
      </c>
      <c r="EQ20">
        <v>20.237300000000001</v>
      </c>
      <c r="ER20">
        <v>5.2280699999999998</v>
      </c>
      <c r="ES20">
        <v>12.0099</v>
      </c>
      <c r="ET20">
        <v>4.9896500000000001</v>
      </c>
      <c r="EU20">
        <v>3.3050000000000002</v>
      </c>
      <c r="EV20">
        <v>3273.4</v>
      </c>
      <c r="EW20">
        <v>1734.1</v>
      </c>
      <c r="EX20">
        <v>76.8</v>
      </c>
      <c r="EY20">
        <v>17.5</v>
      </c>
      <c r="EZ20">
        <v>1.8521300000000001</v>
      </c>
      <c r="FA20">
        <v>1.8612899999999999</v>
      </c>
      <c r="FB20">
        <v>1.86016</v>
      </c>
      <c r="FC20">
        <v>1.8561300000000001</v>
      </c>
      <c r="FD20">
        <v>1.8606499999999999</v>
      </c>
      <c r="FE20">
        <v>1.8569100000000001</v>
      </c>
      <c r="FF20">
        <v>1.8589800000000001</v>
      </c>
      <c r="FG20">
        <v>1.86188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-2.206</v>
      </c>
      <c r="FV20">
        <v>-1.6500000000000001E-2</v>
      </c>
      <c r="FW20">
        <v>-0.76233992009568818</v>
      </c>
      <c r="FX20">
        <v>-4.0117494158234393E-3</v>
      </c>
      <c r="FY20">
        <v>1.087516141204025E-6</v>
      </c>
      <c r="FZ20">
        <v>-8.657206703991749E-11</v>
      </c>
      <c r="GA20">
        <v>-1.6419999999998321E-2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5.0999999999999996</v>
      </c>
      <c r="GJ20">
        <v>5.2</v>
      </c>
      <c r="GK20">
        <v>0.99731400000000003</v>
      </c>
      <c r="GL20">
        <v>2.3278799999999999</v>
      </c>
      <c r="GM20">
        <v>1.5942400000000001</v>
      </c>
      <c r="GN20">
        <v>2.34375</v>
      </c>
      <c r="GO20">
        <v>1.40015</v>
      </c>
      <c r="GP20">
        <v>2.2595200000000002</v>
      </c>
      <c r="GQ20">
        <v>20.9373</v>
      </c>
      <c r="GR20">
        <v>14.998900000000001</v>
      </c>
      <c r="GS20">
        <v>18</v>
      </c>
      <c r="GT20">
        <v>646.21900000000005</v>
      </c>
      <c r="GU20">
        <v>459.35599999999999</v>
      </c>
      <c r="GV20">
        <v>16.9998</v>
      </c>
      <c r="GW20">
        <v>21.307200000000002</v>
      </c>
      <c r="GX20">
        <v>30.0002</v>
      </c>
      <c r="GY20">
        <v>21.447900000000001</v>
      </c>
      <c r="GZ20">
        <v>21.425000000000001</v>
      </c>
      <c r="HA20">
        <v>20.029800000000002</v>
      </c>
      <c r="HB20">
        <v>-30</v>
      </c>
      <c r="HC20">
        <v>-30</v>
      </c>
      <c r="HD20">
        <v>17</v>
      </c>
      <c r="HE20">
        <v>407.72800000000001</v>
      </c>
      <c r="HF20">
        <v>0</v>
      </c>
      <c r="HG20">
        <v>104.837</v>
      </c>
      <c r="HH20">
        <v>104.593</v>
      </c>
    </row>
    <row r="21" spans="1:216" x14ac:dyDescent="0.2">
      <c r="A21">
        <v>3</v>
      </c>
      <c r="B21">
        <v>1689196440.5</v>
      </c>
      <c r="C21">
        <v>121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1689196440.5</v>
      </c>
      <c r="M21">
        <f t="shared" si="0"/>
        <v>1.1391717446342902E-3</v>
      </c>
      <c r="N21">
        <f t="shared" si="1"/>
        <v>1.1391717446342902</v>
      </c>
      <c r="O21">
        <f t="shared" si="2"/>
        <v>10.62673434018626</v>
      </c>
      <c r="P21">
        <f t="shared" si="3"/>
        <v>400.05399999999997</v>
      </c>
      <c r="Q21">
        <f t="shared" si="4"/>
        <v>244.01711712541783</v>
      </c>
      <c r="R21">
        <f t="shared" si="5"/>
        <v>24.857105973188805</v>
      </c>
      <c r="S21">
        <f t="shared" si="6"/>
        <v>40.751996376906</v>
      </c>
      <c r="T21">
        <f t="shared" si="7"/>
        <v>0.11452381309752059</v>
      </c>
      <c r="U21">
        <f t="shared" si="8"/>
        <v>3.415632477409424</v>
      </c>
      <c r="V21">
        <f t="shared" si="9"/>
        <v>0.11243256229695395</v>
      </c>
      <c r="W21">
        <f t="shared" si="10"/>
        <v>7.0455061308195593E-2</v>
      </c>
      <c r="X21">
        <f t="shared" si="11"/>
        <v>248.07586199999997</v>
      </c>
      <c r="Y21">
        <f t="shared" si="12"/>
        <v>20.099672498498276</v>
      </c>
      <c r="Z21">
        <f t="shared" si="13"/>
        <v>20.099672498498276</v>
      </c>
      <c r="AA21">
        <f t="shared" si="14"/>
        <v>2.3611362487164613</v>
      </c>
      <c r="AB21">
        <f t="shared" si="15"/>
        <v>60.798947312539021</v>
      </c>
      <c r="AC21">
        <f t="shared" si="16"/>
        <v>1.3478125814567998</v>
      </c>
      <c r="AD21">
        <f t="shared" si="17"/>
        <v>2.216835391126633</v>
      </c>
      <c r="AE21">
        <f t="shared" si="18"/>
        <v>1.0133236672596615</v>
      </c>
      <c r="AF21">
        <f t="shared" si="19"/>
        <v>-50.237473938372197</v>
      </c>
      <c r="AG21">
        <f t="shared" si="20"/>
        <v>-186.93749628462174</v>
      </c>
      <c r="AH21">
        <f t="shared" si="21"/>
        <v>-10.957854484203139</v>
      </c>
      <c r="AI21">
        <f t="shared" si="22"/>
        <v>-5.6962707197129703E-2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55105.718965742948</v>
      </c>
      <c r="AO21">
        <f t="shared" si="26"/>
        <v>1499.95</v>
      </c>
      <c r="AP21">
        <f t="shared" si="27"/>
        <v>1264.4574</v>
      </c>
      <c r="AQ21">
        <f t="shared" si="28"/>
        <v>0.84299969998999957</v>
      </c>
      <c r="AR21">
        <f t="shared" si="29"/>
        <v>0.16538942098069934</v>
      </c>
      <c r="AS21">
        <v>1689196440.5</v>
      </c>
      <c r="AT21">
        <v>400.05399999999997</v>
      </c>
      <c r="AU21">
        <v>407.74400000000003</v>
      </c>
      <c r="AV21">
        <v>13.231199999999999</v>
      </c>
      <c r="AW21">
        <v>12.4512</v>
      </c>
      <c r="AX21">
        <v>402.26</v>
      </c>
      <c r="AY21">
        <v>13.2476</v>
      </c>
      <c r="AZ21">
        <v>600.096</v>
      </c>
      <c r="BA21">
        <v>101.666</v>
      </c>
      <c r="BB21">
        <v>0.200239</v>
      </c>
      <c r="BC21">
        <v>19.084499999999998</v>
      </c>
      <c r="BD21">
        <v>18.6312</v>
      </c>
      <c r="BE21">
        <v>999.9</v>
      </c>
      <c r="BF21">
        <v>0</v>
      </c>
      <c r="BG21">
        <v>0</v>
      </c>
      <c r="BH21">
        <v>9979.3799999999992</v>
      </c>
      <c r="BI21">
        <v>0</v>
      </c>
      <c r="BJ21">
        <v>0.719441</v>
      </c>
      <c r="BK21">
        <v>-7.6900599999999999</v>
      </c>
      <c r="BL21">
        <v>405.41800000000001</v>
      </c>
      <c r="BM21">
        <v>412.88499999999999</v>
      </c>
      <c r="BN21">
        <v>0.77999700000000005</v>
      </c>
      <c r="BO21">
        <v>407.74400000000003</v>
      </c>
      <c r="BP21">
        <v>12.4512</v>
      </c>
      <c r="BQ21">
        <v>1.3451599999999999</v>
      </c>
      <c r="BR21">
        <v>1.26586</v>
      </c>
      <c r="BS21">
        <v>11.3132</v>
      </c>
      <c r="BT21">
        <v>10.3995</v>
      </c>
      <c r="BU21">
        <v>1499.95</v>
      </c>
      <c r="BV21">
        <v>0.90000899999999995</v>
      </c>
      <c r="BW21">
        <v>9.9990700000000002E-2</v>
      </c>
      <c r="BX21">
        <v>0</v>
      </c>
      <c r="BY21">
        <v>2.6408999999999998</v>
      </c>
      <c r="BZ21">
        <v>0</v>
      </c>
      <c r="CA21">
        <v>3654.86</v>
      </c>
      <c r="CB21">
        <v>12166.6</v>
      </c>
      <c r="CC21">
        <v>40.686999999999998</v>
      </c>
      <c r="CD21">
        <v>40.375</v>
      </c>
      <c r="CE21">
        <v>40.625</v>
      </c>
      <c r="CF21">
        <v>39.811999999999998</v>
      </c>
      <c r="CG21">
        <v>39.5</v>
      </c>
      <c r="CH21">
        <v>1349.97</v>
      </c>
      <c r="CI21">
        <v>149.97999999999999</v>
      </c>
      <c r="CJ21">
        <v>0</v>
      </c>
      <c r="CK21">
        <v>1689196446.0999999</v>
      </c>
      <c r="CL21">
        <v>0</v>
      </c>
      <c r="CM21">
        <v>1689196072</v>
      </c>
      <c r="CN21" t="s">
        <v>350</v>
      </c>
      <c r="CO21">
        <v>1689196072</v>
      </c>
      <c r="CP21">
        <v>1689196066.5</v>
      </c>
      <c r="CQ21">
        <v>22</v>
      </c>
      <c r="CR21">
        <v>0.32500000000000001</v>
      </c>
      <c r="CS21">
        <v>8.9999999999999993E-3</v>
      </c>
      <c r="CT21">
        <v>-2.2309999999999999</v>
      </c>
      <c r="CU21">
        <v>-1.6E-2</v>
      </c>
      <c r="CV21">
        <v>408</v>
      </c>
      <c r="CW21">
        <v>12</v>
      </c>
      <c r="CX21">
        <v>0.31</v>
      </c>
      <c r="CY21">
        <v>0.12</v>
      </c>
      <c r="CZ21">
        <v>11.15891820875439</v>
      </c>
      <c r="DA21">
        <v>0.91563715242288946</v>
      </c>
      <c r="DB21">
        <v>0.10446007827729251</v>
      </c>
      <c r="DC21">
        <v>1</v>
      </c>
      <c r="DD21">
        <v>407.73058536585359</v>
      </c>
      <c r="DE21">
        <v>0.37816724738736002</v>
      </c>
      <c r="DF21">
        <v>4.3424717930055881E-2</v>
      </c>
      <c r="DG21">
        <v>-1</v>
      </c>
      <c r="DH21">
        <v>1499.9634146341459</v>
      </c>
      <c r="DI21">
        <v>0.1281487465881942</v>
      </c>
      <c r="DJ21">
        <v>0.1217075614641341</v>
      </c>
      <c r="DK21">
        <v>1</v>
      </c>
      <c r="DL21">
        <v>2</v>
      </c>
      <c r="DM21">
        <v>2</v>
      </c>
      <c r="DN21" t="s">
        <v>351</v>
      </c>
      <c r="DO21">
        <v>3.2114600000000002</v>
      </c>
      <c r="DP21">
        <v>2.8089900000000001</v>
      </c>
      <c r="DQ21">
        <v>9.6006900000000006E-2</v>
      </c>
      <c r="DR21">
        <v>9.6556699999999995E-2</v>
      </c>
      <c r="DS21">
        <v>7.6272000000000006E-2</v>
      </c>
      <c r="DT21">
        <v>7.2213100000000002E-2</v>
      </c>
      <c r="DU21">
        <v>27438.9</v>
      </c>
      <c r="DV21">
        <v>30970.7</v>
      </c>
      <c r="DW21">
        <v>28557</v>
      </c>
      <c r="DX21">
        <v>32862.5</v>
      </c>
      <c r="DY21">
        <v>36669</v>
      </c>
      <c r="DZ21">
        <v>41436.199999999997</v>
      </c>
      <c r="EA21">
        <v>41904</v>
      </c>
      <c r="EB21">
        <v>47541.5</v>
      </c>
      <c r="EC21">
        <v>2.2483</v>
      </c>
      <c r="ED21">
        <v>1.9286000000000001</v>
      </c>
      <c r="EE21">
        <v>0.121091</v>
      </c>
      <c r="EF21">
        <v>0</v>
      </c>
      <c r="EG21">
        <v>16.62</v>
      </c>
      <c r="EH21">
        <v>999.9</v>
      </c>
      <c r="EI21">
        <v>66.900000000000006</v>
      </c>
      <c r="EJ21">
        <v>17</v>
      </c>
      <c r="EK21">
        <v>12.797000000000001</v>
      </c>
      <c r="EL21">
        <v>63.296199999999999</v>
      </c>
      <c r="EM21">
        <v>21.9071</v>
      </c>
      <c r="EN21">
        <v>1</v>
      </c>
      <c r="EO21">
        <v>-0.43818099999999999</v>
      </c>
      <c r="EP21">
        <v>0.54697399999999996</v>
      </c>
      <c r="EQ21">
        <v>20.239699999999999</v>
      </c>
      <c r="ER21">
        <v>5.2277699999999996</v>
      </c>
      <c r="ES21">
        <v>12.0099</v>
      </c>
      <c r="ET21">
        <v>4.9899500000000003</v>
      </c>
      <c r="EU21">
        <v>3.3050000000000002</v>
      </c>
      <c r="EV21">
        <v>3274.9</v>
      </c>
      <c r="EW21">
        <v>1734.1</v>
      </c>
      <c r="EX21">
        <v>76.8</v>
      </c>
      <c r="EY21">
        <v>17.5</v>
      </c>
      <c r="EZ21">
        <v>1.8521300000000001</v>
      </c>
      <c r="FA21">
        <v>1.86128</v>
      </c>
      <c r="FB21">
        <v>1.86019</v>
      </c>
      <c r="FC21">
        <v>1.8561300000000001</v>
      </c>
      <c r="FD21">
        <v>1.86063</v>
      </c>
      <c r="FE21">
        <v>1.85694</v>
      </c>
      <c r="FF21">
        <v>1.8589800000000001</v>
      </c>
      <c r="FG21">
        <v>1.86188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-2.206</v>
      </c>
      <c r="FV21">
        <v>-1.6400000000000001E-2</v>
      </c>
      <c r="FW21">
        <v>-0.76233992009568818</v>
      </c>
      <c r="FX21">
        <v>-4.0117494158234393E-3</v>
      </c>
      <c r="FY21">
        <v>1.087516141204025E-6</v>
      </c>
      <c r="FZ21">
        <v>-8.657206703991749E-11</v>
      </c>
      <c r="GA21">
        <v>-1.6419999999998321E-2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6.1</v>
      </c>
      <c r="GJ21">
        <v>6.2</v>
      </c>
      <c r="GK21">
        <v>0.99731400000000003</v>
      </c>
      <c r="GL21">
        <v>2.31934</v>
      </c>
      <c r="GM21">
        <v>1.5942400000000001</v>
      </c>
      <c r="GN21">
        <v>2.34375</v>
      </c>
      <c r="GO21">
        <v>1.40015</v>
      </c>
      <c r="GP21">
        <v>2.3120099999999999</v>
      </c>
      <c r="GQ21">
        <v>20.9373</v>
      </c>
      <c r="GR21">
        <v>15.0076</v>
      </c>
      <c r="GS21">
        <v>18</v>
      </c>
      <c r="GT21">
        <v>646.33900000000006</v>
      </c>
      <c r="GU21">
        <v>459.19099999999997</v>
      </c>
      <c r="GV21">
        <v>16.999700000000001</v>
      </c>
      <c r="GW21">
        <v>21.331</v>
      </c>
      <c r="GX21">
        <v>30.0002</v>
      </c>
      <c r="GY21">
        <v>21.473500000000001</v>
      </c>
      <c r="GZ21">
        <v>21.4514</v>
      </c>
      <c r="HA21">
        <v>20.026700000000002</v>
      </c>
      <c r="HB21">
        <v>-30</v>
      </c>
      <c r="HC21">
        <v>-30</v>
      </c>
      <c r="HD21">
        <v>17</v>
      </c>
      <c r="HE21">
        <v>407.69799999999998</v>
      </c>
      <c r="HF21">
        <v>0</v>
      </c>
      <c r="HG21">
        <v>104.833</v>
      </c>
      <c r="HH21">
        <v>104.589</v>
      </c>
    </row>
    <row r="22" spans="1:216" x14ac:dyDescent="0.2">
      <c r="A22">
        <v>4</v>
      </c>
      <c r="B22">
        <v>1689196501</v>
      </c>
      <c r="C22">
        <v>181.5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1689196501</v>
      </c>
      <c r="M22">
        <f t="shared" si="0"/>
        <v>1.1058098005819589E-3</v>
      </c>
      <c r="N22">
        <f t="shared" si="1"/>
        <v>1.105809800581959</v>
      </c>
      <c r="O22">
        <f t="shared" si="2"/>
        <v>10.541580696943008</v>
      </c>
      <c r="P22">
        <f t="shared" si="3"/>
        <v>399.99</v>
      </c>
      <c r="Q22">
        <f t="shared" si="4"/>
        <v>246.2165443112257</v>
      </c>
      <c r="R22">
        <f t="shared" si="5"/>
        <v>25.080566122103228</v>
      </c>
      <c r="S22">
        <f t="shared" si="6"/>
        <v>40.74452296146</v>
      </c>
      <c r="T22">
        <f t="shared" si="7"/>
        <v>0.11521537786488915</v>
      </c>
      <c r="U22">
        <f t="shared" si="8"/>
        <v>3.4228256037889313</v>
      </c>
      <c r="V22">
        <f t="shared" si="9"/>
        <v>0.11310340547834226</v>
      </c>
      <c r="W22">
        <f t="shared" si="10"/>
        <v>7.0876156181020361E-2</v>
      </c>
      <c r="X22">
        <f t="shared" si="11"/>
        <v>206.703405</v>
      </c>
      <c r="Y22">
        <f t="shared" si="12"/>
        <v>19.851836098786791</v>
      </c>
      <c r="Z22">
        <f t="shared" si="13"/>
        <v>19.851836098786791</v>
      </c>
      <c r="AA22">
        <f t="shared" si="14"/>
        <v>2.3251689828574529</v>
      </c>
      <c r="AB22">
        <f t="shared" si="15"/>
        <v>60.928839403732596</v>
      </c>
      <c r="AC22">
        <f t="shared" si="16"/>
        <v>1.3472004010770002</v>
      </c>
      <c r="AD22">
        <f t="shared" si="17"/>
        <v>2.211104649721046</v>
      </c>
      <c r="AE22">
        <f t="shared" si="18"/>
        <v>0.97796858178045265</v>
      </c>
      <c r="AF22">
        <f t="shared" si="19"/>
        <v>-48.766212205664388</v>
      </c>
      <c r="AG22">
        <f t="shared" si="20"/>
        <v>-149.25563661067264</v>
      </c>
      <c r="AH22">
        <f t="shared" si="21"/>
        <v>-8.7176892030424948</v>
      </c>
      <c r="AI22">
        <f t="shared" si="22"/>
        <v>-3.6133019379519737E-2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55284.728385582675</v>
      </c>
      <c r="AO22">
        <f t="shared" si="26"/>
        <v>1249.79</v>
      </c>
      <c r="AP22">
        <f t="shared" si="27"/>
        <v>1053.5733</v>
      </c>
      <c r="AQ22">
        <f t="shared" si="28"/>
        <v>0.84300026404435946</v>
      </c>
      <c r="AR22">
        <f t="shared" si="29"/>
        <v>0.16539050960561374</v>
      </c>
      <c r="AS22">
        <v>1689196501</v>
      </c>
      <c r="AT22">
        <v>399.99</v>
      </c>
      <c r="AU22">
        <v>407.613</v>
      </c>
      <c r="AV22">
        <v>13.2255</v>
      </c>
      <c r="AW22">
        <v>12.4682</v>
      </c>
      <c r="AX22">
        <v>402.19600000000003</v>
      </c>
      <c r="AY22">
        <v>13.242000000000001</v>
      </c>
      <c r="AZ22">
        <v>599.98599999999999</v>
      </c>
      <c r="BA22">
        <v>101.664</v>
      </c>
      <c r="BB22">
        <v>0.199854</v>
      </c>
      <c r="BC22">
        <v>19.042999999999999</v>
      </c>
      <c r="BD22">
        <v>18.551600000000001</v>
      </c>
      <c r="BE22">
        <v>999.9</v>
      </c>
      <c r="BF22">
        <v>0</v>
      </c>
      <c r="BG22">
        <v>0</v>
      </c>
      <c r="BH22">
        <v>10011.9</v>
      </c>
      <c r="BI22">
        <v>0</v>
      </c>
      <c r="BJ22">
        <v>0.719441</v>
      </c>
      <c r="BK22">
        <v>-7.6231099999999996</v>
      </c>
      <c r="BL22">
        <v>405.351</v>
      </c>
      <c r="BM22">
        <v>412.76</v>
      </c>
      <c r="BN22">
        <v>0.757355</v>
      </c>
      <c r="BO22">
        <v>407.613</v>
      </c>
      <c r="BP22">
        <v>12.4682</v>
      </c>
      <c r="BQ22">
        <v>1.34456</v>
      </c>
      <c r="BR22">
        <v>1.2675700000000001</v>
      </c>
      <c r="BS22">
        <v>11.3065</v>
      </c>
      <c r="BT22">
        <v>10.419700000000001</v>
      </c>
      <c r="BU22">
        <v>1249.79</v>
      </c>
      <c r="BV22">
        <v>0.89999099999999999</v>
      </c>
      <c r="BW22">
        <v>0.100009</v>
      </c>
      <c r="BX22">
        <v>0</v>
      </c>
      <c r="BY22">
        <v>2.4466999999999999</v>
      </c>
      <c r="BZ22">
        <v>0</v>
      </c>
      <c r="CA22">
        <v>3203.22</v>
      </c>
      <c r="CB22">
        <v>10137.4</v>
      </c>
      <c r="CC22">
        <v>40.875</v>
      </c>
      <c r="CD22">
        <v>40.75</v>
      </c>
      <c r="CE22">
        <v>41</v>
      </c>
      <c r="CF22">
        <v>40.375</v>
      </c>
      <c r="CG22">
        <v>39.811999999999998</v>
      </c>
      <c r="CH22">
        <v>1124.8</v>
      </c>
      <c r="CI22">
        <v>124.99</v>
      </c>
      <c r="CJ22">
        <v>0</v>
      </c>
      <c r="CK22">
        <v>1689196506.0999999</v>
      </c>
      <c r="CL22">
        <v>0</v>
      </c>
      <c r="CM22">
        <v>1689196072</v>
      </c>
      <c r="CN22" t="s">
        <v>350</v>
      </c>
      <c r="CO22">
        <v>1689196072</v>
      </c>
      <c r="CP22">
        <v>1689196066.5</v>
      </c>
      <c r="CQ22">
        <v>22</v>
      </c>
      <c r="CR22">
        <v>0.32500000000000001</v>
      </c>
      <c r="CS22">
        <v>8.9999999999999993E-3</v>
      </c>
      <c r="CT22">
        <v>-2.2309999999999999</v>
      </c>
      <c r="CU22">
        <v>-1.6E-2</v>
      </c>
      <c r="CV22">
        <v>408</v>
      </c>
      <c r="CW22">
        <v>12</v>
      </c>
      <c r="CX22">
        <v>0.31</v>
      </c>
      <c r="CY22">
        <v>0.12</v>
      </c>
      <c r="CZ22">
        <v>10.90577050456853</v>
      </c>
      <c r="DA22">
        <v>0.6226183761514491</v>
      </c>
      <c r="DB22">
        <v>8.2613703058950771E-2</v>
      </c>
      <c r="DC22">
        <v>1</v>
      </c>
      <c r="DD22">
        <v>407.56375000000003</v>
      </c>
      <c r="DE22">
        <v>0.36195872420126801</v>
      </c>
      <c r="DF22">
        <v>3.9632530830111132E-2</v>
      </c>
      <c r="DG22">
        <v>-1</v>
      </c>
      <c r="DH22">
        <v>1250.01756097561</v>
      </c>
      <c r="DI22">
        <v>-0.16212310422485221</v>
      </c>
      <c r="DJ22">
        <v>0.1469657416162361</v>
      </c>
      <c r="DK22">
        <v>1</v>
      </c>
      <c r="DL22">
        <v>2</v>
      </c>
      <c r="DM22">
        <v>2</v>
      </c>
      <c r="DN22" t="s">
        <v>351</v>
      </c>
      <c r="DO22">
        <v>3.2111800000000001</v>
      </c>
      <c r="DP22">
        <v>2.8089</v>
      </c>
      <c r="DQ22">
        <v>9.5987699999999995E-2</v>
      </c>
      <c r="DR22">
        <v>9.6525799999999995E-2</v>
      </c>
      <c r="DS22">
        <v>7.6241699999999996E-2</v>
      </c>
      <c r="DT22">
        <v>7.2280700000000003E-2</v>
      </c>
      <c r="DU22">
        <v>27438.799999999999</v>
      </c>
      <c r="DV22">
        <v>30970</v>
      </c>
      <c r="DW22">
        <v>28556.400000000001</v>
      </c>
      <c r="DX22">
        <v>32860.800000000003</v>
      </c>
      <c r="DY22">
        <v>36669.199999999997</v>
      </c>
      <c r="DZ22">
        <v>41430.6</v>
      </c>
      <c r="EA22">
        <v>41902.9</v>
      </c>
      <c r="EB22">
        <v>47538.6</v>
      </c>
      <c r="EC22">
        <v>2.2479300000000002</v>
      </c>
      <c r="ED22">
        <v>1.92835</v>
      </c>
      <c r="EE22">
        <v>0.11958199999999999</v>
      </c>
      <c r="EF22">
        <v>0</v>
      </c>
      <c r="EG22">
        <v>16.565300000000001</v>
      </c>
      <c r="EH22">
        <v>999.9</v>
      </c>
      <c r="EI22">
        <v>66.8</v>
      </c>
      <c r="EJ22">
        <v>17</v>
      </c>
      <c r="EK22">
        <v>12.776899999999999</v>
      </c>
      <c r="EL22">
        <v>62.8962</v>
      </c>
      <c r="EM22">
        <v>22.3598</v>
      </c>
      <c r="EN22">
        <v>1</v>
      </c>
      <c r="EO22">
        <v>-0.43645299999999998</v>
      </c>
      <c r="EP22">
        <v>0.52138899999999999</v>
      </c>
      <c r="EQ22">
        <v>20.241800000000001</v>
      </c>
      <c r="ER22">
        <v>5.2279200000000001</v>
      </c>
      <c r="ES22">
        <v>12.0099</v>
      </c>
      <c r="ET22">
        <v>4.9903000000000004</v>
      </c>
      <c r="EU22">
        <v>3.3050000000000002</v>
      </c>
      <c r="EV22">
        <v>3276.1</v>
      </c>
      <c r="EW22">
        <v>1734.1</v>
      </c>
      <c r="EX22">
        <v>76.8</v>
      </c>
      <c r="EY22">
        <v>17.5</v>
      </c>
      <c r="EZ22">
        <v>1.8521399999999999</v>
      </c>
      <c r="FA22">
        <v>1.86127</v>
      </c>
      <c r="FB22">
        <v>1.86019</v>
      </c>
      <c r="FC22">
        <v>1.8561099999999999</v>
      </c>
      <c r="FD22">
        <v>1.8606199999999999</v>
      </c>
      <c r="FE22">
        <v>1.8569500000000001</v>
      </c>
      <c r="FF22">
        <v>1.8589899999999999</v>
      </c>
      <c r="FG22">
        <v>1.86188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-2.206</v>
      </c>
      <c r="FV22">
        <v>-1.6500000000000001E-2</v>
      </c>
      <c r="FW22">
        <v>-0.76233992009568818</v>
      </c>
      <c r="FX22">
        <v>-4.0117494158234393E-3</v>
      </c>
      <c r="FY22">
        <v>1.087516141204025E-6</v>
      </c>
      <c r="FZ22">
        <v>-8.657206703991749E-11</v>
      </c>
      <c r="GA22">
        <v>-1.6419999999998321E-2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7.2</v>
      </c>
      <c r="GJ22">
        <v>7.2</v>
      </c>
      <c r="GK22">
        <v>0.99731400000000003</v>
      </c>
      <c r="GL22">
        <v>2.32422</v>
      </c>
      <c r="GM22">
        <v>1.5942400000000001</v>
      </c>
      <c r="GN22">
        <v>2.34253</v>
      </c>
      <c r="GO22">
        <v>1.40015</v>
      </c>
      <c r="GP22">
        <v>2.3059099999999999</v>
      </c>
      <c r="GQ22">
        <v>20.9573</v>
      </c>
      <c r="GR22">
        <v>15.0076</v>
      </c>
      <c r="GS22">
        <v>18</v>
      </c>
      <c r="GT22">
        <v>646.35900000000004</v>
      </c>
      <c r="GU22">
        <v>459.267</v>
      </c>
      <c r="GV22">
        <v>16.9999</v>
      </c>
      <c r="GW22">
        <v>21.352</v>
      </c>
      <c r="GX22">
        <v>30.0001</v>
      </c>
      <c r="GY22">
        <v>21.497299999999999</v>
      </c>
      <c r="GZ22">
        <v>21.476099999999999</v>
      </c>
      <c r="HA22">
        <v>20.020299999999999</v>
      </c>
      <c r="HB22">
        <v>-30</v>
      </c>
      <c r="HC22">
        <v>-30</v>
      </c>
      <c r="HD22">
        <v>17</v>
      </c>
      <c r="HE22">
        <v>407.488</v>
      </c>
      <c r="HF22">
        <v>0</v>
      </c>
      <c r="HG22">
        <v>104.83</v>
      </c>
      <c r="HH22">
        <v>104.583</v>
      </c>
    </row>
    <row r="23" spans="1:216" x14ac:dyDescent="0.2">
      <c r="A23">
        <v>5</v>
      </c>
      <c r="B23">
        <v>1689196561.5</v>
      </c>
      <c r="C23">
        <v>242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1689196561.5</v>
      </c>
      <c r="M23">
        <f t="shared" si="0"/>
        <v>1.0696183069743414E-3</v>
      </c>
      <c r="N23">
        <f t="shared" si="1"/>
        <v>1.0696183069743415</v>
      </c>
      <c r="O23">
        <f t="shared" si="2"/>
        <v>10.046258478659407</v>
      </c>
      <c r="P23">
        <f t="shared" si="3"/>
        <v>399.99299999999999</v>
      </c>
      <c r="Q23">
        <f t="shared" si="4"/>
        <v>254.30956444705052</v>
      </c>
      <c r="R23">
        <f t="shared" si="5"/>
        <v>25.905812927204035</v>
      </c>
      <c r="S23">
        <f t="shared" si="6"/>
        <v>40.746182129333995</v>
      </c>
      <c r="T23">
        <f t="shared" si="7"/>
        <v>0.11602359229232946</v>
      </c>
      <c r="U23">
        <f t="shared" si="8"/>
        <v>3.4107778519079259</v>
      </c>
      <c r="V23">
        <f t="shared" si="9"/>
        <v>0.11387476957916487</v>
      </c>
      <c r="W23">
        <f t="shared" si="10"/>
        <v>7.1361479359794894E-2</v>
      </c>
      <c r="X23">
        <f t="shared" si="11"/>
        <v>165.42830399999997</v>
      </c>
      <c r="Y23">
        <f t="shared" si="12"/>
        <v>19.580575055552295</v>
      </c>
      <c r="Z23">
        <f t="shared" si="13"/>
        <v>19.580575055552295</v>
      </c>
      <c r="AA23">
        <f t="shared" si="14"/>
        <v>2.2863533948861159</v>
      </c>
      <c r="AB23">
        <f t="shared" si="15"/>
        <v>61.167891958960233</v>
      </c>
      <c r="AC23">
        <f t="shared" si="16"/>
        <v>1.3465830191220001</v>
      </c>
      <c r="AD23">
        <f t="shared" si="17"/>
        <v>2.2014540243196081</v>
      </c>
      <c r="AE23">
        <f t="shared" si="18"/>
        <v>0.93977037576411582</v>
      </c>
      <c r="AF23">
        <f t="shared" si="19"/>
        <v>-47.170167337568458</v>
      </c>
      <c r="AG23">
        <f t="shared" si="20"/>
        <v>-111.74041678765732</v>
      </c>
      <c r="AH23">
        <f t="shared" si="21"/>
        <v>-6.5380958451882059</v>
      </c>
      <c r="AI23">
        <f t="shared" si="22"/>
        <v>-2.0375970414008293E-2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55011.299340693033</v>
      </c>
      <c r="AO23">
        <f t="shared" si="26"/>
        <v>1000.24</v>
      </c>
      <c r="AP23">
        <f t="shared" si="27"/>
        <v>843.20159999999998</v>
      </c>
      <c r="AQ23">
        <f t="shared" si="28"/>
        <v>0.84299928017275849</v>
      </c>
      <c r="AR23">
        <f t="shared" si="29"/>
        <v>0.16538861073342395</v>
      </c>
      <c r="AS23">
        <v>1689196561.5</v>
      </c>
      <c r="AT23">
        <v>399.99299999999999</v>
      </c>
      <c r="AU23">
        <v>407.262</v>
      </c>
      <c r="AV23">
        <v>13.218999999999999</v>
      </c>
      <c r="AW23">
        <v>12.486499999999999</v>
      </c>
      <c r="AX23">
        <v>402.19799999999998</v>
      </c>
      <c r="AY23">
        <v>13.2355</v>
      </c>
      <c r="AZ23">
        <v>600.00199999999995</v>
      </c>
      <c r="BA23">
        <v>101.667</v>
      </c>
      <c r="BB23">
        <v>0.200238</v>
      </c>
      <c r="BC23">
        <v>18.972899999999999</v>
      </c>
      <c r="BD23">
        <v>18.432400000000001</v>
      </c>
      <c r="BE23">
        <v>999.9</v>
      </c>
      <c r="BF23">
        <v>0</v>
      </c>
      <c r="BG23">
        <v>0</v>
      </c>
      <c r="BH23">
        <v>9957.5</v>
      </c>
      <c r="BI23">
        <v>0</v>
      </c>
      <c r="BJ23">
        <v>0.65948799999999996</v>
      </c>
      <c r="BK23">
        <v>-7.2688300000000003</v>
      </c>
      <c r="BL23">
        <v>405.351</v>
      </c>
      <c r="BM23">
        <v>412.411</v>
      </c>
      <c r="BN23">
        <v>0.73253299999999999</v>
      </c>
      <c r="BO23">
        <v>407.262</v>
      </c>
      <c r="BP23">
        <v>12.486499999999999</v>
      </c>
      <c r="BQ23">
        <v>1.3439399999999999</v>
      </c>
      <c r="BR23">
        <v>1.2694700000000001</v>
      </c>
      <c r="BS23">
        <v>11.2995</v>
      </c>
      <c r="BT23">
        <v>10.4421</v>
      </c>
      <c r="BU23">
        <v>1000.24</v>
      </c>
      <c r="BV23">
        <v>0.90002199999999999</v>
      </c>
      <c r="BW23">
        <v>9.9977899999999995E-2</v>
      </c>
      <c r="BX23">
        <v>0</v>
      </c>
      <c r="BY23">
        <v>1.9066000000000001</v>
      </c>
      <c r="BZ23">
        <v>0</v>
      </c>
      <c r="CA23">
        <v>2765.22</v>
      </c>
      <c r="CB23">
        <v>8113.34</v>
      </c>
      <c r="CC23">
        <v>40.936999999999998</v>
      </c>
      <c r="CD23">
        <v>41</v>
      </c>
      <c r="CE23">
        <v>41.311999999999998</v>
      </c>
      <c r="CF23">
        <v>40.811999999999998</v>
      </c>
      <c r="CG23">
        <v>39.936999999999998</v>
      </c>
      <c r="CH23">
        <v>900.24</v>
      </c>
      <c r="CI23">
        <v>100</v>
      </c>
      <c r="CJ23">
        <v>0</v>
      </c>
      <c r="CK23">
        <v>1689196566.7</v>
      </c>
      <c r="CL23">
        <v>0</v>
      </c>
      <c r="CM23">
        <v>1689196072</v>
      </c>
      <c r="CN23" t="s">
        <v>350</v>
      </c>
      <c r="CO23">
        <v>1689196072</v>
      </c>
      <c r="CP23">
        <v>1689196066.5</v>
      </c>
      <c r="CQ23">
        <v>22</v>
      </c>
      <c r="CR23">
        <v>0.32500000000000001</v>
      </c>
      <c r="CS23">
        <v>8.9999999999999993E-3</v>
      </c>
      <c r="CT23">
        <v>-2.2309999999999999</v>
      </c>
      <c r="CU23">
        <v>-1.6E-2</v>
      </c>
      <c r="CV23">
        <v>408</v>
      </c>
      <c r="CW23">
        <v>12</v>
      </c>
      <c r="CX23">
        <v>0.31</v>
      </c>
      <c r="CY23">
        <v>0.12</v>
      </c>
      <c r="CZ23">
        <v>10.39310960892966</v>
      </c>
      <c r="DA23">
        <v>0.45835765676348272</v>
      </c>
      <c r="DB23">
        <v>7.9386871727159761E-2</v>
      </c>
      <c r="DC23">
        <v>1</v>
      </c>
      <c r="DD23">
        <v>407.24302439024387</v>
      </c>
      <c r="DE23">
        <v>-5.3979094076665353E-2</v>
      </c>
      <c r="DF23">
        <v>2.9191117764403449E-2</v>
      </c>
      <c r="DG23">
        <v>-1</v>
      </c>
      <c r="DH23">
        <v>999.98563414634145</v>
      </c>
      <c r="DI23">
        <v>4.4661236251828454E-3</v>
      </c>
      <c r="DJ23">
        <v>0.12277160156609181</v>
      </c>
      <c r="DK23">
        <v>1</v>
      </c>
      <c r="DL23">
        <v>2</v>
      </c>
      <c r="DM23">
        <v>2</v>
      </c>
      <c r="DN23" t="s">
        <v>351</v>
      </c>
      <c r="DO23">
        <v>3.2111900000000002</v>
      </c>
      <c r="DP23">
        <v>2.8088000000000002</v>
      </c>
      <c r="DQ23">
        <v>9.5985299999999996E-2</v>
      </c>
      <c r="DR23">
        <v>9.6459900000000001E-2</v>
      </c>
      <c r="DS23">
        <v>7.6211500000000001E-2</v>
      </c>
      <c r="DT23">
        <v>7.2357699999999997E-2</v>
      </c>
      <c r="DU23">
        <v>27437.3</v>
      </c>
      <c r="DV23">
        <v>30972.3</v>
      </c>
      <c r="DW23">
        <v>28554.799999999999</v>
      </c>
      <c r="DX23">
        <v>32860.9</v>
      </c>
      <c r="DY23">
        <v>36667.9</v>
      </c>
      <c r="DZ23">
        <v>41427.300000000003</v>
      </c>
      <c r="EA23">
        <v>41900</v>
      </c>
      <c r="EB23">
        <v>47538.8</v>
      </c>
      <c r="EC23">
        <v>2.2476500000000001</v>
      </c>
      <c r="ED23">
        <v>1.9279200000000001</v>
      </c>
      <c r="EE23">
        <v>0.11697</v>
      </c>
      <c r="EF23">
        <v>0</v>
      </c>
      <c r="EG23">
        <v>16.4892</v>
      </c>
      <c r="EH23">
        <v>999.9</v>
      </c>
      <c r="EI23">
        <v>66.8</v>
      </c>
      <c r="EJ23">
        <v>17.100000000000001</v>
      </c>
      <c r="EK23">
        <v>12.856299999999999</v>
      </c>
      <c r="EL23">
        <v>63.406199999999998</v>
      </c>
      <c r="EM23">
        <v>22.367799999999999</v>
      </c>
      <c r="EN23">
        <v>1</v>
      </c>
      <c r="EO23">
        <v>-0.43460100000000002</v>
      </c>
      <c r="EP23">
        <v>0.49934600000000001</v>
      </c>
      <c r="EQ23">
        <v>20.244</v>
      </c>
      <c r="ER23">
        <v>5.2279200000000001</v>
      </c>
      <c r="ES23">
        <v>12.0099</v>
      </c>
      <c r="ET23">
        <v>4.9906499999999996</v>
      </c>
      <c r="EU23">
        <v>3.3050000000000002</v>
      </c>
      <c r="EV23">
        <v>3277.6</v>
      </c>
      <c r="EW23">
        <v>1734.1</v>
      </c>
      <c r="EX23">
        <v>76.8</v>
      </c>
      <c r="EY23">
        <v>17.5</v>
      </c>
      <c r="EZ23">
        <v>1.8521700000000001</v>
      </c>
      <c r="FA23">
        <v>1.86131</v>
      </c>
      <c r="FB23">
        <v>1.8602000000000001</v>
      </c>
      <c r="FC23">
        <v>1.85619</v>
      </c>
      <c r="FD23">
        <v>1.8606499999999999</v>
      </c>
      <c r="FE23">
        <v>1.8569899999999999</v>
      </c>
      <c r="FF23">
        <v>1.8590100000000001</v>
      </c>
      <c r="FG23">
        <v>1.86188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-2.2050000000000001</v>
      </c>
      <c r="FV23">
        <v>-1.6500000000000001E-2</v>
      </c>
      <c r="FW23">
        <v>-0.76233992009568818</v>
      </c>
      <c r="FX23">
        <v>-4.0117494158234393E-3</v>
      </c>
      <c r="FY23">
        <v>1.087516141204025E-6</v>
      </c>
      <c r="FZ23">
        <v>-8.657206703991749E-11</v>
      </c>
      <c r="GA23">
        <v>-1.6419999999998321E-2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8.1999999999999993</v>
      </c>
      <c r="GJ23">
        <v>8.1999999999999993</v>
      </c>
      <c r="GK23">
        <v>0.99731400000000003</v>
      </c>
      <c r="GL23">
        <v>2.3327599999999999</v>
      </c>
      <c r="GM23">
        <v>1.5942400000000001</v>
      </c>
      <c r="GN23">
        <v>2.34253</v>
      </c>
      <c r="GO23">
        <v>1.40015</v>
      </c>
      <c r="GP23">
        <v>2.2412100000000001</v>
      </c>
      <c r="GQ23">
        <v>20.9573</v>
      </c>
      <c r="GR23">
        <v>14.9901</v>
      </c>
      <c r="GS23">
        <v>18</v>
      </c>
      <c r="GT23">
        <v>646.43200000000002</v>
      </c>
      <c r="GU23">
        <v>459.209</v>
      </c>
      <c r="GV23">
        <v>16.9998</v>
      </c>
      <c r="GW23">
        <v>21.369900000000001</v>
      </c>
      <c r="GX23">
        <v>30.0001</v>
      </c>
      <c r="GY23">
        <v>21.519300000000001</v>
      </c>
      <c r="GZ23">
        <v>21.4986</v>
      </c>
      <c r="HA23">
        <v>20.008500000000002</v>
      </c>
      <c r="HB23">
        <v>-30</v>
      </c>
      <c r="HC23">
        <v>-30</v>
      </c>
      <c r="HD23">
        <v>17</v>
      </c>
      <c r="HE23">
        <v>407.262</v>
      </c>
      <c r="HF23">
        <v>0</v>
      </c>
      <c r="HG23">
        <v>104.82299999999999</v>
      </c>
      <c r="HH23">
        <v>104.583</v>
      </c>
    </row>
    <row r="24" spans="1:216" x14ac:dyDescent="0.2">
      <c r="A24">
        <v>6</v>
      </c>
      <c r="B24">
        <v>1689196622</v>
      </c>
      <c r="C24">
        <v>302.5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1689196622</v>
      </c>
      <c r="M24">
        <f t="shared" si="0"/>
        <v>1.034990478513309E-3</v>
      </c>
      <c r="N24">
        <f t="shared" si="1"/>
        <v>1.0349904785133091</v>
      </c>
      <c r="O24">
        <f t="shared" si="2"/>
        <v>9.2298827178651237</v>
      </c>
      <c r="P24">
        <f t="shared" si="3"/>
        <v>399.99400000000003</v>
      </c>
      <c r="Q24">
        <f t="shared" si="4"/>
        <v>266.8250790338912</v>
      </c>
      <c r="R24">
        <f t="shared" si="5"/>
        <v>27.180966768608208</v>
      </c>
      <c r="S24">
        <f t="shared" si="6"/>
        <v>40.746633191334013</v>
      </c>
      <c r="T24">
        <f t="shared" si="7"/>
        <v>0.11691330466873484</v>
      </c>
      <c r="U24">
        <f t="shared" si="8"/>
        <v>3.413448185402058</v>
      </c>
      <c r="V24">
        <f t="shared" si="9"/>
        <v>0.11473340593678369</v>
      </c>
      <c r="W24">
        <f t="shared" si="10"/>
        <v>7.190084854068518E-2</v>
      </c>
      <c r="X24">
        <f t="shared" si="11"/>
        <v>124.01649248652529</v>
      </c>
      <c r="Y24">
        <f t="shared" si="12"/>
        <v>19.316541191936665</v>
      </c>
      <c r="Z24">
        <f t="shared" si="13"/>
        <v>19.316541191936665</v>
      </c>
      <c r="AA24">
        <f t="shared" si="14"/>
        <v>2.2491185735960793</v>
      </c>
      <c r="AB24">
        <f t="shared" si="15"/>
        <v>61.384546562314213</v>
      </c>
      <c r="AC24">
        <f t="shared" si="16"/>
        <v>1.3464010098981003</v>
      </c>
      <c r="AD24">
        <f t="shared" si="17"/>
        <v>2.1933875629940642</v>
      </c>
      <c r="AE24">
        <f t="shared" si="18"/>
        <v>0.90271756369797895</v>
      </c>
      <c r="AF24">
        <f t="shared" si="19"/>
        <v>-45.643080102436926</v>
      </c>
      <c r="AG24">
        <f t="shared" si="20"/>
        <v>-74.059569772992688</v>
      </c>
      <c r="AH24">
        <f t="shared" si="21"/>
        <v>-4.3227715945245784</v>
      </c>
      <c r="AI24">
        <f t="shared" si="22"/>
        <v>-8.9289834289019154E-3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55085.94092437307</v>
      </c>
      <c r="AO24">
        <f t="shared" si="26"/>
        <v>749.84100000000001</v>
      </c>
      <c r="AP24">
        <f t="shared" si="27"/>
        <v>632.11611299819958</v>
      </c>
      <c r="AQ24">
        <f t="shared" si="28"/>
        <v>0.84300020004000797</v>
      </c>
      <c r="AR24">
        <f t="shared" si="29"/>
        <v>0.16539038607721543</v>
      </c>
      <c r="AS24">
        <v>1689196622</v>
      </c>
      <c r="AT24">
        <v>399.99400000000003</v>
      </c>
      <c r="AU24">
        <v>406.68599999999998</v>
      </c>
      <c r="AV24">
        <v>13.2171</v>
      </c>
      <c r="AW24">
        <v>12.5084</v>
      </c>
      <c r="AX24">
        <v>402.19900000000001</v>
      </c>
      <c r="AY24">
        <v>13.233499999999999</v>
      </c>
      <c r="AZ24">
        <v>600.07600000000002</v>
      </c>
      <c r="BA24">
        <v>101.66800000000001</v>
      </c>
      <c r="BB24">
        <v>0.20011100000000001</v>
      </c>
      <c r="BC24">
        <v>18.914100000000001</v>
      </c>
      <c r="BD24">
        <v>18.329899999999999</v>
      </c>
      <c r="BE24">
        <v>999.9</v>
      </c>
      <c r="BF24">
        <v>0</v>
      </c>
      <c r="BG24">
        <v>0</v>
      </c>
      <c r="BH24">
        <v>9969.3799999999992</v>
      </c>
      <c r="BI24">
        <v>0</v>
      </c>
      <c r="BJ24">
        <v>0.65948799999999996</v>
      </c>
      <c r="BK24">
        <v>-6.6926899999999998</v>
      </c>
      <c r="BL24">
        <v>405.351</v>
      </c>
      <c r="BM24">
        <v>411.83800000000002</v>
      </c>
      <c r="BN24">
        <v>0.70869199999999999</v>
      </c>
      <c r="BO24">
        <v>406.68599999999998</v>
      </c>
      <c r="BP24">
        <v>12.5084</v>
      </c>
      <c r="BQ24">
        <v>1.34375</v>
      </c>
      <c r="BR24">
        <v>1.27169</v>
      </c>
      <c r="BS24">
        <v>11.2973</v>
      </c>
      <c r="BT24">
        <v>10.468400000000001</v>
      </c>
      <c r="BU24">
        <v>749.84100000000001</v>
      </c>
      <c r="BV24">
        <v>0.89999899999999999</v>
      </c>
      <c r="BW24">
        <v>0.10000199999999999</v>
      </c>
      <c r="BX24">
        <v>0</v>
      </c>
      <c r="BY24">
        <v>2.6659999999999999</v>
      </c>
      <c r="BZ24">
        <v>0</v>
      </c>
      <c r="CA24">
        <v>2306.42</v>
      </c>
      <c r="CB24">
        <v>6082.18</v>
      </c>
      <c r="CC24">
        <v>40.811999999999998</v>
      </c>
      <c r="CD24">
        <v>41.25</v>
      </c>
      <c r="CE24">
        <v>41.436999999999998</v>
      </c>
      <c r="CF24">
        <v>41.125</v>
      </c>
      <c r="CG24">
        <v>39.936999999999998</v>
      </c>
      <c r="CH24">
        <v>674.86</v>
      </c>
      <c r="CI24">
        <v>74.989999999999995</v>
      </c>
      <c r="CJ24">
        <v>0</v>
      </c>
      <c r="CK24">
        <v>1689196627.3</v>
      </c>
      <c r="CL24">
        <v>0</v>
      </c>
      <c r="CM24">
        <v>1689196072</v>
      </c>
      <c r="CN24" t="s">
        <v>350</v>
      </c>
      <c r="CO24">
        <v>1689196072</v>
      </c>
      <c r="CP24">
        <v>1689196066.5</v>
      </c>
      <c r="CQ24">
        <v>22</v>
      </c>
      <c r="CR24">
        <v>0.32500000000000001</v>
      </c>
      <c r="CS24">
        <v>8.9999999999999993E-3</v>
      </c>
      <c r="CT24">
        <v>-2.2309999999999999</v>
      </c>
      <c r="CU24">
        <v>-1.6E-2</v>
      </c>
      <c r="CV24">
        <v>408</v>
      </c>
      <c r="CW24">
        <v>12</v>
      </c>
      <c r="CX24">
        <v>0.31</v>
      </c>
      <c r="CY24">
        <v>0.12</v>
      </c>
      <c r="CZ24">
        <v>9.5096732169490252</v>
      </c>
      <c r="DA24">
        <v>0.4822459554345877</v>
      </c>
      <c r="DB24">
        <v>0.1284605923033777</v>
      </c>
      <c r="DC24">
        <v>1</v>
      </c>
      <c r="DD24">
        <v>406.66267499999998</v>
      </c>
      <c r="DE24">
        <v>-0.12066416510388681</v>
      </c>
      <c r="DF24">
        <v>5.3324660102053507E-2</v>
      </c>
      <c r="DG24">
        <v>-1</v>
      </c>
      <c r="DH24">
        <v>750.0246829268292</v>
      </c>
      <c r="DI24">
        <v>-0.16343687714269761</v>
      </c>
      <c r="DJ24">
        <v>0.1569010001715945</v>
      </c>
      <c r="DK24">
        <v>1</v>
      </c>
      <c r="DL24">
        <v>2</v>
      </c>
      <c r="DM24">
        <v>2</v>
      </c>
      <c r="DN24" t="s">
        <v>351</v>
      </c>
      <c r="DO24">
        <v>3.2113399999999999</v>
      </c>
      <c r="DP24">
        <v>2.8087800000000001</v>
      </c>
      <c r="DQ24">
        <v>9.59811E-2</v>
      </c>
      <c r="DR24">
        <v>9.6352400000000005E-2</v>
      </c>
      <c r="DS24">
        <v>7.6199600000000006E-2</v>
      </c>
      <c r="DT24">
        <v>7.2448600000000002E-2</v>
      </c>
      <c r="DU24">
        <v>27437.3</v>
      </c>
      <c r="DV24">
        <v>30974.6</v>
      </c>
      <c r="DW24">
        <v>28554.799999999999</v>
      </c>
      <c r="DX24">
        <v>32859.4</v>
      </c>
      <c r="DY24">
        <v>36669</v>
      </c>
      <c r="DZ24">
        <v>41421.5</v>
      </c>
      <c r="EA24">
        <v>41900.699999999997</v>
      </c>
      <c r="EB24">
        <v>47536.800000000003</v>
      </c>
      <c r="EC24">
        <v>2.2475499999999999</v>
      </c>
      <c r="ED24">
        <v>1.9276</v>
      </c>
      <c r="EE24">
        <v>0.11441900000000001</v>
      </c>
      <c r="EF24">
        <v>0</v>
      </c>
      <c r="EG24">
        <v>16.428699999999999</v>
      </c>
      <c r="EH24">
        <v>999.9</v>
      </c>
      <c r="EI24">
        <v>66.8</v>
      </c>
      <c r="EJ24">
        <v>17.100000000000001</v>
      </c>
      <c r="EK24">
        <v>12.8573</v>
      </c>
      <c r="EL24">
        <v>63.246200000000002</v>
      </c>
      <c r="EM24">
        <v>22.275600000000001</v>
      </c>
      <c r="EN24">
        <v>1</v>
      </c>
      <c r="EO24">
        <v>-0.43343199999999998</v>
      </c>
      <c r="EP24">
        <v>0.47755199999999998</v>
      </c>
      <c r="EQ24">
        <v>20.246400000000001</v>
      </c>
      <c r="ER24">
        <v>5.2280699999999998</v>
      </c>
      <c r="ES24">
        <v>12.0099</v>
      </c>
      <c r="ET24">
        <v>4.9905999999999997</v>
      </c>
      <c r="EU24">
        <v>3.3050000000000002</v>
      </c>
      <c r="EV24">
        <v>3279.1</v>
      </c>
      <c r="EW24">
        <v>1734.1</v>
      </c>
      <c r="EX24">
        <v>76.8</v>
      </c>
      <c r="EY24">
        <v>17.5</v>
      </c>
      <c r="EZ24">
        <v>1.85212</v>
      </c>
      <c r="FA24">
        <v>1.86128</v>
      </c>
      <c r="FB24">
        <v>1.86019</v>
      </c>
      <c r="FC24">
        <v>1.8561399999999999</v>
      </c>
      <c r="FD24">
        <v>1.8606400000000001</v>
      </c>
      <c r="FE24">
        <v>1.8569500000000001</v>
      </c>
      <c r="FF24">
        <v>1.8589800000000001</v>
      </c>
      <c r="FG24">
        <v>1.86188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-2.2050000000000001</v>
      </c>
      <c r="FV24">
        <v>-1.6400000000000001E-2</v>
      </c>
      <c r="FW24">
        <v>-0.76233992009568818</v>
      </c>
      <c r="FX24">
        <v>-4.0117494158234393E-3</v>
      </c>
      <c r="FY24">
        <v>1.087516141204025E-6</v>
      </c>
      <c r="FZ24">
        <v>-8.657206703991749E-11</v>
      </c>
      <c r="GA24">
        <v>-1.6419999999998321E-2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9.1999999999999993</v>
      </c>
      <c r="GJ24">
        <v>9.3000000000000007</v>
      </c>
      <c r="GK24">
        <v>0.99609400000000003</v>
      </c>
      <c r="GL24">
        <v>2.3303199999999999</v>
      </c>
      <c r="GM24">
        <v>1.5942400000000001</v>
      </c>
      <c r="GN24">
        <v>2.34253</v>
      </c>
      <c r="GO24">
        <v>1.40015</v>
      </c>
      <c r="GP24">
        <v>2.2436500000000001</v>
      </c>
      <c r="GQ24">
        <v>20.997499999999999</v>
      </c>
      <c r="GR24">
        <v>14.998900000000001</v>
      </c>
      <c r="GS24">
        <v>18</v>
      </c>
      <c r="GT24">
        <v>646.60500000000002</v>
      </c>
      <c r="GU24">
        <v>459.19200000000001</v>
      </c>
      <c r="GV24">
        <v>16.999300000000002</v>
      </c>
      <c r="GW24">
        <v>21.384799999999998</v>
      </c>
      <c r="GX24">
        <v>30.0002</v>
      </c>
      <c r="GY24">
        <v>21.538699999999999</v>
      </c>
      <c r="GZ24">
        <v>21.518699999999999</v>
      </c>
      <c r="HA24">
        <v>19.987100000000002</v>
      </c>
      <c r="HB24">
        <v>-30</v>
      </c>
      <c r="HC24">
        <v>-30</v>
      </c>
      <c r="HD24">
        <v>17</v>
      </c>
      <c r="HE24">
        <v>406.78699999999998</v>
      </c>
      <c r="HF24">
        <v>0</v>
      </c>
      <c r="HG24">
        <v>104.824</v>
      </c>
      <c r="HH24">
        <v>104.57899999999999</v>
      </c>
    </row>
    <row r="25" spans="1:216" x14ac:dyDescent="0.2">
      <c r="A25">
        <v>7</v>
      </c>
      <c r="B25">
        <v>1689196682.5</v>
      </c>
      <c r="C25">
        <v>363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1689196682.5</v>
      </c>
      <c r="M25">
        <f t="shared" si="0"/>
        <v>1.0018771849141454E-3</v>
      </c>
      <c r="N25">
        <f t="shared" si="1"/>
        <v>1.0018771849141455</v>
      </c>
      <c r="O25">
        <f t="shared" si="2"/>
        <v>8.5317702704622409</v>
      </c>
      <c r="P25">
        <f t="shared" si="3"/>
        <v>399.964</v>
      </c>
      <c r="Q25">
        <f t="shared" si="4"/>
        <v>276.55474994984951</v>
      </c>
      <c r="R25">
        <f t="shared" si="5"/>
        <v>28.171546623442865</v>
      </c>
      <c r="S25">
        <f t="shared" si="6"/>
        <v>40.742762421335996</v>
      </c>
      <c r="T25">
        <f t="shared" si="7"/>
        <v>0.11687944755654164</v>
      </c>
      <c r="U25">
        <f t="shared" si="8"/>
        <v>3.4125664307365935</v>
      </c>
      <c r="V25">
        <f t="shared" si="9"/>
        <v>0.11470024690642841</v>
      </c>
      <c r="W25">
        <f t="shared" si="10"/>
        <v>7.1880062614659096E-2</v>
      </c>
      <c r="X25">
        <f t="shared" si="11"/>
        <v>99.203675999999987</v>
      </c>
      <c r="Y25">
        <f t="shared" si="12"/>
        <v>19.108211000806016</v>
      </c>
      <c r="Z25">
        <f t="shared" si="13"/>
        <v>19.108211000806016</v>
      </c>
      <c r="AA25">
        <f t="shared" si="14"/>
        <v>2.2201154885730965</v>
      </c>
      <c r="AB25">
        <f t="shared" si="15"/>
        <v>61.70258210423335</v>
      </c>
      <c r="AC25">
        <f t="shared" si="16"/>
        <v>1.3459156893324</v>
      </c>
      <c r="AD25">
        <f t="shared" si="17"/>
        <v>2.1812955688933124</v>
      </c>
      <c r="AE25">
        <f t="shared" si="18"/>
        <v>0.87419979924069646</v>
      </c>
      <c r="AF25">
        <f t="shared" si="19"/>
        <v>-44.182783854713811</v>
      </c>
      <c r="AG25">
        <f t="shared" si="20"/>
        <v>-51.99428623694466</v>
      </c>
      <c r="AH25">
        <f t="shared" si="21"/>
        <v>-3.0310053055550563</v>
      </c>
      <c r="AI25">
        <f t="shared" si="22"/>
        <v>-4.3993972135396575E-3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55081.613639861273</v>
      </c>
      <c r="AO25">
        <f t="shared" si="26"/>
        <v>599.80999999999995</v>
      </c>
      <c r="AP25">
        <f t="shared" si="27"/>
        <v>505.6404</v>
      </c>
      <c r="AQ25">
        <f t="shared" si="28"/>
        <v>0.8430009503009287</v>
      </c>
      <c r="AR25">
        <f t="shared" si="29"/>
        <v>0.16539183408079225</v>
      </c>
      <c r="AS25">
        <v>1689196682.5</v>
      </c>
      <c r="AT25">
        <v>399.964</v>
      </c>
      <c r="AU25">
        <v>406.16300000000001</v>
      </c>
      <c r="AV25">
        <v>13.2126</v>
      </c>
      <c r="AW25">
        <v>12.5265</v>
      </c>
      <c r="AX25">
        <v>402.16899999999998</v>
      </c>
      <c r="AY25">
        <v>13.228999999999999</v>
      </c>
      <c r="AZ25">
        <v>600.01400000000001</v>
      </c>
      <c r="BA25">
        <v>101.666</v>
      </c>
      <c r="BB25">
        <v>0.200074</v>
      </c>
      <c r="BC25">
        <v>18.825600000000001</v>
      </c>
      <c r="BD25">
        <v>18.202400000000001</v>
      </c>
      <c r="BE25">
        <v>999.9</v>
      </c>
      <c r="BF25">
        <v>0</v>
      </c>
      <c r="BG25">
        <v>0</v>
      </c>
      <c r="BH25">
        <v>9965.6200000000008</v>
      </c>
      <c r="BI25">
        <v>0</v>
      </c>
      <c r="BJ25">
        <v>0.65948799999999996</v>
      </c>
      <c r="BK25">
        <v>-6.1995199999999997</v>
      </c>
      <c r="BL25">
        <v>405.31900000000002</v>
      </c>
      <c r="BM25">
        <v>411.31599999999997</v>
      </c>
      <c r="BN25">
        <v>0.68604900000000002</v>
      </c>
      <c r="BO25">
        <v>406.16300000000001</v>
      </c>
      <c r="BP25">
        <v>12.5265</v>
      </c>
      <c r="BQ25">
        <v>1.34327</v>
      </c>
      <c r="BR25">
        <v>1.27352</v>
      </c>
      <c r="BS25">
        <v>11.292</v>
      </c>
      <c r="BT25">
        <v>10.49</v>
      </c>
      <c r="BU25">
        <v>599.80999999999995</v>
      </c>
      <c r="BV25">
        <v>0.899976</v>
      </c>
      <c r="BW25">
        <v>0.100024</v>
      </c>
      <c r="BX25">
        <v>0</v>
      </c>
      <c r="BY25">
        <v>2.1149</v>
      </c>
      <c r="BZ25">
        <v>0</v>
      </c>
      <c r="CA25">
        <v>1988.97</v>
      </c>
      <c r="CB25">
        <v>4865.21</v>
      </c>
      <c r="CC25">
        <v>40.561999999999998</v>
      </c>
      <c r="CD25">
        <v>41.436999999999998</v>
      </c>
      <c r="CE25">
        <v>41.561999999999998</v>
      </c>
      <c r="CF25">
        <v>41.436999999999998</v>
      </c>
      <c r="CG25">
        <v>39.875</v>
      </c>
      <c r="CH25">
        <v>539.80999999999995</v>
      </c>
      <c r="CI25">
        <v>60</v>
      </c>
      <c r="CJ25">
        <v>0</v>
      </c>
      <c r="CK25">
        <v>1689196687.9000001</v>
      </c>
      <c r="CL25">
        <v>0</v>
      </c>
      <c r="CM25">
        <v>1689196072</v>
      </c>
      <c r="CN25" t="s">
        <v>350</v>
      </c>
      <c r="CO25">
        <v>1689196072</v>
      </c>
      <c r="CP25">
        <v>1689196066.5</v>
      </c>
      <c r="CQ25">
        <v>22</v>
      </c>
      <c r="CR25">
        <v>0.32500000000000001</v>
      </c>
      <c r="CS25">
        <v>8.9999999999999993E-3</v>
      </c>
      <c r="CT25">
        <v>-2.2309999999999999</v>
      </c>
      <c r="CU25">
        <v>-1.6E-2</v>
      </c>
      <c r="CV25">
        <v>408</v>
      </c>
      <c r="CW25">
        <v>12</v>
      </c>
      <c r="CX25">
        <v>0.31</v>
      </c>
      <c r="CY25">
        <v>0.12</v>
      </c>
      <c r="CZ25">
        <v>8.7493881503688691</v>
      </c>
      <c r="DA25">
        <v>-0.41220081404098391</v>
      </c>
      <c r="DB25">
        <v>7.3838810217833756E-2</v>
      </c>
      <c r="DC25">
        <v>1</v>
      </c>
      <c r="DD25">
        <v>406.14029268292683</v>
      </c>
      <c r="DE25">
        <v>-0.39660627177665547</v>
      </c>
      <c r="DF25">
        <v>4.7758152874378158E-2</v>
      </c>
      <c r="DG25">
        <v>-1</v>
      </c>
      <c r="DH25">
        <v>600.01917500000002</v>
      </c>
      <c r="DI25">
        <v>-7.607551641834763E-2</v>
      </c>
      <c r="DJ25">
        <v>0.13429685169430139</v>
      </c>
      <c r="DK25">
        <v>1</v>
      </c>
      <c r="DL25">
        <v>2</v>
      </c>
      <c r="DM25">
        <v>2</v>
      </c>
      <c r="DN25" t="s">
        <v>351</v>
      </c>
      <c r="DO25">
        <v>3.2111800000000001</v>
      </c>
      <c r="DP25">
        <v>2.8087200000000001</v>
      </c>
      <c r="DQ25">
        <v>9.5970200000000006E-2</v>
      </c>
      <c r="DR25">
        <v>9.6252900000000002E-2</v>
      </c>
      <c r="DS25">
        <v>7.6176099999999997E-2</v>
      </c>
      <c r="DT25">
        <v>7.2522699999999996E-2</v>
      </c>
      <c r="DU25">
        <v>27436.5</v>
      </c>
      <c r="DV25">
        <v>30976.5</v>
      </c>
      <c r="DW25">
        <v>28553.599999999999</v>
      </c>
      <c r="DX25">
        <v>32857.9</v>
      </c>
      <c r="DY25">
        <v>36668.6</v>
      </c>
      <c r="DZ25">
        <v>41416.1</v>
      </c>
      <c r="EA25">
        <v>41899.1</v>
      </c>
      <c r="EB25">
        <v>47534.5</v>
      </c>
      <c r="EC25">
        <v>2.24715</v>
      </c>
      <c r="ED25">
        <v>1.9272</v>
      </c>
      <c r="EE25">
        <v>0.111416</v>
      </c>
      <c r="EF25">
        <v>0</v>
      </c>
      <c r="EG25">
        <v>16.3508</v>
      </c>
      <c r="EH25">
        <v>999.9</v>
      </c>
      <c r="EI25">
        <v>66.8</v>
      </c>
      <c r="EJ25">
        <v>17.100000000000001</v>
      </c>
      <c r="EK25">
        <v>12.8574</v>
      </c>
      <c r="EL25">
        <v>63.276200000000003</v>
      </c>
      <c r="EM25">
        <v>22.395800000000001</v>
      </c>
      <c r="EN25">
        <v>1</v>
      </c>
      <c r="EO25">
        <v>-0.43253000000000003</v>
      </c>
      <c r="EP25">
        <v>0.442334</v>
      </c>
      <c r="EQ25">
        <v>20.247499999999999</v>
      </c>
      <c r="ER25">
        <v>5.2276199999999999</v>
      </c>
      <c r="ES25">
        <v>12.0099</v>
      </c>
      <c r="ET25">
        <v>4.9904999999999999</v>
      </c>
      <c r="EU25">
        <v>3.3050000000000002</v>
      </c>
      <c r="EV25">
        <v>3280.5</v>
      </c>
      <c r="EW25">
        <v>1734.1</v>
      </c>
      <c r="EX25">
        <v>76.8</v>
      </c>
      <c r="EY25">
        <v>17.600000000000001</v>
      </c>
      <c r="EZ25">
        <v>1.85212</v>
      </c>
      <c r="FA25">
        <v>1.8613</v>
      </c>
      <c r="FB25">
        <v>1.8601799999999999</v>
      </c>
      <c r="FC25">
        <v>1.8561300000000001</v>
      </c>
      <c r="FD25">
        <v>1.8606</v>
      </c>
      <c r="FE25">
        <v>1.85694</v>
      </c>
      <c r="FF25">
        <v>1.859</v>
      </c>
      <c r="FG25">
        <v>1.86188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-2.2050000000000001</v>
      </c>
      <c r="FV25">
        <v>-1.6400000000000001E-2</v>
      </c>
      <c r="FW25">
        <v>-0.76233992009568818</v>
      </c>
      <c r="FX25">
        <v>-4.0117494158234393E-3</v>
      </c>
      <c r="FY25">
        <v>1.087516141204025E-6</v>
      </c>
      <c r="FZ25">
        <v>-8.657206703991749E-11</v>
      </c>
      <c r="GA25">
        <v>-1.6419999999998321E-2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10.199999999999999</v>
      </c>
      <c r="GJ25">
        <v>10.3</v>
      </c>
      <c r="GK25">
        <v>0.99487300000000001</v>
      </c>
      <c r="GL25">
        <v>2.33521</v>
      </c>
      <c r="GM25">
        <v>1.5942400000000001</v>
      </c>
      <c r="GN25">
        <v>2.34253</v>
      </c>
      <c r="GO25">
        <v>1.40015</v>
      </c>
      <c r="GP25">
        <v>2.2644000000000002</v>
      </c>
      <c r="GQ25">
        <v>20.997499999999999</v>
      </c>
      <c r="GR25">
        <v>14.9901</v>
      </c>
      <c r="GS25">
        <v>18</v>
      </c>
      <c r="GT25">
        <v>646.51099999999997</v>
      </c>
      <c r="GU25">
        <v>459.10700000000003</v>
      </c>
      <c r="GV25">
        <v>16.999099999999999</v>
      </c>
      <c r="GW25">
        <v>21.395700000000001</v>
      </c>
      <c r="GX25">
        <v>30.0002</v>
      </c>
      <c r="GY25">
        <v>21.555299999999999</v>
      </c>
      <c r="GZ25">
        <v>21.5367</v>
      </c>
      <c r="HA25">
        <v>19.964500000000001</v>
      </c>
      <c r="HB25">
        <v>-30</v>
      </c>
      <c r="HC25">
        <v>-30</v>
      </c>
      <c r="HD25">
        <v>17</v>
      </c>
      <c r="HE25">
        <v>406.27699999999999</v>
      </c>
      <c r="HF25">
        <v>0</v>
      </c>
      <c r="HG25">
        <v>104.82</v>
      </c>
      <c r="HH25">
        <v>104.574</v>
      </c>
    </row>
    <row r="26" spans="1:216" x14ac:dyDescent="0.2">
      <c r="A26">
        <v>8</v>
      </c>
      <c r="B26">
        <v>1689196743</v>
      </c>
      <c r="C26">
        <v>423.5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1689196743</v>
      </c>
      <c r="M26">
        <f t="shared" si="0"/>
        <v>9.8236480761907459E-4</v>
      </c>
      <c r="N26">
        <f t="shared" si="1"/>
        <v>0.98236480761907463</v>
      </c>
      <c r="O26">
        <f t="shared" si="2"/>
        <v>7.6509153772236216</v>
      </c>
      <c r="P26">
        <f t="shared" si="3"/>
        <v>400.01</v>
      </c>
      <c r="Q26">
        <f t="shared" si="4"/>
        <v>289.14350653264967</v>
      </c>
      <c r="R26">
        <f t="shared" si="5"/>
        <v>29.454257913847147</v>
      </c>
      <c r="S26">
        <f t="shared" si="6"/>
        <v>40.747924272640006</v>
      </c>
      <c r="T26">
        <f t="shared" si="7"/>
        <v>0.11718044381766826</v>
      </c>
      <c r="U26">
        <f t="shared" si="8"/>
        <v>3.4160708416812997</v>
      </c>
      <c r="V26">
        <f t="shared" si="9"/>
        <v>0.11499231975110258</v>
      </c>
      <c r="W26">
        <f t="shared" si="10"/>
        <v>7.206339087028979E-2</v>
      </c>
      <c r="X26">
        <f t="shared" si="11"/>
        <v>82.652180855901065</v>
      </c>
      <c r="Y26">
        <f t="shared" si="12"/>
        <v>18.969226053982187</v>
      </c>
      <c r="Z26">
        <f t="shared" si="13"/>
        <v>18.969226053982187</v>
      </c>
      <c r="AA26">
        <f t="shared" si="14"/>
        <v>2.200949254393052</v>
      </c>
      <c r="AB26">
        <f t="shared" si="15"/>
        <v>61.924878708579833</v>
      </c>
      <c r="AC26">
        <f t="shared" si="16"/>
        <v>1.3458601052415999</v>
      </c>
      <c r="AD26">
        <f t="shared" si="17"/>
        <v>2.1733754402253322</v>
      </c>
      <c r="AE26">
        <f t="shared" si="18"/>
        <v>0.85508914915145207</v>
      </c>
      <c r="AF26">
        <f t="shared" si="19"/>
        <v>-43.322288016001188</v>
      </c>
      <c r="AG26">
        <f t="shared" si="20"/>
        <v>-37.169741512775225</v>
      </c>
      <c r="AH26">
        <f t="shared" si="21"/>
        <v>-2.1623937430325748</v>
      </c>
      <c r="AI26">
        <f t="shared" si="22"/>
        <v>-2.2424159079292849E-3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55176.071572130248</v>
      </c>
      <c r="AO26">
        <f t="shared" si="26"/>
        <v>499.73200000000003</v>
      </c>
      <c r="AP26">
        <f t="shared" si="27"/>
        <v>421.27485598751355</v>
      </c>
      <c r="AQ26">
        <f t="shared" si="28"/>
        <v>0.84300156081162203</v>
      </c>
      <c r="AR26">
        <f t="shared" si="29"/>
        <v>0.16539301236643053</v>
      </c>
      <c r="AS26">
        <v>1689196743</v>
      </c>
      <c r="AT26">
        <v>400.01</v>
      </c>
      <c r="AU26">
        <v>405.59199999999998</v>
      </c>
      <c r="AV26">
        <v>13.2119</v>
      </c>
      <c r="AW26">
        <v>12.539199999999999</v>
      </c>
      <c r="AX26">
        <v>402.21600000000001</v>
      </c>
      <c r="AY26">
        <v>13.228300000000001</v>
      </c>
      <c r="AZ26">
        <v>600.048</v>
      </c>
      <c r="BA26">
        <v>101.667</v>
      </c>
      <c r="BB26">
        <v>0.200264</v>
      </c>
      <c r="BC26">
        <v>18.767399999999999</v>
      </c>
      <c r="BD26">
        <v>18.116099999999999</v>
      </c>
      <c r="BE26">
        <v>999.9</v>
      </c>
      <c r="BF26">
        <v>0</v>
      </c>
      <c r="BG26">
        <v>0</v>
      </c>
      <c r="BH26">
        <v>9981.25</v>
      </c>
      <c r="BI26">
        <v>0</v>
      </c>
      <c r="BJ26">
        <v>0.59953400000000001</v>
      </c>
      <c r="BK26">
        <v>-5.5822099999999999</v>
      </c>
      <c r="BL26">
        <v>405.36599999999999</v>
      </c>
      <c r="BM26">
        <v>410.74299999999999</v>
      </c>
      <c r="BN26">
        <v>0.67264299999999999</v>
      </c>
      <c r="BO26">
        <v>405.59199999999998</v>
      </c>
      <c r="BP26">
        <v>12.539199999999999</v>
      </c>
      <c r="BQ26">
        <v>1.34321</v>
      </c>
      <c r="BR26">
        <v>1.2748299999999999</v>
      </c>
      <c r="BS26">
        <v>11.2913</v>
      </c>
      <c r="BT26">
        <v>10.5053</v>
      </c>
      <c r="BU26">
        <v>499.73200000000003</v>
      </c>
      <c r="BV26">
        <v>0.89995400000000003</v>
      </c>
      <c r="BW26">
        <v>0.100046</v>
      </c>
      <c r="BX26">
        <v>0</v>
      </c>
      <c r="BY26">
        <v>2.625</v>
      </c>
      <c r="BZ26">
        <v>0</v>
      </c>
      <c r="CA26">
        <v>1773.57</v>
      </c>
      <c r="CB26">
        <v>4053.42</v>
      </c>
      <c r="CC26">
        <v>40.311999999999998</v>
      </c>
      <c r="CD26">
        <v>41.561999999999998</v>
      </c>
      <c r="CE26">
        <v>41.5</v>
      </c>
      <c r="CF26">
        <v>41.561999999999998</v>
      </c>
      <c r="CG26">
        <v>39.75</v>
      </c>
      <c r="CH26">
        <v>449.74</v>
      </c>
      <c r="CI26">
        <v>50</v>
      </c>
      <c r="CJ26">
        <v>0</v>
      </c>
      <c r="CK26">
        <v>1689196748.5</v>
      </c>
      <c r="CL26">
        <v>0</v>
      </c>
      <c r="CM26">
        <v>1689196072</v>
      </c>
      <c r="CN26" t="s">
        <v>350</v>
      </c>
      <c r="CO26">
        <v>1689196072</v>
      </c>
      <c r="CP26">
        <v>1689196066.5</v>
      </c>
      <c r="CQ26">
        <v>22</v>
      </c>
      <c r="CR26">
        <v>0.32500000000000001</v>
      </c>
      <c r="CS26">
        <v>8.9999999999999993E-3</v>
      </c>
      <c r="CT26">
        <v>-2.2309999999999999</v>
      </c>
      <c r="CU26">
        <v>-1.6E-2</v>
      </c>
      <c r="CV26">
        <v>408</v>
      </c>
      <c r="CW26">
        <v>12</v>
      </c>
      <c r="CX26">
        <v>0.31</v>
      </c>
      <c r="CY26">
        <v>0.12</v>
      </c>
      <c r="CZ26">
        <v>7.9747429102102281</v>
      </c>
      <c r="DA26">
        <v>0.34968807345101</v>
      </c>
      <c r="DB26">
        <v>5.8583649583600267E-2</v>
      </c>
      <c r="DC26">
        <v>1</v>
      </c>
      <c r="DD26">
        <v>405.61810000000003</v>
      </c>
      <c r="DE26">
        <v>-6.8442776743713541E-3</v>
      </c>
      <c r="DF26">
        <v>3.2261277098093732E-2</v>
      </c>
      <c r="DG26">
        <v>-1</v>
      </c>
      <c r="DH26">
        <v>500.01097560975609</v>
      </c>
      <c r="DI26">
        <v>-1.1532970237387769E-2</v>
      </c>
      <c r="DJ26">
        <v>7.7729514689698659E-2</v>
      </c>
      <c r="DK26">
        <v>1</v>
      </c>
      <c r="DL26">
        <v>2</v>
      </c>
      <c r="DM26">
        <v>2</v>
      </c>
      <c r="DN26" t="s">
        <v>351</v>
      </c>
      <c r="DO26">
        <v>3.2112400000000001</v>
      </c>
      <c r="DP26">
        <v>2.8090299999999999</v>
      </c>
      <c r="DQ26">
        <v>9.5976199999999998E-2</v>
      </c>
      <c r="DR26">
        <v>9.61476E-2</v>
      </c>
      <c r="DS26">
        <v>7.6171000000000003E-2</v>
      </c>
      <c r="DT26">
        <v>7.2575200000000006E-2</v>
      </c>
      <c r="DU26">
        <v>27437</v>
      </c>
      <c r="DV26">
        <v>30979.4</v>
      </c>
      <c r="DW26">
        <v>28554.3</v>
      </c>
      <c r="DX26">
        <v>32857.199999999997</v>
      </c>
      <c r="DY26">
        <v>36669.300000000003</v>
      </c>
      <c r="DZ26">
        <v>41412.699999999997</v>
      </c>
      <c r="EA26">
        <v>41899.800000000003</v>
      </c>
      <c r="EB26">
        <v>47533.2</v>
      </c>
      <c r="EC26">
        <v>2.2471000000000001</v>
      </c>
      <c r="ED26">
        <v>1.92685</v>
      </c>
      <c r="EE26">
        <v>0.11181099999999999</v>
      </c>
      <c r="EF26">
        <v>0</v>
      </c>
      <c r="EG26">
        <v>16.2577</v>
      </c>
      <c r="EH26">
        <v>999.9</v>
      </c>
      <c r="EI26">
        <v>66.8</v>
      </c>
      <c r="EJ26">
        <v>17.100000000000001</v>
      </c>
      <c r="EK26">
        <v>12.8573</v>
      </c>
      <c r="EL26">
        <v>62.996200000000002</v>
      </c>
      <c r="EM26">
        <v>22.0152</v>
      </c>
      <c r="EN26">
        <v>1</v>
      </c>
      <c r="EO26">
        <v>-0.432002</v>
      </c>
      <c r="EP26">
        <v>0.40909299999999998</v>
      </c>
      <c r="EQ26">
        <v>20.2486</v>
      </c>
      <c r="ER26">
        <v>5.2274700000000003</v>
      </c>
      <c r="ES26">
        <v>12.0099</v>
      </c>
      <c r="ET26">
        <v>4.99085</v>
      </c>
      <c r="EU26">
        <v>3.3050000000000002</v>
      </c>
      <c r="EV26">
        <v>3281.8</v>
      </c>
      <c r="EW26">
        <v>1734.1</v>
      </c>
      <c r="EX26">
        <v>76.8</v>
      </c>
      <c r="EY26">
        <v>17.600000000000001</v>
      </c>
      <c r="EZ26">
        <v>1.8521300000000001</v>
      </c>
      <c r="FA26">
        <v>1.86128</v>
      </c>
      <c r="FB26">
        <v>1.86016</v>
      </c>
      <c r="FC26">
        <v>1.8561000000000001</v>
      </c>
      <c r="FD26">
        <v>1.8605499999999999</v>
      </c>
      <c r="FE26">
        <v>1.8569199999999999</v>
      </c>
      <c r="FF26">
        <v>1.8589800000000001</v>
      </c>
      <c r="FG26">
        <v>1.8618699999999999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-2.206</v>
      </c>
      <c r="FV26">
        <v>-1.6400000000000001E-2</v>
      </c>
      <c r="FW26">
        <v>-0.76233992009568818</v>
      </c>
      <c r="FX26">
        <v>-4.0117494158234393E-3</v>
      </c>
      <c r="FY26">
        <v>1.087516141204025E-6</v>
      </c>
      <c r="FZ26">
        <v>-8.657206703991749E-11</v>
      </c>
      <c r="GA26">
        <v>-1.6419999999998321E-2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11.2</v>
      </c>
      <c r="GJ26">
        <v>11.3</v>
      </c>
      <c r="GK26">
        <v>0.99365199999999998</v>
      </c>
      <c r="GL26">
        <v>2.32178</v>
      </c>
      <c r="GM26">
        <v>1.5942400000000001</v>
      </c>
      <c r="GN26">
        <v>2.34375</v>
      </c>
      <c r="GO26">
        <v>1.40015</v>
      </c>
      <c r="GP26">
        <v>2.3327599999999999</v>
      </c>
      <c r="GQ26">
        <v>21.017499999999998</v>
      </c>
      <c r="GR26">
        <v>14.998900000000001</v>
      </c>
      <c r="GS26">
        <v>18</v>
      </c>
      <c r="GT26">
        <v>646.64499999999998</v>
      </c>
      <c r="GU26">
        <v>459.02</v>
      </c>
      <c r="GV26">
        <v>16.9999</v>
      </c>
      <c r="GW26">
        <v>21.402899999999999</v>
      </c>
      <c r="GX26">
        <v>30</v>
      </c>
      <c r="GY26">
        <v>21.5686</v>
      </c>
      <c r="GZ26">
        <v>21.551300000000001</v>
      </c>
      <c r="HA26">
        <v>19.942499999999999</v>
      </c>
      <c r="HB26">
        <v>-30</v>
      </c>
      <c r="HC26">
        <v>-30</v>
      </c>
      <c r="HD26">
        <v>17</v>
      </c>
      <c r="HE26">
        <v>405.58800000000002</v>
      </c>
      <c r="HF26">
        <v>0</v>
      </c>
      <c r="HG26">
        <v>104.822</v>
      </c>
      <c r="HH26">
        <v>104.571</v>
      </c>
    </row>
    <row r="27" spans="1:216" x14ac:dyDescent="0.2">
      <c r="A27">
        <v>9</v>
      </c>
      <c r="B27">
        <v>1689196803.5</v>
      </c>
      <c r="C27">
        <v>484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1689196803.5</v>
      </c>
      <c r="M27">
        <f t="shared" si="0"/>
        <v>9.5833870376811679E-4</v>
      </c>
      <c r="N27">
        <f t="shared" si="1"/>
        <v>0.95833870376811681</v>
      </c>
      <c r="O27">
        <f t="shared" si="2"/>
        <v>6.286189838327684</v>
      </c>
      <c r="P27">
        <f t="shared" si="3"/>
        <v>400.05399999999997</v>
      </c>
      <c r="Q27">
        <f t="shared" si="4"/>
        <v>307.98310763975707</v>
      </c>
      <c r="R27">
        <f t="shared" si="5"/>
        <v>31.373085162557729</v>
      </c>
      <c r="S27">
        <f t="shared" si="6"/>
        <v>40.752001977661998</v>
      </c>
      <c r="T27">
        <f t="shared" si="7"/>
        <v>0.11701013141795602</v>
      </c>
      <c r="U27">
        <f t="shared" si="8"/>
        <v>3.4163273605162008</v>
      </c>
      <c r="V27">
        <f t="shared" si="9"/>
        <v>0.11482845996409728</v>
      </c>
      <c r="W27">
        <f t="shared" si="10"/>
        <v>7.1960413877407259E-2</v>
      </c>
      <c r="X27">
        <f t="shared" si="11"/>
        <v>62.042825217839152</v>
      </c>
      <c r="Y27">
        <f t="shared" si="12"/>
        <v>18.828499004043721</v>
      </c>
      <c r="Z27">
        <f t="shared" si="13"/>
        <v>18.828499004043721</v>
      </c>
      <c r="AA27">
        <f t="shared" si="14"/>
        <v>2.1816907397446408</v>
      </c>
      <c r="AB27">
        <f t="shared" si="15"/>
        <v>62.099676993535581</v>
      </c>
      <c r="AC27">
        <f t="shared" si="16"/>
        <v>1.3462542130227</v>
      </c>
      <c r="AD27">
        <f t="shared" si="17"/>
        <v>2.1678924564500419</v>
      </c>
      <c r="AE27">
        <f t="shared" si="18"/>
        <v>0.8354365267219408</v>
      </c>
      <c r="AF27">
        <f t="shared" si="19"/>
        <v>-42.26273683617395</v>
      </c>
      <c r="AG27">
        <f t="shared" si="20"/>
        <v>-18.694192190741152</v>
      </c>
      <c r="AH27">
        <f t="shared" si="21"/>
        <v>-1.0864630374053104</v>
      </c>
      <c r="AI27">
        <f t="shared" si="22"/>
        <v>-5.6684648125937542E-4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55189.801268035924</v>
      </c>
      <c r="AO27">
        <f t="shared" si="26"/>
        <v>375.12799999999999</v>
      </c>
      <c r="AP27">
        <f t="shared" si="27"/>
        <v>316.23311399888041</v>
      </c>
      <c r="AQ27">
        <f t="shared" si="28"/>
        <v>0.84300055980593402</v>
      </c>
      <c r="AR27">
        <f t="shared" si="29"/>
        <v>0.16539108042545253</v>
      </c>
      <c r="AS27">
        <v>1689196803.5</v>
      </c>
      <c r="AT27">
        <v>400.05399999999997</v>
      </c>
      <c r="AU27">
        <v>404.68200000000002</v>
      </c>
      <c r="AV27">
        <v>13.2159</v>
      </c>
      <c r="AW27">
        <v>12.559699999999999</v>
      </c>
      <c r="AX27">
        <v>402.26</v>
      </c>
      <c r="AY27">
        <v>13.2323</v>
      </c>
      <c r="AZ27">
        <v>600.08900000000006</v>
      </c>
      <c r="BA27">
        <v>101.666</v>
      </c>
      <c r="BB27">
        <v>0.20025299999999999</v>
      </c>
      <c r="BC27">
        <v>18.727</v>
      </c>
      <c r="BD27">
        <v>18.077000000000002</v>
      </c>
      <c r="BE27">
        <v>999.9</v>
      </c>
      <c r="BF27">
        <v>0</v>
      </c>
      <c r="BG27">
        <v>0</v>
      </c>
      <c r="BH27">
        <v>9982.5</v>
      </c>
      <c r="BI27">
        <v>0</v>
      </c>
      <c r="BJ27">
        <v>0.59953400000000001</v>
      </c>
      <c r="BK27">
        <v>-4.6286899999999997</v>
      </c>
      <c r="BL27">
        <v>405.41199999999998</v>
      </c>
      <c r="BM27">
        <v>409.83</v>
      </c>
      <c r="BN27">
        <v>0.65623799999999999</v>
      </c>
      <c r="BO27">
        <v>404.68200000000002</v>
      </c>
      <c r="BP27">
        <v>12.559699999999999</v>
      </c>
      <c r="BQ27">
        <v>1.34361</v>
      </c>
      <c r="BR27">
        <v>1.2768999999999999</v>
      </c>
      <c r="BS27">
        <v>11.2958</v>
      </c>
      <c r="BT27">
        <v>10.5296</v>
      </c>
      <c r="BU27">
        <v>375.12799999999999</v>
      </c>
      <c r="BV27">
        <v>0.89999099999999999</v>
      </c>
      <c r="BW27">
        <v>0.100009</v>
      </c>
      <c r="BX27">
        <v>0</v>
      </c>
      <c r="BY27">
        <v>2.4813000000000001</v>
      </c>
      <c r="BZ27">
        <v>0</v>
      </c>
      <c r="CA27">
        <v>1496.48</v>
      </c>
      <c r="CB27">
        <v>3042.77</v>
      </c>
      <c r="CC27">
        <v>40</v>
      </c>
      <c r="CD27">
        <v>41.625</v>
      </c>
      <c r="CE27">
        <v>41.436999999999998</v>
      </c>
      <c r="CF27">
        <v>41.686999999999998</v>
      </c>
      <c r="CG27">
        <v>39.561999999999998</v>
      </c>
      <c r="CH27">
        <v>337.61</v>
      </c>
      <c r="CI27">
        <v>37.520000000000003</v>
      </c>
      <c r="CJ27">
        <v>0</v>
      </c>
      <c r="CK27">
        <v>1689196809.0999999</v>
      </c>
      <c r="CL27">
        <v>0</v>
      </c>
      <c r="CM27">
        <v>1689196072</v>
      </c>
      <c r="CN27" t="s">
        <v>350</v>
      </c>
      <c r="CO27">
        <v>1689196072</v>
      </c>
      <c r="CP27">
        <v>1689196066.5</v>
      </c>
      <c r="CQ27">
        <v>22</v>
      </c>
      <c r="CR27">
        <v>0.32500000000000001</v>
      </c>
      <c r="CS27">
        <v>8.9999999999999993E-3</v>
      </c>
      <c r="CT27">
        <v>-2.2309999999999999</v>
      </c>
      <c r="CU27">
        <v>-1.6E-2</v>
      </c>
      <c r="CV27">
        <v>408</v>
      </c>
      <c r="CW27">
        <v>12</v>
      </c>
      <c r="CX27">
        <v>0.31</v>
      </c>
      <c r="CY27">
        <v>0.12</v>
      </c>
      <c r="CZ27">
        <v>6.5482629331232074</v>
      </c>
      <c r="DA27">
        <v>0.47584366547833029</v>
      </c>
      <c r="DB27">
        <v>6.6518695216753534E-2</v>
      </c>
      <c r="DC27">
        <v>1</v>
      </c>
      <c r="DD27">
        <v>404.71258536585373</v>
      </c>
      <c r="DE27">
        <v>-2.297560975632601E-2</v>
      </c>
      <c r="DF27">
        <v>3.5564421526646857E-2</v>
      </c>
      <c r="DG27">
        <v>-1</v>
      </c>
      <c r="DH27">
        <v>375.01556097560967</v>
      </c>
      <c r="DI27">
        <v>-0.16887595244899009</v>
      </c>
      <c r="DJ27">
        <v>0.13805090061286779</v>
      </c>
      <c r="DK27">
        <v>1</v>
      </c>
      <c r="DL27">
        <v>2</v>
      </c>
      <c r="DM27">
        <v>2</v>
      </c>
      <c r="DN27" t="s">
        <v>351</v>
      </c>
      <c r="DO27">
        <v>3.2113200000000002</v>
      </c>
      <c r="DP27">
        <v>2.80905</v>
      </c>
      <c r="DQ27">
        <v>9.59811E-2</v>
      </c>
      <c r="DR27">
        <v>9.5980800000000005E-2</v>
      </c>
      <c r="DS27">
        <v>7.6186100000000007E-2</v>
      </c>
      <c r="DT27">
        <v>7.2660799999999998E-2</v>
      </c>
      <c r="DU27">
        <v>27435.8</v>
      </c>
      <c r="DV27">
        <v>30985</v>
      </c>
      <c r="DW27">
        <v>28553.3</v>
      </c>
      <c r="DX27">
        <v>32857.1</v>
      </c>
      <c r="DY27">
        <v>36667.199999999997</v>
      </c>
      <c r="DZ27">
        <v>41409.199999999997</v>
      </c>
      <c r="EA27">
        <v>41898.1</v>
      </c>
      <c r="EB27">
        <v>47533.599999999999</v>
      </c>
      <c r="EC27">
        <v>2.24715</v>
      </c>
      <c r="ED27">
        <v>1.9264699999999999</v>
      </c>
      <c r="EE27">
        <v>0.112761</v>
      </c>
      <c r="EF27">
        <v>0</v>
      </c>
      <c r="EG27">
        <v>16.2027</v>
      </c>
      <c r="EH27">
        <v>999.9</v>
      </c>
      <c r="EI27">
        <v>66.8</v>
      </c>
      <c r="EJ27">
        <v>17.2</v>
      </c>
      <c r="EK27">
        <v>12.9399</v>
      </c>
      <c r="EL27">
        <v>63.026200000000003</v>
      </c>
      <c r="EM27">
        <v>21.931100000000001</v>
      </c>
      <c r="EN27">
        <v>1</v>
      </c>
      <c r="EO27">
        <v>-0.43134699999999998</v>
      </c>
      <c r="EP27">
        <v>0.40795500000000001</v>
      </c>
      <c r="EQ27">
        <v>20.25</v>
      </c>
      <c r="ER27">
        <v>5.2276199999999999</v>
      </c>
      <c r="ES27">
        <v>12.0099</v>
      </c>
      <c r="ET27">
        <v>4.99085</v>
      </c>
      <c r="EU27">
        <v>3.3050000000000002</v>
      </c>
      <c r="EV27">
        <v>3283.2</v>
      </c>
      <c r="EW27">
        <v>1734.1</v>
      </c>
      <c r="EX27">
        <v>76.8</v>
      </c>
      <c r="EY27">
        <v>17.600000000000001</v>
      </c>
      <c r="EZ27">
        <v>1.8521099999999999</v>
      </c>
      <c r="FA27">
        <v>1.86127</v>
      </c>
      <c r="FB27">
        <v>1.8601099999999999</v>
      </c>
      <c r="FC27">
        <v>1.85608</v>
      </c>
      <c r="FD27">
        <v>1.8605400000000001</v>
      </c>
      <c r="FE27">
        <v>1.8568899999999999</v>
      </c>
      <c r="FF27">
        <v>1.8589800000000001</v>
      </c>
      <c r="FG27">
        <v>1.86182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-2.206</v>
      </c>
      <c r="FV27">
        <v>-1.6400000000000001E-2</v>
      </c>
      <c r="FW27">
        <v>-0.76233992009568818</v>
      </c>
      <c r="FX27">
        <v>-4.0117494158234393E-3</v>
      </c>
      <c r="FY27">
        <v>1.087516141204025E-6</v>
      </c>
      <c r="FZ27">
        <v>-8.657206703991749E-11</v>
      </c>
      <c r="GA27">
        <v>-1.6419999999998321E-2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12.2</v>
      </c>
      <c r="GJ27">
        <v>12.3</v>
      </c>
      <c r="GK27">
        <v>0.99121099999999995</v>
      </c>
      <c r="GL27">
        <v>2.32178</v>
      </c>
      <c r="GM27">
        <v>1.5942400000000001</v>
      </c>
      <c r="GN27">
        <v>2.34253</v>
      </c>
      <c r="GO27">
        <v>1.40015</v>
      </c>
      <c r="GP27">
        <v>2.3071299999999999</v>
      </c>
      <c r="GQ27">
        <v>21.037600000000001</v>
      </c>
      <c r="GR27">
        <v>14.9901</v>
      </c>
      <c r="GS27">
        <v>18</v>
      </c>
      <c r="GT27">
        <v>646.80600000000004</v>
      </c>
      <c r="GU27">
        <v>458.88299999999998</v>
      </c>
      <c r="GV27">
        <v>17.0002</v>
      </c>
      <c r="GW27">
        <v>21.408300000000001</v>
      </c>
      <c r="GX27">
        <v>30.0002</v>
      </c>
      <c r="GY27">
        <v>21.578099999999999</v>
      </c>
      <c r="GZ27">
        <v>21.562100000000001</v>
      </c>
      <c r="HA27">
        <v>19.903500000000001</v>
      </c>
      <c r="HB27">
        <v>-30</v>
      </c>
      <c r="HC27">
        <v>-30</v>
      </c>
      <c r="HD27">
        <v>17</v>
      </c>
      <c r="HE27">
        <v>404.68099999999998</v>
      </c>
      <c r="HF27">
        <v>0</v>
      </c>
      <c r="HG27">
        <v>104.818</v>
      </c>
      <c r="HH27">
        <v>104.571</v>
      </c>
    </row>
    <row r="28" spans="1:216" x14ac:dyDescent="0.2">
      <c r="A28">
        <v>10</v>
      </c>
      <c r="B28">
        <v>1689196864</v>
      </c>
      <c r="C28">
        <v>544.5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1689196864</v>
      </c>
      <c r="M28">
        <f t="shared" si="0"/>
        <v>9.3993848141926217E-4</v>
      </c>
      <c r="N28">
        <f t="shared" si="1"/>
        <v>0.93993848141926217</v>
      </c>
      <c r="O28">
        <f t="shared" si="2"/>
        <v>4.4610488874701772</v>
      </c>
      <c r="P28">
        <f t="shared" si="3"/>
        <v>400.084</v>
      </c>
      <c r="Q28">
        <f t="shared" si="4"/>
        <v>333.77953219831431</v>
      </c>
      <c r="R28">
        <f t="shared" si="5"/>
        <v>34.001152984398907</v>
      </c>
      <c r="S28">
        <f t="shared" si="6"/>
        <v>40.755396836400003</v>
      </c>
      <c r="T28">
        <f t="shared" si="7"/>
        <v>0.11787248030676512</v>
      </c>
      <c r="U28">
        <f t="shared" si="8"/>
        <v>3.4184376161302068</v>
      </c>
      <c r="V28">
        <f t="shared" si="9"/>
        <v>0.11566019982265707</v>
      </c>
      <c r="W28">
        <f t="shared" si="10"/>
        <v>7.2482931148113758E-2</v>
      </c>
      <c r="X28">
        <f t="shared" si="11"/>
        <v>41.346813785095407</v>
      </c>
      <c r="Y28">
        <f t="shared" si="12"/>
        <v>18.67456420594123</v>
      </c>
      <c r="Z28">
        <f t="shared" si="13"/>
        <v>18.67456420594123</v>
      </c>
      <c r="AA28">
        <f t="shared" si="14"/>
        <v>2.1607940952829159</v>
      </c>
      <c r="AB28">
        <f t="shared" si="15"/>
        <v>62.345478970835643</v>
      </c>
      <c r="AC28">
        <f t="shared" si="16"/>
        <v>1.3472025842099999</v>
      </c>
      <c r="AD28">
        <f t="shared" si="17"/>
        <v>2.1608665238424147</v>
      </c>
      <c r="AE28">
        <f t="shared" si="18"/>
        <v>0.81359151107291594</v>
      </c>
      <c r="AF28">
        <f t="shared" si="19"/>
        <v>-41.451287030589462</v>
      </c>
      <c r="AG28">
        <f t="shared" si="20"/>
        <v>9.8744063596200457E-2</v>
      </c>
      <c r="AH28">
        <f t="shared" si="21"/>
        <v>5.7291661112521923E-3</v>
      </c>
      <c r="AI28">
        <f t="shared" si="22"/>
        <v>-1.5786603815848288E-8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55249.928146426755</v>
      </c>
      <c r="AO28">
        <f t="shared" si="26"/>
        <v>249.99199999999999</v>
      </c>
      <c r="AP28">
        <f t="shared" si="27"/>
        <v>210.74358600264011</v>
      </c>
      <c r="AQ28">
        <f t="shared" si="28"/>
        <v>0.84300132005280215</v>
      </c>
      <c r="AR28">
        <f t="shared" si="29"/>
        <v>0.16539254770190809</v>
      </c>
      <c r="AS28">
        <v>1689196864</v>
      </c>
      <c r="AT28">
        <v>400.084</v>
      </c>
      <c r="AU28">
        <v>403.44099999999997</v>
      </c>
      <c r="AV28">
        <v>13.225099999999999</v>
      </c>
      <c r="AW28">
        <v>12.5814</v>
      </c>
      <c r="AX28">
        <v>402.29</v>
      </c>
      <c r="AY28">
        <v>13.2415</v>
      </c>
      <c r="AZ28">
        <v>599.99099999999999</v>
      </c>
      <c r="BA28">
        <v>101.667</v>
      </c>
      <c r="BB28">
        <v>0.2001</v>
      </c>
      <c r="BC28">
        <v>18.6751</v>
      </c>
      <c r="BD28">
        <v>18.009899999999998</v>
      </c>
      <c r="BE28">
        <v>999.9</v>
      </c>
      <c r="BF28">
        <v>0</v>
      </c>
      <c r="BG28">
        <v>0</v>
      </c>
      <c r="BH28">
        <v>9991.8799999999992</v>
      </c>
      <c r="BI28">
        <v>0</v>
      </c>
      <c r="BJ28">
        <v>0.59953400000000001</v>
      </c>
      <c r="BK28">
        <v>-3.3576000000000001</v>
      </c>
      <c r="BL28">
        <v>405.44600000000003</v>
      </c>
      <c r="BM28">
        <v>408.58199999999999</v>
      </c>
      <c r="BN28">
        <v>0.64363999999999999</v>
      </c>
      <c r="BO28">
        <v>403.44099999999997</v>
      </c>
      <c r="BP28">
        <v>12.5814</v>
      </c>
      <c r="BQ28">
        <v>1.34456</v>
      </c>
      <c r="BR28">
        <v>1.27912</v>
      </c>
      <c r="BS28">
        <v>11.3064</v>
      </c>
      <c r="BT28">
        <v>10.5557</v>
      </c>
      <c r="BU28">
        <v>249.99199999999999</v>
      </c>
      <c r="BV28">
        <v>0.899949</v>
      </c>
      <c r="BW28">
        <v>0.100051</v>
      </c>
      <c r="BX28">
        <v>0</v>
      </c>
      <c r="BY28">
        <v>2.4481000000000002</v>
      </c>
      <c r="BZ28">
        <v>0</v>
      </c>
      <c r="CA28">
        <v>1205.5</v>
      </c>
      <c r="CB28">
        <v>2027.73</v>
      </c>
      <c r="CC28">
        <v>39.686999999999998</v>
      </c>
      <c r="CD28">
        <v>41.686999999999998</v>
      </c>
      <c r="CE28">
        <v>41.311999999999998</v>
      </c>
      <c r="CF28">
        <v>41.75</v>
      </c>
      <c r="CG28">
        <v>39.375</v>
      </c>
      <c r="CH28">
        <v>224.98</v>
      </c>
      <c r="CI28">
        <v>25.01</v>
      </c>
      <c r="CJ28">
        <v>0</v>
      </c>
      <c r="CK28">
        <v>1689196869.0999999</v>
      </c>
      <c r="CL28">
        <v>0</v>
      </c>
      <c r="CM28">
        <v>1689196072</v>
      </c>
      <c r="CN28" t="s">
        <v>350</v>
      </c>
      <c r="CO28">
        <v>1689196072</v>
      </c>
      <c r="CP28">
        <v>1689196066.5</v>
      </c>
      <c r="CQ28">
        <v>22</v>
      </c>
      <c r="CR28">
        <v>0.32500000000000001</v>
      </c>
      <c r="CS28">
        <v>8.9999999999999993E-3</v>
      </c>
      <c r="CT28">
        <v>-2.2309999999999999</v>
      </c>
      <c r="CU28">
        <v>-1.6E-2</v>
      </c>
      <c r="CV28">
        <v>408</v>
      </c>
      <c r="CW28">
        <v>12</v>
      </c>
      <c r="CX28">
        <v>0.31</v>
      </c>
      <c r="CY28">
        <v>0.12</v>
      </c>
      <c r="CZ28">
        <v>4.6447438927095286</v>
      </c>
      <c r="DA28">
        <v>-0.23205162349324909</v>
      </c>
      <c r="DB28">
        <v>8.9143276233448934E-2</v>
      </c>
      <c r="DC28">
        <v>1</v>
      </c>
      <c r="DD28">
        <v>403.46953658536592</v>
      </c>
      <c r="DE28">
        <v>-0.40147735191584949</v>
      </c>
      <c r="DF28">
        <v>7.2742813763246802E-2</v>
      </c>
      <c r="DG28">
        <v>-1</v>
      </c>
      <c r="DH28">
        <v>250.00080487804871</v>
      </c>
      <c r="DI28">
        <v>-0.1416017025458596</v>
      </c>
      <c r="DJ28">
        <v>6.2598301041465979E-2</v>
      </c>
      <c r="DK28">
        <v>1</v>
      </c>
      <c r="DL28">
        <v>2</v>
      </c>
      <c r="DM28">
        <v>2</v>
      </c>
      <c r="DN28" t="s">
        <v>351</v>
      </c>
      <c r="DO28">
        <v>3.2111000000000001</v>
      </c>
      <c r="DP28">
        <v>2.80897</v>
      </c>
      <c r="DQ28">
        <v>9.5985000000000001E-2</v>
      </c>
      <c r="DR28">
        <v>9.5755900000000005E-2</v>
      </c>
      <c r="DS28">
        <v>7.6224299999999995E-2</v>
      </c>
      <c r="DT28">
        <v>7.2753100000000001E-2</v>
      </c>
      <c r="DU28">
        <v>27434.799999999999</v>
      </c>
      <c r="DV28">
        <v>30992</v>
      </c>
      <c r="DW28">
        <v>28552.3</v>
      </c>
      <c r="DX28">
        <v>32856.300000000003</v>
      </c>
      <c r="DY28">
        <v>36664.699999999997</v>
      </c>
      <c r="DZ28">
        <v>41404</v>
      </c>
      <c r="EA28">
        <v>41897</v>
      </c>
      <c r="EB28">
        <v>47532.5</v>
      </c>
      <c r="EC28">
        <v>2.2470500000000002</v>
      </c>
      <c r="ED28">
        <v>1.92642</v>
      </c>
      <c r="EE28">
        <v>0.110693</v>
      </c>
      <c r="EF28">
        <v>0</v>
      </c>
      <c r="EG28">
        <v>16.169799999999999</v>
      </c>
      <c r="EH28">
        <v>999.9</v>
      </c>
      <c r="EI28">
        <v>66.8</v>
      </c>
      <c r="EJ28">
        <v>17.2</v>
      </c>
      <c r="EK28">
        <v>12.938599999999999</v>
      </c>
      <c r="EL28">
        <v>62.806199999999997</v>
      </c>
      <c r="EM28">
        <v>22.343800000000002</v>
      </c>
      <c r="EN28">
        <v>1</v>
      </c>
      <c r="EO28">
        <v>-0.430892</v>
      </c>
      <c r="EP28">
        <v>0.404638</v>
      </c>
      <c r="EQ28">
        <v>20.251000000000001</v>
      </c>
      <c r="ER28">
        <v>5.2271700000000001</v>
      </c>
      <c r="ES28">
        <v>12.0099</v>
      </c>
      <c r="ET28">
        <v>4.9910500000000004</v>
      </c>
      <c r="EU28">
        <v>3.3050000000000002</v>
      </c>
      <c r="EV28">
        <v>3284.7</v>
      </c>
      <c r="EW28">
        <v>1734.1</v>
      </c>
      <c r="EX28">
        <v>76.8</v>
      </c>
      <c r="EY28">
        <v>17.600000000000001</v>
      </c>
      <c r="EZ28">
        <v>1.85212</v>
      </c>
      <c r="FA28">
        <v>1.86128</v>
      </c>
      <c r="FB28">
        <v>1.86016</v>
      </c>
      <c r="FC28">
        <v>1.85612</v>
      </c>
      <c r="FD28">
        <v>1.8606</v>
      </c>
      <c r="FE28">
        <v>1.8569500000000001</v>
      </c>
      <c r="FF28">
        <v>1.8589800000000001</v>
      </c>
      <c r="FG28">
        <v>1.86188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-2.206</v>
      </c>
      <c r="FV28">
        <v>-1.6400000000000001E-2</v>
      </c>
      <c r="FW28">
        <v>-0.76233992009568818</v>
      </c>
      <c r="FX28">
        <v>-4.0117494158234393E-3</v>
      </c>
      <c r="FY28">
        <v>1.087516141204025E-6</v>
      </c>
      <c r="FZ28">
        <v>-8.657206703991749E-11</v>
      </c>
      <c r="GA28">
        <v>-1.6419999999998321E-2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13.2</v>
      </c>
      <c r="GJ28">
        <v>13.3</v>
      </c>
      <c r="GK28">
        <v>0.98999000000000004</v>
      </c>
      <c r="GL28">
        <v>2.32544</v>
      </c>
      <c r="GM28">
        <v>1.5942400000000001</v>
      </c>
      <c r="GN28">
        <v>2.34253</v>
      </c>
      <c r="GO28">
        <v>1.40015</v>
      </c>
      <c r="GP28">
        <v>2.3132299999999999</v>
      </c>
      <c r="GQ28">
        <v>21.057700000000001</v>
      </c>
      <c r="GR28">
        <v>14.981400000000001</v>
      </c>
      <c r="GS28">
        <v>18</v>
      </c>
      <c r="GT28">
        <v>646.86699999999996</v>
      </c>
      <c r="GU28">
        <v>458.95499999999998</v>
      </c>
      <c r="GV28">
        <v>16.9998</v>
      </c>
      <c r="GW28">
        <v>21.413799999999998</v>
      </c>
      <c r="GX28">
        <v>30.0002</v>
      </c>
      <c r="GY28">
        <v>21.5886</v>
      </c>
      <c r="GZ28">
        <v>21.5731</v>
      </c>
      <c r="HA28">
        <v>19.854500000000002</v>
      </c>
      <c r="HB28">
        <v>-30</v>
      </c>
      <c r="HC28">
        <v>-30</v>
      </c>
      <c r="HD28">
        <v>17</v>
      </c>
      <c r="HE28">
        <v>403.33699999999999</v>
      </c>
      <c r="HF28">
        <v>0</v>
      </c>
      <c r="HG28">
        <v>104.815</v>
      </c>
      <c r="HH28">
        <v>104.569</v>
      </c>
    </row>
    <row r="29" spans="1:216" x14ac:dyDescent="0.2">
      <c r="A29">
        <v>11</v>
      </c>
      <c r="B29">
        <v>1689196924.5</v>
      </c>
      <c r="C29">
        <v>605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1689196924.5</v>
      </c>
      <c r="M29">
        <f t="shared" si="0"/>
        <v>9.3097078185309489E-4</v>
      </c>
      <c r="N29">
        <f t="shared" si="1"/>
        <v>0.9309707818530949</v>
      </c>
      <c r="O29">
        <f t="shared" si="2"/>
        <v>3.2257715851953752</v>
      </c>
      <c r="P29">
        <f t="shared" si="3"/>
        <v>400.048</v>
      </c>
      <c r="Q29">
        <f t="shared" si="4"/>
        <v>351.02329043945929</v>
      </c>
      <c r="R29">
        <f t="shared" si="5"/>
        <v>35.758688188457704</v>
      </c>
      <c r="S29">
        <f t="shared" si="6"/>
        <v>40.752827752560002</v>
      </c>
      <c r="T29">
        <f t="shared" si="7"/>
        <v>0.11860750243979205</v>
      </c>
      <c r="U29">
        <f t="shared" si="8"/>
        <v>3.4261351823150772</v>
      </c>
      <c r="V29">
        <f t="shared" si="9"/>
        <v>0.11637275777569601</v>
      </c>
      <c r="W29">
        <f t="shared" si="10"/>
        <v>7.2930249469893071E-2</v>
      </c>
      <c r="X29">
        <f t="shared" si="11"/>
        <v>29.77094439321667</v>
      </c>
      <c r="Y29">
        <f t="shared" si="12"/>
        <v>18.592547339888412</v>
      </c>
      <c r="Z29">
        <f t="shared" si="13"/>
        <v>18.592547339888412</v>
      </c>
      <c r="AA29">
        <f t="shared" si="14"/>
        <v>2.1497321397407063</v>
      </c>
      <c r="AB29">
        <f t="shared" si="15"/>
        <v>62.515269320710175</v>
      </c>
      <c r="AC29">
        <f t="shared" si="16"/>
        <v>1.3487771217689999</v>
      </c>
      <c r="AD29">
        <f t="shared" si="17"/>
        <v>2.1575162938987362</v>
      </c>
      <c r="AE29">
        <f t="shared" si="18"/>
        <v>0.80095501797170643</v>
      </c>
      <c r="AF29">
        <f t="shared" si="19"/>
        <v>-41.055811479721484</v>
      </c>
      <c r="AG29">
        <f t="shared" si="20"/>
        <v>10.667482295732526</v>
      </c>
      <c r="AH29">
        <f t="shared" si="21"/>
        <v>0.61720143296056418</v>
      </c>
      <c r="AI29">
        <f t="shared" si="22"/>
        <v>-1.8335781172496013E-4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55438.238852903873</v>
      </c>
      <c r="AO29">
        <f t="shared" si="26"/>
        <v>180.001</v>
      </c>
      <c r="AP29">
        <f t="shared" si="27"/>
        <v>151.74114300166667</v>
      </c>
      <c r="AQ29">
        <f t="shared" si="28"/>
        <v>0.84300166666666665</v>
      </c>
      <c r="AR29">
        <f t="shared" si="29"/>
        <v>0.16539321666666668</v>
      </c>
      <c r="AS29">
        <v>1689196924.5</v>
      </c>
      <c r="AT29">
        <v>400.048</v>
      </c>
      <c r="AU29">
        <v>402.54500000000002</v>
      </c>
      <c r="AV29">
        <v>13.2402</v>
      </c>
      <c r="AW29">
        <v>12.6027</v>
      </c>
      <c r="AX29">
        <v>402.25400000000002</v>
      </c>
      <c r="AY29">
        <v>13.256600000000001</v>
      </c>
      <c r="AZ29">
        <v>600.03700000000003</v>
      </c>
      <c r="BA29">
        <v>101.67</v>
      </c>
      <c r="BB29">
        <v>0.19984499999999999</v>
      </c>
      <c r="BC29">
        <v>18.650300000000001</v>
      </c>
      <c r="BD29">
        <v>17.995799999999999</v>
      </c>
      <c r="BE29">
        <v>999.9</v>
      </c>
      <c r="BF29">
        <v>0</v>
      </c>
      <c r="BG29">
        <v>0</v>
      </c>
      <c r="BH29">
        <v>10026.200000000001</v>
      </c>
      <c r="BI29">
        <v>0</v>
      </c>
      <c r="BJ29">
        <v>0.53958099999999998</v>
      </c>
      <c r="BK29">
        <v>-2.4965199999999999</v>
      </c>
      <c r="BL29">
        <v>405.416</v>
      </c>
      <c r="BM29">
        <v>407.68299999999999</v>
      </c>
      <c r="BN29">
        <v>0.63749500000000003</v>
      </c>
      <c r="BO29">
        <v>402.54500000000002</v>
      </c>
      <c r="BP29">
        <v>12.6027</v>
      </c>
      <c r="BQ29">
        <v>1.34613</v>
      </c>
      <c r="BR29">
        <v>1.2813099999999999</v>
      </c>
      <c r="BS29">
        <v>11.324</v>
      </c>
      <c r="BT29">
        <v>10.5814</v>
      </c>
      <c r="BU29">
        <v>180.001</v>
      </c>
      <c r="BV29">
        <v>0.89993800000000002</v>
      </c>
      <c r="BW29">
        <v>0.100062</v>
      </c>
      <c r="BX29">
        <v>0</v>
      </c>
      <c r="BY29">
        <v>2.3235999999999999</v>
      </c>
      <c r="BZ29">
        <v>0</v>
      </c>
      <c r="CA29">
        <v>1059.6500000000001</v>
      </c>
      <c r="CB29">
        <v>1460.02</v>
      </c>
      <c r="CC29">
        <v>39.311999999999998</v>
      </c>
      <c r="CD29">
        <v>41.625</v>
      </c>
      <c r="CE29">
        <v>41.125</v>
      </c>
      <c r="CF29">
        <v>41.75</v>
      </c>
      <c r="CG29">
        <v>39.125</v>
      </c>
      <c r="CH29">
        <v>161.99</v>
      </c>
      <c r="CI29">
        <v>18.010000000000002</v>
      </c>
      <c r="CJ29">
        <v>0</v>
      </c>
      <c r="CK29">
        <v>1689196929.7</v>
      </c>
      <c r="CL29">
        <v>0</v>
      </c>
      <c r="CM29">
        <v>1689196072</v>
      </c>
      <c r="CN29" t="s">
        <v>350</v>
      </c>
      <c r="CO29">
        <v>1689196072</v>
      </c>
      <c r="CP29">
        <v>1689196066.5</v>
      </c>
      <c r="CQ29">
        <v>22</v>
      </c>
      <c r="CR29">
        <v>0.32500000000000001</v>
      </c>
      <c r="CS29">
        <v>8.9999999999999993E-3</v>
      </c>
      <c r="CT29">
        <v>-2.2309999999999999</v>
      </c>
      <c r="CU29">
        <v>-1.6E-2</v>
      </c>
      <c r="CV29">
        <v>408</v>
      </c>
      <c r="CW29">
        <v>12</v>
      </c>
      <c r="CX29">
        <v>0.31</v>
      </c>
      <c r="CY29">
        <v>0.12</v>
      </c>
      <c r="CZ29">
        <v>3.3476341384085502</v>
      </c>
      <c r="DA29">
        <v>0.31805970903122138</v>
      </c>
      <c r="DB29">
        <v>4.8436082363402917E-2</v>
      </c>
      <c r="DC29">
        <v>1</v>
      </c>
      <c r="DD29">
        <v>402.56626829268288</v>
      </c>
      <c r="DE29">
        <v>-3.6459930313065707E-2</v>
      </c>
      <c r="DF29">
        <v>1.9561066844870679E-2</v>
      </c>
      <c r="DG29">
        <v>-1</v>
      </c>
      <c r="DH29">
        <v>180.00073170731699</v>
      </c>
      <c r="DI29">
        <v>5.0761404827110879E-3</v>
      </c>
      <c r="DJ29">
        <v>4.7576607812488949E-3</v>
      </c>
      <c r="DK29">
        <v>1</v>
      </c>
      <c r="DL29">
        <v>2</v>
      </c>
      <c r="DM29">
        <v>2</v>
      </c>
      <c r="DN29" t="s">
        <v>351</v>
      </c>
      <c r="DO29">
        <v>3.2111999999999998</v>
      </c>
      <c r="DP29">
        <v>2.8090099999999998</v>
      </c>
      <c r="DQ29">
        <v>9.5978900000000006E-2</v>
      </c>
      <c r="DR29">
        <v>9.5594700000000005E-2</v>
      </c>
      <c r="DS29">
        <v>7.6289599999999999E-2</v>
      </c>
      <c r="DT29">
        <v>7.2844599999999995E-2</v>
      </c>
      <c r="DU29">
        <v>27434.6</v>
      </c>
      <c r="DV29">
        <v>30998.1</v>
      </c>
      <c r="DW29">
        <v>28552</v>
      </c>
      <c r="DX29">
        <v>32857</v>
      </c>
      <c r="DY29">
        <v>36662.1</v>
      </c>
      <c r="DZ29">
        <v>41401</v>
      </c>
      <c r="EA29">
        <v>41897</v>
      </c>
      <c r="EB29">
        <v>47533.7</v>
      </c>
      <c r="EC29">
        <v>2.24695</v>
      </c>
      <c r="ED29">
        <v>1.92598</v>
      </c>
      <c r="EE29">
        <v>0.111762</v>
      </c>
      <c r="EF29">
        <v>0</v>
      </c>
      <c r="EG29">
        <v>16.137799999999999</v>
      </c>
      <c r="EH29">
        <v>999.9</v>
      </c>
      <c r="EI29">
        <v>66.8</v>
      </c>
      <c r="EJ29">
        <v>17.2</v>
      </c>
      <c r="EK29">
        <v>12.9398</v>
      </c>
      <c r="EL29">
        <v>62.776200000000003</v>
      </c>
      <c r="EM29">
        <v>22.127400000000002</v>
      </c>
      <c r="EN29">
        <v>1</v>
      </c>
      <c r="EO29">
        <v>-0.43032500000000001</v>
      </c>
      <c r="EP29">
        <v>0.39504400000000001</v>
      </c>
      <c r="EQ29">
        <v>20.2516</v>
      </c>
      <c r="ER29">
        <v>5.2267200000000003</v>
      </c>
      <c r="ES29">
        <v>12.0099</v>
      </c>
      <c r="ET29">
        <v>4.9907000000000004</v>
      </c>
      <c r="EU29">
        <v>3.3050000000000002</v>
      </c>
      <c r="EV29">
        <v>3286.2</v>
      </c>
      <c r="EW29">
        <v>1734.1</v>
      </c>
      <c r="EX29">
        <v>76.8</v>
      </c>
      <c r="EY29">
        <v>17.600000000000001</v>
      </c>
      <c r="EZ29">
        <v>1.85212</v>
      </c>
      <c r="FA29">
        <v>1.86128</v>
      </c>
      <c r="FB29">
        <v>1.8602000000000001</v>
      </c>
      <c r="FC29">
        <v>1.8561300000000001</v>
      </c>
      <c r="FD29">
        <v>1.86063</v>
      </c>
      <c r="FE29">
        <v>1.8569800000000001</v>
      </c>
      <c r="FF29">
        <v>1.8589800000000001</v>
      </c>
      <c r="FG29">
        <v>1.86188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-2.206</v>
      </c>
      <c r="FV29">
        <v>-1.6400000000000001E-2</v>
      </c>
      <c r="FW29">
        <v>-0.76233992009568818</v>
      </c>
      <c r="FX29">
        <v>-4.0117494158234393E-3</v>
      </c>
      <c r="FY29">
        <v>1.087516141204025E-6</v>
      </c>
      <c r="FZ29">
        <v>-8.657206703991749E-11</v>
      </c>
      <c r="GA29">
        <v>-1.6419999999998321E-2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14.2</v>
      </c>
      <c r="GJ29">
        <v>14.3</v>
      </c>
      <c r="GK29">
        <v>0.98754900000000001</v>
      </c>
      <c r="GL29">
        <v>2.323</v>
      </c>
      <c r="GM29">
        <v>1.5942400000000001</v>
      </c>
      <c r="GN29">
        <v>2.34253</v>
      </c>
      <c r="GO29">
        <v>1.40015</v>
      </c>
      <c r="GP29">
        <v>2.34375</v>
      </c>
      <c r="GQ29">
        <v>21.057700000000001</v>
      </c>
      <c r="GR29">
        <v>14.981400000000001</v>
      </c>
      <c r="GS29">
        <v>18</v>
      </c>
      <c r="GT29">
        <v>646.90700000000004</v>
      </c>
      <c r="GU29">
        <v>458.75400000000002</v>
      </c>
      <c r="GV29">
        <v>16.9999</v>
      </c>
      <c r="GW29">
        <v>21.4192</v>
      </c>
      <c r="GX29">
        <v>30.0001</v>
      </c>
      <c r="GY29">
        <v>21.5977</v>
      </c>
      <c r="GZ29">
        <v>21.5825</v>
      </c>
      <c r="HA29">
        <v>19.820900000000002</v>
      </c>
      <c r="HB29">
        <v>-30</v>
      </c>
      <c r="HC29">
        <v>-30</v>
      </c>
      <c r="HD29">
        <v>17</v>
      </c>
      <c r="HE29">
        <v>402.45499999999998</v>
      </c>
      <c r="HF29">
        <v>0</v>
      </c>
      <c r="HG29">
        <v>104.815</v>
      </c>
      <c r="HH29">
        <v>104.571</v>
      </c>
    </row>
    <row r="30" spans="1:216" x14ac:dyDescent="0.2">
      <c r="A30">
        <v>12</v>
      </c>
      <c r="B30">
        <v>1689196985</v>
      </c>
      <c r="C30">
        <v>665.5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1689196985</v>
      </c>
      <c r="M30">
        <f t="shared" si="0"/>
        <v>9.0918523734277962E-4</v>
      </c>
      <c r="N30">
        <f t="shared" si="1"/>
        <v>0.90918523734277956</v>
      </c>
      <c r="O30">
        <f t="shared" si="2"/>
        <v>2.100327643024074</v>
      </c>
      <c r="P30">
        <f t="shared" si="3"/>
        <v>400.04500000000002</v>
      </c>
      <c r="Q30">
        <f t="shared" si="4"/>
        <v>366.32865380794533</v>
      </c>
      <c r="R30">
        <f t="shared" si="5"/>
        <v>37.31681672958608</v>
      </c>
      <c r="S30">
        <f t="shared" si="6"/>
        <v>40.751401216935001</v>
      </c>
      <c r="T30">
        <f t="shared" si="7"/>
        <v>0.11810887549144891</v>
      </c>
      <c r="U30">
        <f t="shared" si="8"/>
        <v>3.4213568664234089</v>
      </c>
      <c r="V30">
        <f t="shared" si="9"/>
        <v>0.11588965942509094</v>
      </c>
      <c r="W30">
        <f t="shared" si="10"/>
        <v>7.2626951783003046E-2</v>
      </c>
      <c r="X30">
        <f t="shared" si="11"/>
        <v>20.660626595228567</v>
      </c>
      <c r="Y30">
        <f t="shared" si="12"/>
        <v>18.48160501469372</v>
      </c>
      <c r="Z30">
        <f t="shared" si="13"/>
        <v>18.48160501469372</v>
      </c>
      <c r="AA30">
        <f t="shared" si="14"/>
        <v>2.1348479207438373</v>
      </c>
      <c r="AB30">
        <f t="shared" si="15"/>
        <v>62.812472042190358</v>
      </c>
      <c r="AC30">
        <f t="shared" si="16"/>
        <v>1.3493410382822999</v>
      </c>
      <c r="AD30">
        <f t="shared" si="17"/>
        <v>2.1482055942265164</v>
      </c>
      <c r="AE30">
        <f t="shared" si="18"/>
        <v>0.78550688246153744</v>
      </c>
      <c r="AF30">
        <f t="shared" si="19"/>
        <v>-40.095068966816584</v>
      </c>
      <c r="AG30">
        <f t="shared" si="20"/>
        <v>18.370513290462878</v>
      </c>
      <c r="AH30">
        <f t="shared" si="21"/>
        <v>1.0633840980755664</v>
      </c>
      <c r="AI30">
        <f t="shared" si="22"/>
        <v>-5.4498304957206756E-4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55337.325580842153</v>
      </c>
      <c r="AO30">
        <f t="shared" si="26"/>
        <v>124.914</v>
      </c>
      <c r="AP30">
        <f t="shared" si="27"/>
        <v>105.30307201825315</v>
      </c>
      <c r="AQ30">
        <f t="shared" si="28"/>
        <v>0.84300456328556561</v>
      </c>
      <c r="AR30">
        <f t="shared" si="29"/>
        <v>0.16539880714114163</v>
      </c>
      <c r="AS30">
        <v>1689196985</v>
      </c>
      <c r="AT30">
        <v>400.04500000000002</v>
      </c>
      <c r="AU30">
        <v>401.755</v>
      </c>
      <c r="AV30">
        <v>13.2461</v>
      </c>
      <c r="AW30">
        <v>12.6235</v>
      </c>
      <c r="AX30">
        <v>402.25099999999998</v>
      </c>
      <c r="AY30">
        <v>13.262499999999999</v>
      </c>
      <c r="AZ30">
        <v>600.01599999999996</v>
      </c>
      <c r="BA30">
        <v>101.667</v>
      </c>
      <c r="BB30">
        <v>0.200043</v>
      </c>
      <c r="BC30">
        <v>18.581199999999999</v>
      </c>
      <c r="BD30">
        <v>17.909500000000001</v>
      </c>
      <c r="BE30">
        <v>999.9</v>
      </c>
      <c r="BF30">
        <v>0</v>
      </c>
      <c r="BG30">
        <v>0</v>
      </c>
      <c r="BH30">
        <v>10005</v>
      </c>
      <c r="BI30">
        <v>0</v>
      </c>
      <c r="BJ30">
        <v>0.59953400000000001</v>
      </c>
      <c r="BK30">
        <v>-1.7099</v>
      </c>
      <c r="BL30">
        <v>405.41500000000002</v>
      </c>
      <c r="BM30">
        <v>406.89100000000002</v>
      </c>
      <c r="BN30">
        <v>0.62258000000000002</v>
      </c>
      <c r="BO30">
        <v>401.755</v>
      </c>
      <c r="BP30">
        <v>12.6235</v>
      </c>
      <c r="BQ30">
        <v>1.3467</v>
      </c>
      <c r="BR30">
        <v>1.2834000000000001</v>
      </c>
      <c r="BS30">
        <v>11.330399999999999</v>
      </c>
      <c r="BT30">
        <v>10.6058</v>
      </c>
      <c r="BU30">
        <v>124.914</v>
      </c>
      <c r="BV30">
        <v>0.89983999999999997</v>
      </c>
      <c r="BW30">
        <v>0.10016</v>
      </c>
      <c r="BX30">
        <v>0</v>
      </c>
      <c r="BY30">
        <v>2.4605999999999999</v>
      </c>
      <c r="BZ30">
        <v>0</v>
      </c>
      <c r="CA30">
        <v>977.87800000000004</v>
      </c>
      <c r="CB30">
        <v>1013.16</v>
      </c>
      <c r="CC30">
        <v>39</v>
      </c>
      <c r="CD30">
        <v>41.625</v>
      </c>
      <c r="CE30">
        <v>41</v>
      </c>
      <c r="CF30">
        <v>41.811999999999998</v>
      </c>
      <c r="CG30">
        <v>38.875</v>
      </c>
      <c r="CH30">
        <v>112.4</v>
      </c>
      <c r="CI30">
        <v>12.51</v>
      </c>
      <c r="CJ30">
        <v>0</v>
      </c>
      <c r="CK30">
        <v>1689196990.3</v>
      </c>
      <c r="CL30">
        <v>0</v>
      </c>
      <c r="CM30">
        <v>1689196072</v>
      </c>
      <c r="CN30" t="s">
        <v>350</v>
      </c>
      <c r="CO30">
        <v>1689196072</v>
      </c>
      <c r="CP30">
        <v>1689196066.5</v>
      </c>
      <c r="CQ30">
        <v>22</v>
      </c>
      <c r="CR30">
        <v>0.32500000000000001</v>
      </c>
      <c r="CS30">
        <v>8.9999999999999993E-3</v>
      </c>
      <c r="CT30">
        <v>-2.2309999999999999</v>
      </c>
      <c r="CU30">
        <v>-1.6E-2</v>
      </c>
      <c r="CV30">
        <v>408</v>
      </c>
      <c r="CW30">
        <v>12</v>
      </c>
      <c r="CX30">
        <v>0.31</v>
      </c>
      <c r="CY30">
        <v>0.12</v>
      </c>
      <c r="CZ30">
        <v>2.220887989107112</v>
      </c>
      <c r="DA30">
        <v>-0.52879688181112106</v>
      </c>
      <c r="DB30">
        <v>7.5609117477923371E-2</v>
      </c>
      <c r="DC30">
        <v>1</v>
      </c>
      <c r="DD30">
        <v>401.80454999999989</v>
      </c>
      <c r="DE30">
        <v>-0.41423639774942672</v>
      </c>
      <c r="DF30">
        <v>4.4781106507098822E-2</v>
      </c>
      <c r="DG30">
        <v>-1</v>
      </c>
      <c r="DH30">
        <v>124.9789024390244</v>
      </c>
      <c r="DI30">
        <v>9.7383145378993508E-2</v>
      </c>
      <c r="DJ30">
        <v>0.14277780876935209</v>
      </c>
      <c r="DK30">
        <v>1</v>
      </c>
      <c r="DL30">
        <v>2</v>
      </c>
      <c r="DM30">
        <v>2</v>
      </c>
      <c r="DN30" t="s">
        <v>351</v>
      </c>
      <c r="DO30">
        <v>3.2111299999999998</v>
      </c>
      <c r="DP30">
        <v>2.8090199999999999</v>
      </c>
      <c r="DQ30">
        <v>9.59734E-2</v>
      </c>
      <c r="DR30">
        <v>9.5447100000000007E-2</v>
      </c>
      <c r="DS30">
        <v>7.6311400000000001E-2</v>
      </c>
      <c r="DT30">
        <v>7.2930300000000003E-2</v>
      </c>
      <c r="DU30">
        <v>27435.1</v>
      </c>
      <c r="DV30">
        <v>31002.400000000001</v>
      </c>
      <c r="DW30">
        <v>28552.400000000001</v>
      </c>
      <c r="DX30">
        <v>32856.199999999997</v>
      </c>
      <c r="DY30">
        <v>36661.599999999999</v>
      </c>
      <c r="DZ30">
        <v>41396.400000000001</v>
      </c>
      <c r="EA30">
        <v>41897.4</v>
      </c>
      <c r="EB30">
        <v>47532.800000000003</v>
      </c>
      <c r="EC30">
        <v>2.2469000000000001</v>
      </c>
      <c r="ED30">
        <v>1.9256800000000001</v>
      </c>
      <c r="EE30">
        <v>0.108816</v>
      </c>
      <c r="EF30">
        <v>0</v>
      </c>
      <c r="EG30">
        <v>16.100300000000001</v>
      </c>
      <c r="EH30">
        <v>999.9</v>
      </c>
      <c r="EI30">
        <v>66.7</v>
      </c>
      <c r="EJ30">
        <v>17.2</v>
      </c>
      <c r="EK30">
        <v>12.9201</v>
      </c>
      <c r="EL30">
        <v>63.066200000000002</v>
      </c>
      <c r="EM30">
        <v>22.367799999999999</v>
      </c>
      <c r="EN30">
        <v>1</v>
      </c>
      <c r="EO30">
        <v>-0.42990600000000001</v>
      </c>
      <c r="EP30">
        <v>0.386411</v>
      </c>
      <c r="EQ30">
        <v>20.252199999999998</v>
      </c>
      <c r="ER30">
        <v>5.2276199999999999</v>
      </c>
      <c r="ES30">
        <v>12.0099</v>
      </c>
      <c r="ET30">
        <v>4.9897</v>
      </c>
      <c r="EU30">
        <v>3.3050000000000002</v>
      </c>
      <c r="EV30">
        <v>3287.4</v>
      </c>
      <c r="EW30">
        <v>1734.1</v>
      </c>
      <c r="EX30">
        <v>76.8</v>
      </c>
      <c r="EY30">
        <v>17.600000000000001</v>
      </c>
      <c r="EZ30">
        <v>1.8521099999999999</v>
      </c>
      <c r="FA30">
        <v>1.86128</v>
      </c>
      <c r="FB30">
        <v>1.86019</v>
      </c>
      <c r="FC30">
        <v>1.85609</v>
      </c>
      <c r="FD30">
        <v>1.8606</v>
      </c>
      <c r="FE30">
        <v>1.85693</v>
      </c>
      <c r="FF30">
        <v>1.8589800000000001</v>
      </c>
      <c r="FG30">
        <v>1.8618600000000001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-2.206</v>
      </c>
      <c r="FV30">
        <v>-1.6400000000000001E-2</v>
      </c>
      <c r="FW30">
        <v>-0.76233992009568818</v>
      </c>
      <c r="FX30">
        <v>-4.0117494158234393E-3</v>
      </c>
      <c r="FY30">
        <v>1.087516141204025E-6</v>
      </c>
      <c r="FZ30">
        <v>-8.657206703991749E-11</v>
      </c>
      <c r="GA30">
        <v>-1.6419999999998321E-2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15.2</v>
      </c>
      <c r="GJ30">
        <v>15.3</v>
      </c>
      <c r="GK30">
        <v>0.98632799999999998</v>
      </c>
      <c r="GL30">
        <v>2.3303199999999999</v>
      </c>
      <c r="GM30">
        <v>1.5942400000000001</v>
      </c>
      <c r="GN30">
        <v>2.34253</v>
      </c>
      <c r="GO30">
        <v>1.40015</v>
      </c>
      <c r="GP30">
        <v>2.2656200000000002</v>
      </c>
      <c r="GQ30">
        <v>21.0778</v>
      </c>
      <c r="GR30">
        <v>14.963800000000001</v>
      </c>
      <c r="GS30">
        <v>18</v>
      </c>
      <c r="GT30">
        <v>646.98599999999999</v>
      </c>
      <c r="GU30">
        <v>458.66199999999998</v>
      </c>
      <c r="GV30">
        <v>16.999400000000001</v>
      </c>
      <c r="GW30">
        <v>21.426500000000001</v>
      </c>
      <c r="GX30">
        <v>30.0001</v>
      </c>
      <c r="GY30">
        <v>21.6068</v>
      </c>
      <c r="GZ30">
        <v>21.5931</v>
      </c>
      <c r="HA30">
        <v>19.7898</v>
      </c>
      <c r="HB30">
        <v>-30</v>
      </c>
      <c r="HC30">
        <v>-30</v>
      </c>
      <c r="HD30">
        <v>17</v>
      </c>
      <c r="HE30">
        <v>401.69099999999997</v>
      </c>
      <c r="HF30">
        <v>0</v>
      </c>
      <c r="HG30">
        <v>104.816</v>
      </c>
      <c r="HH30">
        <v>104.569</v>
      </c>
    </row>
    <row r="31" spans="1:216" x14ac:dyDescent="0.2">
      <c r="A31">
        <v>13</v>
      </c>
      <c r="B31">
        <v>1689197045.5</v>
      </c>
      <c r="C31">
        <v>726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1689197045.5</v>
      </c>
      <c r="M31">
        <f t="shared" si="0"/>
        <v>9.0252939443692215E-4</v>
      </c>
      <c r="N31">
        <f t="shared" si="1"/>
        <v>0.90252939443692215</v>
      </c>
      <c r="O31">
        <f t="shared" si="2"/>
        <v>1.5353800131572144</v>
      </c>
      <c r="P31">
        <f t="shared" si="3"/>
        <v>400.029</v>
      </c>
      <c r="Q31">
        <f t="shared" si="4"/>
        <v>374.20277794154907</v>
      </c>
      <c r="R31">
        <f t="shared" si="5"/>
        <v>38.119184180774674</v>
      </c>
      <c r="S31">
        <f t="shared" si="6"/>
        <v>40.750042563909005</v>
      </c>
      <c r="T31">
        <f t="shared" si="7"/>
        <v>0.11868442293807928</v>
      </c>
      <c r="U31">
        <f t="shared" si="8"/>
        <v>3.431641556324728</v>
      </c>
      <c r="V31">
        <f t="shared" si="9"/>
        <v>0.11645032581262467</v>
      </c>
      <c r="W31">
        <f t="shared" si="10"/>
        <v>7.2978675616636568E-2</v>
      </c>
      <c r="X31">
        <f t="shared" si="11"/>
        <v>16.540654204740001</v>
      </c>
      <c r="Y31">
        <f t="shared" si="12"/>
        <v>18.416930470123209</v>
      </c>
      <c r="Z31">
        <f t="shared" si="13"/>
        <v>18.416930470123209</v>
      </c>
      <c r="AA31">
        <f t="shared" si="14"/>
        <v>2.1262128336730961</v>
      </c>
      <c r="AB31">
        <f t="shared" si="15"/>
        <v>63.030224030945057</v>
      </c>
      <c r="AC31">
        <f t="shared" si="16"/>
        <v>1.3501751476782</v>
      </c>
      <c r="AD31">
        <f t="shared" si="17"/>
        <v>2.1421074864263905</v>
      </c>
      <c r="AE31">
        <f t="shared" si="18"/>
        <v>0.77603768599489609</v>
      </c>
      <c r="AF31">
        <f t="shared" si="19"/>
        <v>-39.801546294668263</v>
      </c>
      <c r="AG31">
        <f t="shared" si="20"/>
        <v>21.991654648894141</v>
      </c>
      <c r="AH31">
        <f t="shared" si="21"/>
        <v>1.2684613820508208</v>
      </c>
      <c r="AI31">
        <f t="shared" si="22"/>
        <v>-7.7605898330190826E-4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55591.418596753487</v>
      </c>
      <c r="AO31">
        <f t="shared" si="26"/>
        <v>100.003</v>
      </c>
      <c r="AP31">
        <f t="shared" si="27"/>
        <v>84.303129018000007</v>
      </c>
      <c r="AQ31">
        <f t="shared" si="28"/>
        <v>0.84300600000000003</v>
      </c>
      <c r="AR31">
        <f t="shared" si="29"/>
        <v>0.16540157999999999</v>
      </c>
      <c r="AS31">
        <v>1689197045.5</v>
      </c>
      <c r="AT31">
        <v>400.029</v>
      </c>
      <c r="AU31">
        <v>401.34500000000003</v>
      </c>
      <c r="AV31">
        <v>13.254200000000001</v>
      </c>
      <c r="AW31">
        <v>12.636200000000001</v>
      </c>
      <c r="AX31">
        <v>402.23399999999998</v>
      </c>
      <c r="AY31">
        <v>13.2706</v>
      </c>
      <c r="AZ31">
        <v>600.05200000000002</v>
      </c>
      <c r="BA31">
        <v>101.66800000000001</v>
      </c>
      <c r="BB31">
        <v>0.19972100000000001</v>
      </c>
      <c r="BC31">
        <v>18.535799999999998</v>
      </c>
      <c r="BD31">
        <v>17.866299999999999</v>
      </c>
      <c r="BE31">
        <v>999.9</v>
      </c>
      <c r="BF31">
        <v>0</v>
      </c>
      <c r="BG31">
        <v>0</v>
      </c>
      <c r="BH31">
        <v>10051.200000000001</v>
      </c>
      <c r="BI31">
        <v>0</v>
      </c>
      <c r="BJ31">
        <v>0.59953400000000001</v>
      </c>
      <c r="BK31">
        <v>-1.3159799999999999</v>
      </c>
      <c r="BL31">
        <v>405.40199999999999</v>
      </c>
      <c r="BM31">
        <v>406.48099999999999</v>
      </c>
      <c r="BN31">
        <v>0.61799000000000004</v>
      </c>
      <c r="BO31">
        <v>401.34500000000003</v>
      </c>
      <c r="BP31">
        <v>12.636200000000001</v>
      </c>
      <c r="BQ31">
        <v>1.3475299999999999</v>
      </c>
      <c r="BR31">
        <v>1.2847</v>
      </c>
      <c r="BS31">
        <v>11.339700000000001</v>
      </c>
      <c r="BT31">
        <v>10.621</v>
      </c>
      <c r="BU31">
        <v>100.003</v>
      </c>
      <c r="BV31">
        <v>0.89979100000000001</v>
      </c>
      <c r="BW31">
        <v>0.10020900000000001</v>
      </c>
      <c r="BX31">
        <v>0</v>
      </c>
      <c r="BY31">
        <v>2.5024999999999999</v>
      </c>
      <c r="BZ31">
        <v>0</v>
      </c>
      <c r="CA31">
        <v>923.66200000000003</v>
      </c>
      <c r="CB31">
        <v>811.101</v>
      </c>
      <c r="CC31">
        <v>38.625</v>
      </c>
      <c r="CD31">
        <v>41.561999999999998</v>
      </c>
      <c r="CE31">
        <v>40.75</v>
      </c>
      <c r="CF31">
        <v>41.75</v>
      </c>
      <c r="CG31">
        <v>38.625</v>
      </c>
      <c r="CH31">
        <v>89.98</v>
      </c>
      <c r="CI31">
        <v>10.02</v>
      </c>
      <c r="CJ31">
        <v>0</v>
      </c>
      <c r="CK31">
        <v>1689197050.9000001</v>
      </c>
      <c r="CL31">
        <v>0</v>
      </c>
      <c r="CM31">
        <v>1689196072</v>
      </c>
      <c r="CN31" t="s">
        <v>350</v>
      </c>
      <c r="CO31">
        <v>1689196072</v>
      </c>
      <c r="CP31">
        <v>1689196066.5</v>
      </c>
      <c r="CQ31">
        <v>22</v>
      </c>
      <c r="CR31">
        <v>0.32500000000000001</v>
      </c>
      <c r="CS31">
        <v>8.9999999999999993E-3</v>
      </c>
      <c r="CT31">
        <v>-2.2309999999999999</v>
      </c>
      <c r="CU31">
        <v>-1.6E-2</v>
      </c>
      <c r="CV31">
        <v>408</v>
      </c>
      <c r="CW31">
        <v>12</v>
      </c>
      <c r="CX31">
        <v>0.31</v>
      </c>
      <c r="CY31">
        <v>0.12</v>
      </c>
      <c r="CZ31">
        <v>1.7308944608070389</v>
      </c>
      <c r="DA31">
        <v>0.31854590555536261</v>
      </c>
      <c r="DB31">
        <v>7.0494225035241984E-2</v>
      </c>
      <c r="DC31">
        <v>1</v>
      </c>
      <c r="DD31">
        <v>401.42414634146343</v>
      </c>
      <c r="DE31">
        <v>0.19444599303176399</v>
      </c>
      <c r="DF31">
        <v>3.5194623325237692E-2</v>
      </c>
      <c r="DG31">
        <v>-1</v>
      </c>
      <c r="DH31">
        <v>100.00237749999999</v>
      </c>
      <c r="DI31">
        <v>2.7386027205896358E-3</v>
      </c>
      <c r="DJ31">
        <v>1.2261066175093869E-2</v>
      </c>
      <c r="DK31">
        <v>1</v>
      </c>
      <c r="DL31">
        <v>2</v>
      </c>
      <c r="DM31">
        <v>2</v>
      </c>
      <c r="DN31" t="s">
        <v>351</v>
      </c>
      <c r="DO31">
        <v>3.2112099999999999</v>
      </c>
      <c r="DP31">
        <v>2.8090999999999999</v>
      </c>
      <c r="DQ31">
        <v>9.5969700000000005E-2</v>
      </c>
      <c r="DR31">
        <v>9.5372299999999993E-2</v>
      </c>
      <c r="DS31">
        <v>7.6345399999999994E-2</v>
      </c>
      <c r="DT31">
        <v>7.2983900000000004E-2</v>
      </c>
      <c r="DU31">
        <v>27434.799999999999</v>
      </c>
      <c r="DV31">
        <v>31004.3</v>
      </c>
      <c r="DW31">
        <v>28552</v>
      </c>
      <c r="DX31">
        <v>32855.599999999999</v>
      </c>
      <c r="DY31">
        <v>36659.800000000003</v>
      </c>
      <c r="DZ31">
        <v>41393.1</v>
      </c>
      <c r="EA31">
        <v>41897</v>
      </c>
      <c r="EB31">
        <v>47531.8</v>
      </c>
      <c r="EC31">
        <v>2.24668</v>
      </c>
      <c r="ED31">
        <v>1.92547</v>
      </c>
      <c r="EE31">
        <v>0.109419</v>
      </c>
      <c r="EF31">
        <v>0</v>
      </c>
      <c r="EG31">
        <v>16.047000000000001</v>
      </c>
      <c r="EH31">
        <v>999.9</v>
      </c>
      <c r="EI31">
        <v>66.7</v>
      </c>
      <c r="EJ31">
        <v>17.3</v>
      </c>
      <c r="EK31">
        <v>13.0021</v>
      </c>
      <c r="EL31">
        <v>62.496200000000002</v>
      </c>
      <c r="EM31">
        <v>21.947099999999999</v>
      </c>
      <c r="EN31">
        <v>1</v>
      </c>
      <c r="EO31">
        <v>-0.429535</v>
      </c>
      <c r="EP31">
        <v>0.37000499999999997</v>
      </c>
      <c r="EQ31">
        <v>20.252600000000001</v>
      </c>
      <c r="ER31">
        <v>5.2292699999999996</v>
      </c>
      <c r="ES31">
        <v>12.0099</v>
      </c>
      <c r="ET31">
        <v>4.99125</v>
      </c>
      <c r="EU31">
        <v>3.3050000000000002</v>
      </c>
      <c r="EV31">
        <v>3288.8</v>
      </c>
      <c r="EW31">
        <v>1734.1</v>
      </c>
      <c r="EX31">
        <v>76.8</v>
      </c>
      <c r="EY31">
        <v>17.7</v>
      </c>
      <c r="EZ31">
        <v>1.8521099999999999</v>
      </c>
      <c r="FA31">
        <v>1.86127</v>
      </c>
      <c r="FB31">
        <v>1.86019</v>
      </c>
      <c r="FC31">
        <v>1.85616</v>
      </c>
      <c r="FD31">
        <v>1.8606100000000001</v>
      </c>
      <c r="FE31">
        <v>1.8568899999999999</v>
      </c>
      <c r="FF31">
        <v>1.8589800000000001</v>
      </c>
      <c r="FG31">
        <v>1.8618699999999999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-2.2050000000000001</v>
      </c>
      <c r="FV31">
        <v>-1.6400000000000001E-2</v>
      </c>
      <c r="FW31">
        <v>-0.76233992009568818</v>
      </c>
      <c r="FX31">
        <v>-4.0117494158234393E-3</v>
      </c>
      <c r="FY31">
        <v>1.087516141204025E-6</v>
      </c>
      <c r="FZ31">
        <v>-8.657206703991749E-11</v>
      </c>
      <c r="GA31">
        <v>-1.6419999999998321E-2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16.2</v>
      </c>
      <c r="GJ31">
        <v>16.3</v>
      </c>
      <c r="GK31">
        <v>0.98510699999999995</v>
      </c>
      <c r="GL31">
        <v>2.31934</v>
      </c>
      <c r="GM31">
        <v>1.5942400000000001</v>
      </c>
      <c r="GN31">
        <v>2.34253</v>
      </c>
      <c r="GO31">
        <v>1.40015</v>
      </c>
      <c r="GP31">
        <v>2.3120099999999999</v>
      </c>
      <c r="GQ31">
        <v>21.097799999999999</v>
      </c>
      <c r="GR31">
        <v>14.9726</v>
      </c>
      <c r="GS31">
        <v>18</v>
      </c>
      <c r="GT31">
        <v>646.90700000000004</v>
      </c>
      <c r="GU31">
        <v>458.60599999999999</v>
      </c>
      <c r="GV31">
        <v>17.000499999999999</v>
      </c>
      <c r="GW31">
        <v>21.432700000000001</v>
      </c>
      <c r="GX31">
        <v>30</v>
      </c>
      <c r="GY31">
        <v>21.614100000000001</v>
      </c>
      <c r="GZ31">
        <v>21.6007</v>
      </c>
      <c r="HA31">
        <v>19.779299999999999</v>
      </c>
      <c r="HB31">
        <v>-30</v>
      </c>
      <c r="HC31">
        <v>-30</v>
      </c>
      <c r="HD31">
        <v>17</v>
      </c>
      <c r="HE31">
        <v>401.55099999999999</v>
      </c>
      <c r="HF31">
        <v>0</v>
      </c>
      <c r="HG31">
        <v>104.815</v>
      </c>
      <c r="HH31">
        <v>104.56699999999999</v>
      </c>
    </row>
    <row r="32" spans="1:216" x14ac:dyDescent="0.2">
      <c r="A32">
        <v>14</v>
      </c>
      <c r="B32">
        <v>1689197106</v>
      </c>
      <c r="C32">
        <v>786.5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1689197106</v>
      </c>
      <c r="M32">
        <f t="shared" si="0"/>
        <v>8.9885890126814886E-4</v>
      </c>
      <c r="N32">
        <f t="shared" si="1"/>
        <v>0.89885890126814882</v>
      </c>
      <c r="O32">
        <f t="shared" si="2"/>
        <v>1.1246521922802424</v>
      </c>
      <c r="P32">
        <f t="shared" si="3"/>
        <v>400.03699999999998</v>
      </c>
      <c r="Q32">
        <f t="shared" si="4"/>
        <v>379.87824459639154</v>
      </c>
      <c r="R32">
        <f t="shared" si="5"/>
        <v>38.698608944929795</v>
      </c>
      <c r="S32">
        <f t="shared" si="6"/>
        <v>40.752203230145</v>
      </c>
      <c r="T32">
        <f t="shared" si="7"/>
        <v>0.11902556451879102</v>
      </c>
      <c r="U32">
        <f t="shared" si="8"/>
        <v>3.4101693575723186</v>
      </c>
      <c r="V32">
        <f t="shared" si="9"/>
        <v>0.11676487918891998</v>
      </c>
      <c r="W32">
        <f t="shared" si="10"/>
        <v>7.3177586744084311E-2</v>
      </c>
      <c r="X32">
        <f t="shared" si="11"/>
        <v>12.406590488334889</v>
      </c>
      <c r="Y32">
        <f t="shared" si="12"/>
        <v>18.387002591435163</v>
      </c>
      <c r="Z32">
        <f t="shared" si="13"/>
        <v>18.387002591435163</v>
      </c>
      <c r="AA32">
        <f t="shared" si="14"/>
        <v>2.1222273603208248</v>
      </c>
      <c r="AB32">
        <f t="shared" si="15"/>
        <v>63.121774148203478</v>
      </c>
      <c r="AC32">
        <f t="shared" si="16"/>
        <v>1.3513912522845</v>
      </c>
      <c r="AD32">
        <f t="shared" si="17"/>
        <v>2.1409272323549895</v>
      </c>
      <c r="AE32">
        <f t="shared" si="18"/>
        <v>0.77083610803632485</v>
      </c>
      <c r="AF32">
        <f t="shared" si="19"/>
        <v>-39.639677545925366</v>
      </c>
      <c r="AG32">
        <f t="shared" si="20"/>
        <v>25.738390623867737</v>
      </c>
      <c r="AH32">
        <f t="shared" si="21"/>
        <v>1.4936201012902621</v>
      </c>
      <c r="AI32">
        <f t="shared" si="22"/>
        <v>-1.0763324324791768E-3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55081.031916147032</v>
      </c>
      <c r="AO32">
        <f t="shared" si="26"/>
        <v>75.007499999999993</v>
      </c>
      <c r="AP32">
        <f t="shared" si="27"/>
        <v>63.231892481002539</v>
      </c>
      <c r="AQ32">
        <f t="shared" si="28"/>
        <v>0.84300759898680189</v>
      </c>
      <c r="AR32">
        <f t="shared" si="29"/>
        <v>0.16540466604452742</v>
      </c>
      <c r="AS32">
        <v>1689197106</v>
      </c>
      <c r="AT32">
        <v>400.03699999999998</v>
      </c>
      <c r="AU32">
        <v>401.06700000000001</v>
      </c>
      <c r="AV32">
        <v>13.265700000000001</v>
      </c>
      <c r="AW32">
        <v>12.6502</v>
      </c>
      <c r="AX32">
        <v>402.24299999999999</v>
      </c>
      <c r="AY32">
        <v>13.2821</v>
      </c>
      <c r="AZ32">
        <v>600.03200000000004</v>
      </c>
      <c r="BA32">
        <v>101.67100000000001</v>
      </c>
      <c r="BB32">
        <v>0.20008500000000001</v>
      </c>
      <c r="BC32">
        <v>18.527000000000001</v>
      </c>
      <c r="BD32">
        <v>17.854299999999999</v>
      </c>
      <c r="BE32">
        <v>999.9</v>
      </c>
      <c r="BF32">
        <v>0</v>
      </c>
      <c r="BG32">
        <v>0</v>
      </c>
      <c r="BH32">
        <v>9954.3799999999992</v>
      </c>
      <c r="BI32">
        <v>0</v>
      </c>
      <c r="BJ32">
        <v>0.59953400000000001</v>
      </c>
      <c r="BK32">
        <v>-1.0295700000000001</v>
      </c>
      <c r="BL32">
        <v>405.41500000000002</v>
      </c>
      <c r="BM32">
        <v>406.20600000000002</v>
      </c>
      <c r="BN32">
        <v>0.61550199999999999</v>
      </c>
      <c r="BO32">
        <v>401.06700000000001</v>
      </c>
      <c r="BP32">
        <v>12.6502</v>
      </c>
      <c r="BQ32">
        <v>1.34874</v>
      </c>
      <c r="BR32">
        <v>1.28616</v>
      </c>
      <c r="BS32">
        <v>11.353300000000001</v>
      </c>
      <c r="BT32">
        <v>10.6381</v>
      </c>
      <c r="BU32">
        <v>75.007499999999993</v>
      </c>
      <c r="BV32">
        <v>0.89971100000000004</v>
      </c>
      <c r="BW32">
        <v>0.100289</v>
      </c>
      <c r="BX32">
        <v>0</v>
      </c>
      <c r="BY32">
        <v>2.0326</v>
      </c>
      <c r="BZ32">
        <v>0</v>
      </c>
      <c r="CA32">
        <v>837.08</v>
      </c>
      <c r="CB32">
        <v>608.35699999999997</v>
      </c>
      <c r="CC32">
        <v>38.311999999999998</v>
      </c>
      <c r="CD32">
        <v>41.5</v>
      </c>
      <c r="CE32">
        <v>40.5</v>
      </c>
      <c r="CF32">
        <v>41.686999999999998</v>
      </c>
      <c r="CG32">
        <v>38.375</v>
      </c>
      <c r="CH32">
        <v>67.489999999999995</v>
      </c>
      <c r="CI32">
        <v>7.52</v>
      </c>
      <c r="CJ32">
        <v>0</v>
      </c>
      <c r="CK32">
        <v>1689197111.5</v>
      </c>
      <c r="CL32">
        <v>0</v>
      </c>
      <c r="CM32">
        <v>1689196072</v>
      </c>
      <c r="CN32" t="s">
        <v>350</v>
      </c>
      <c r="CO32">
        <v>1689196072</v>
      </c>
      <c r="CP32">
        <v>1689196066.5</v>
      </c>
      <c r="CQ32">
        <v>22</v>
      </c>
      <c r="CR32">
        <v>0.32500000000000001</v>
      </c>
      <c r="CS32">
        <v>8.9999999999999993E-3</v>
      </c>
      <c r="CT32">
        <v>-2.2309999999999999</v>
      </c>
      <c r="CU32">
        <v>-1.6E-2</v>
      </c>
      <c r="CV32">
        <v>408</v>
      </c>
      <c r="CW32">
        <v>12</v>
      </c>
      <c r="CX32">
        <v>0.31</v>
      </c>
      <c r="CY32">
        <v>0.12</v>
      </c>
      <c r="CZ32">
        <v>1.1339737525108431</v>
      </c>
      <c r="DA32">
        <v>-0.39782107788435611</v>
      </c>
      <c r="DB32">
        <v>7.6491699194233403E-2</v>
      </c>
      <c r="DC32">
        <v>1</v>
      </c>
      <c r="DD32">
        <v>401.05631707317082</v>
      </c>
      <c r="DE32">
        <v>-0.33545644599252228</v>
      </c>
      <c r="DF32">
        <v>5.1466986351608582E-2</v>
      </c>
      <c r="DG32">
        <v>-1</v>
      </c>
      <c r="DH32">
        <v>75.003090243902449</v>
      </c>
      <c r="DI32">
        <v>3.7822360090427679E-3</v>
      </c>
      <c r="DJ32">
        <v>1.470312402307954E-2</v>
      </c>
      <c r="DK32">
        <v>1</v>
      </c>
      <c r="DL32">
        <v>2</v>
      </c>
      <c r="DM32">
        <v>2</v>
      </c>
      <c r="DN32" t="s">
        <v>351</v>
      </c>
      <c r="DO32">
        <v>3.2111499999999999</v>
      </c>
      <c r="DP32">
        <v>2.8086199999999999</v>
      </c>
      <c r="DQ32">
        <v>9.5972199999999994E-2</v>
      </c>
      <c r="DR32">
        <v>9.5323099999999994E-2</v>
      </c>
      <c r="DS32">
        <v>7.6395599999999994E-2</v>
      </c>
      <c r="DT32">
        <v>7.3044700000000004E-2</v>
      </c>
      <c r="DU32">
        <v>27433.5</v>
      </c>
      <c r="DV32">
        <v>31005.9</v>
      </c>
      <c r="DW32">
        <v>28550.7</v>
      </c>
      <c r="DX32">
        <v>32855.5</v>
      </c>
      <c r="DY32">
        <v>36656</v>
      </c>
      <c r="DZ32">
        <v>41390.400000000001</v>
      </c>
      <c r="EA32">
        <v>41894.9</v>
      </c>
      <c r="EB32">
        <v>47531.8</v>
      </c>
      <c r="EC32">
        <v>2.2469000000000001</v>
      </c>
      <c r="ED32">
        <v>1.9250499999999999</v>
      </c>
      <c r="EE32">
        <v>0.10920299999999999</v>
      </c>
      <c r="EF32">
        <v>0</v>
      </c>
      <c r="EG32">
        <v>16.038499999999999</v>
      </c>
      <c r="EH32">
        <v>999.9</v>
      </c>
      <c r="EI32">
        <v>66.7</v>
      </c>
      <c r="EJ32">
        <v>17.3</v>
      </c>
      <c r="EK32">
        <v>13.0017</v>
      </c>
      <c r="EL32">
        <v>62.996200000000002</v>
      </c>
      <c r="EM32">
        <v>22.339700000000001</v>
      </c>
      <c r="EN32">
        <v>1</v>
      </c>
      <c r="EO32">
        <v>-0.42894100000000002</v>
      </c>
      <c r="EP32">
        <v>0.38751400000000003</v>
      </c>
      <c r="EQ32">
        <v>20.252600000000001</v>
      </c>
      <c r="ER32">
        <v>5.2288199999999998</v>
      </c>
      <c r="ES32">
        <v>12.0099</v>
      </c>
      <c r="ET32">
        <v>4.9907000000000004</v>
      </c>
      <c r="EU32">
        <v>3.3050000000000002</v>
      </c>
      <c r="EV32">
        <v>3290.3</v>
      </c>
      <c r="EW32">
        <v>1734.1</v>
      </c>
      <c r="EX32">
        <v>76.8</v>
      </c>
      <c r="EY32">
        <v>17.7</v>
      </c>
      <c r="EZ32">
        <v>1.8521099999999999</v>
      </c>
      <c r="FA32">
        <v>1.86127</v>
      </c>
      <c r="FB32">
        <v>1.86016</v>
      </c>
      <c r="FC32">
        <v>1.85616</v>
      </c>
      <c r="FD32">
        <v>1.8605499999999999</v>
      </c>
      <c r="FE32">
        <v>1.8569</v>
      </c>
      <c r="FF32">
        <v>1.8589800000000001</v>
      </c>
      <c r="FG32">
        <v>1.8618699999999999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-2.206</v>
      </c>
      <c r="FV32">
        <v>-1.6400000000000001E-2</v>
      </c>
      <c r="FW32">
        <v>-0.76233992009568818</v>
      </c>
      <c r="FX32">
        <v>-4.0117494158234393E-3</v>
      </c>
      <c r="FY32">
        <v>1.087516141204025E-6</v>
      </c>
      <c r="FZ32">
        <v>-8.657206703991749E-11</v>
      </c>
      <c r="GA32">
        <v>-1.6419999999998321E-2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17.2</v>
      </c>
      <c r="GJ32">
        <v>17.3</v>
      </c>
      <c r="GK32">
        <v>0.98510699999999995</v>
      </c>
      <c r="GL32">
        <v>2.3327599999999999</v>
      </c>
      <c r="GM32">
        <v>1.5942400000000001</v>
      </c>
      <c r="GN32">
        <v>2.34253</v>
      </c>
      <c r="GO32">
        <v>1.40015</v>
      </c>
      <c r="GP32">
        <v>2.2436500000000001</v>
      </c>
      <c r="GQ32">
        <v>21.097799999999999</v>
      </c>
      <c r="GR32">
        <v>14.946300000000001</v>
      </c>
      <c r="GS32">
        <v>18</v>
      </c>
      <c r="GT32">
        <v>647.20000000000005</v>
      </c>
      <c r="GU32">
        <v>458.416</v>
      </c>
      <c r="GV32">
        <v>17.000399999999999</v>
      </c>
      <c r="GW32">
        <v>21.440899999999999</v>
      </c>
      <c r="GX32">
        <v>30.0002</v>
      </c>
      <c r="GY32">
        <v>21.6233</v>
      </c>
      <c r="GZ32">
        <v>21.609500000000001</v>
      </c>
      <c r="HA32">
        <v>19.760899999999999</v>
      </c>
      <c r="HB32">
        <v>-30</v>
      </c>
      <c r="HC32">
        <v>-30</v>
      </c>
      <c r="HD32">
        <v>17</v>
      </c>
      <c r="HE32">
        <v>400.96600000000001</v>
      </c>
      <c r="HF32">
        <v>0</v>
      </c>
      <c r="HG32">
        <v>104.81</v>
      </c>
      <c r="HH32">
        <v>104.56699999999999</v>
      </c>
    </row>
    <row r="33" spans="1:216" x14ac:dyDescent="0.2">
      <c r="A33">
        <v>15</v>
      </c>
      <c r="B33">
        <v>1689197166.5</v>
      </c>
      <c r="C33">
        <v>847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1689197166.5</v>
      </c>
      <c r="M33">
        <f t="shared" si="0"/>
        <v>8.9176593728091964E-4</v>
      </c>
      <c r="N33">
        <f t="shared" si="1"/>
        <v>0.89176593728091968</v>
      </c>
      <c r="O33">
        <f t="shared" si="2"/>
        <v>0.42433925920849419</v>
      </c>
      <c r="P33">
        <f t="shared" si="3"/>
        <v>400.024</v>
      </c>
      <c r="Q33">
        <f t="shared" si="4"/>
        <v>389.45528696339062</v>
      </c>
      <c r="R33">
        <f t="shared" si="5"/>
        <v>39.674165266182314</v>
      </c>
      <c r="S33">
        <f t="shared" si="6"/>
        <v>40.750809701888002</v>
      </c>
      <c r="T33">
        <f t="shared" si="7"/>
        <v>0.11948264990817571</v>
      </c>
      <c r="U33">
        <f t="shared" si="8"/>
        <v>3.4210217864974961</v>
      </c>
      <c r="V33">
        <f t="shared" si="9"/>
        <v>0.11721182533268451</v>
      </c>
      <c r="W33">
        <f t="shared" si="10"/>
        <v>7.3457820708219893E-2</v>
      </c>
      <c r="X33">
        <f t="shared" si="11"/>
        <v>8.2904796882764824</v>
      </c>
      <c r="Y33">
        <f t="shared" si="12"/>
        <v>18.328625789445244</v>
      </c>
      <c r="Z33">
        <f t="shared" si="13"/>
        <v>18.328625789445244</v>
      </c>
      <c r="AA33">
        <f t="shared" si="14"/>
        <v>2.1144722147937363</v>
      </c>
      <c r="AB33">
        <f t="shared" si="15"/>
        <v>63.334488139538891</v>
      </c>
      <c r="AC33">
        <f t="shared" si="16"/>
        <v>1.3526114082623999</v>
      </c>
      <c r="AD33">
        <f t="shared" si="17"/>
        <v>2.1356632823530823</v>
      </c>
      <c r="AE33">
        <f t="shared" si="18"/>
        <v>0.76186080653133637</v>
      </c>
      <c r="AF33">
        <f t="shared" si="19"/>
        <v>-39.326877834088556</v>
      </c>
      <c r="AG33">
        <f t="shared" si="20"/>
        <v>29.338713080878357</v>
      </c>
      <c r="AH33">
        <f t="shared" si="21"/>
        <v>1.6962958484829203</v>
      </c>
      <c r="AI33">
        <f t="shared" si="22"/>
        <v>-1.3892164507964821E-3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55347.171978683444</v>
      </c>
      <c r="AO33">
        <f t="shared" si="26"/>
        <v>50.127899999999997</v>
      </c>
      <c r="AP33">
        <f t="shared" si="27"/>
        <v>42.257729703770195</v>
      </c>
      <c r="AQ33">
        <f t="shared" si="28"/>
        <v>0.84299820466786357</v>
      </c>
      <c r="AR33">
        <f t="shared" si="29"/>
        <v>0.16538653500897668</v>
      </c>
      <c r="AS33">
        <v>1689197166.5</v>
      </c>
      <c r="AT33">
        <v>400.024</v>
      </c>
      <c r="AU33">
        <v>400.56599999999997</v>
      </c>
      <c r="AV33">
        <v>13.277699999999999</v>
      </c>
      <c r="AW33">
        <v>12.6671</v>
      </c>
      <c r="AX33">
        <v>402.23</v>
      </c>
      <c r="AY33">
        <v>13.2941</v>
      </c>
      <c r="AZ33">
        <v>600.06700000000001</v>
      </c>
      <c r="BA33">
        <v>101.67100000000001</v>
      </c>
      <c r="BB33">
        <v>0.19991200000000001</v>
      </c>
      <c r="BC33">
        <v>18.4877</v>
      </c>
      <c r="BD33">
        <v>17.829599999999999</v>
      </c>
      <c r="BE33">
        <v>999.9</v>
      </c>
      <c r="BF33">
        <v>0</v>
      </c>
      <c r="BG33">
        <v>0</v>
      </c>
      <c r="BH33">
        <v>10003.1</v>
      </c>
      <c r="BI33">
        <v>0</v>
      </c>
      <c r="BJ33">
        <v>0.59953400000000001</v>
      </c>
      <c r="BK33">
        <v>-0.54196200000000005</v>
      </c>
      <c r="BL33">
        <v>405.40699999999998</v>
      </c>
      <c r="BM33">
        <v>405.70499999999998</v>
      </c>
      <c r="BN33">
        <v>0.61059699999999995</v>
      </c>
      <c r="BO33">
        <v>400.56599999999997</v>
      </c>
      <c r="BP33">
        <v>12.6671</v>
      </c>
      <c r="BQ33">
        <v>1.34996</v>
      </c>
      <c r="BR33">
        <v>1.2878799999999999</v>
      </c>
      <c r="BS33">
        <v>11.366899999999999</v>
      </c>
      <c r="BT33">
        <v>10.658200000000001</v>
      </c>
      <c r="BU33">
        <v>50.127899999999997</v>
      </c>
      <c r="BV33">
        <v>0.90012499999999995</v>
      </c>
      <c r="BW33">
        <v>9.9875500000000006E-2</v>
      </c>
      <c r="BX33">
        <v>0</v>
      </c>
      <c r="BY33">
        <v>2.3622999999999998</v>
      </c>
      <c r="BZ33">
        <v>0</v>
      </c>
      <c r="CA33">
        <v>768.28</v>
      </c>
      <c r="CB33">
        <v>406.61799999999999</v>
      </c>
      <c r="CC33">
        <v>38</v>
      </c>
      <c r="CD33">
        <v>41.436999999999998</v>
      </c>
      <c r="CE33">
        <v>40.311999999999998</v>
      </c>
      <c r="CF33">
        <v>41.625</v>
      </c>
      <c r="CG33">
        <v>38.125</v>
      </c>
      <c r="CH33">
        <v>45.12</v>
      </c>
      <c r="CI33">
        <v>5.01</v>
      </c>
      <c r="CJ33">
        <v>0</v>
      </c>
      <c r="CK33">
        <v>1689197172.0999999</v>
      </c>
      <c r="CL33">
        <v>0</v>
      </c>
      <c r="CM33">
        <v>1689196072</v>
      </c>
      <c r="CN33" t="s">
        <v>350</v>
      </c>
      <c r="CO33">
        <v>1689196072</v>
      </c>
      <c r="CP33">
        <v>1689196066.5</v>
      </c>
      <c r="CQ33">
        <v>22</v>
      </c>
      <c r="CR33">
        <v>0.32500000000000001</v>
      </c>
      <c r="CS33">
        <v>8.9999999999999993E-3</v>
      </c>
      <c r="CT33">
        <v>-2.2309999999999999</v>
      </c>
      <c r="CU33">
        <v>-1.6E-2</v>
      </c>
      <c r="CV33">
        <v>408</v>
      </c>
      <c r="CW33">
        <v>12</v>
      </c>
      <c r="CX33">
        <v>0.31</v>
      </c>
      <c r="CY33">
        <v>0.12</v>
      </c>
      <c r="CZ33">
        <v>0.50023301728993863</v>
      </c>
      <c r="DA33">
        <v>-0.99544831349965102</v>
      </c>
      <c r="DB33">
        <v>0.1097418272789199</v>
      </c>
      <c r="DC33">
        <v>1</v>
      </c>
      <c r="DD33">
        <v>400.63421951219522</v>
      </c>
      <c r="DE33">
        <v>-0.52049477351824525</v>
      </c>
      <c r="DF33">
        <v>6.5135697827454084E-2</v>
      </c>
      <c r="DG33">
        <v>-1</v>
      </c>
      <c r="DH33">
        <v>50.007904878048777</v>
      </c>
      <c r="DI33">
        <v>8.9188715037440525E-2</v>
      </c>
      <c r="DJ33">
        <v>0.15216580486865861</v>
      </c>
      <c r="DK33">
        <v>1</v>
      </c>
      <c r="DL33">
        <v>2</v>
      </c>
      <c r="DM33">
        <v>2</v>
      </c>
      <c r="DN33" t="s">
        <v>351</v>
      </c>
      <c r="DO33">
        <v>3.2112099999999999</v>
      </c>
      <c r="DP33">
        <v>2.8088700000000002</v>
      </c>
      <c r="DQ33">
        <v>9.5967200000000003E-2</v>
      </c>
      <c r="DR33">
        <v>9.5229800000000003E-2</v>
      </c>
      <c r="DS33">
        <v>7.6445399999999997E-2</v>
      </c>
      <c r="DT33">
        <v>7.3115299999999994E-2</v>
      </c>
      <c r="DU33">
        <v>27433.599999999999</v>
      </c>
      <c r="DV33">
        <v>31007</v>
      </c>
      <c r="DW33">
        <v>28550.799999999999</v>
      </c>
      <c r="DX33">
        <v>32853.300000000003</v>
      </c>
      <c r="DY33">
        <v>36654.199999999997</v>
      </c>
      <c r="DZ33">
        <v>41384.1</v>
      </c>
      <c r="EA33">
        <v>41895.199999999997</v>
      </c>
      <c r="EB33">
        <v>47528.3</v>
      </c>
      <c r="EC33">
        <v>2.2463700000000002</v>
      </c>
      <c r="ED33">
        <v>1.9251199999999999</v>
      </c>
      <c r="EE33">
        <v>0.108067</v>
      </c>
      <c r="EF33">
        <v>0</v>
      </c>
      <c r="EG33">
        <v>16.032699999999998</v>
      </c>
      <c r="EH33">
        <v>999.9</v>
      </c>
      <c r="EI33">
        <v>66.7</v>
      </c>
      <c r="EJ33">
        <v>17.3</v>
      </c>
      <c r="EK33">
        <v>13.0008</v>
      </c>
      <c r="EL33">
        <v>63.026200000000003</v>
      </c>
      <c r="EM33">
        <v>21.911100000000001</v>
      </c>
      <c r="EN33">
        <v>1</v>
      </c>
      <c r="EO33">
        <v>-0.42792200000000002</v>
      </c>
      <c r="EP33">
        <v>0.386737</v>
      </c>
      <c r="EQ33">
        <v>20.252800000000001</v>
      </c>
      <c r="ER33">
        <v>5.2285199999999996</v>
      </c>
      <c r="ES33">
        <v>12.0099</v>
      </c>
      <c r="ET33">
        <v>4.9907500000000002</v>
      </c>
      <c r="EU33">
        <v>3.3050000000000002</v>
      </c>
      <c r="EV33">
        <v>3291.8</v>
      </c>
      <c r="EW33">
        <v>1734.1</v>
      </c>
      <c r="EX33">
        <v>76.8</v>
      </c>
      <c r="EY33">
        <v>17.7</v>
      </c>
      <c r="EZ33">
        <v>1.8521300000000001</v>
      </c>
      <c r="FA33">
        <v>1.86127</v>
      </c>
      <c r="FB33">
        <v>1.86019</v>
      </c>
      <c r="FC33">
        <v>1.85615</v>
      </c>
      <c r="FD33">
        <v>1.8606199999999999</v>
      </c>
      <c r="FE33">
        <v>1.85697</v>
      </c>
      <c r="FF33">
        <v>1.8589899999999999</v>
      </c>
      <c r="FG33">
        <v>1.86188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-2.206</v>
      </c>
      <c r="FV33">
        <v>-1.6400000000000001E-2</v>
      </c>
      <c r="FW33">
        <v>-0.76233992009568818</v>
      </c>
      <c r="FX33">
        <v>-4.0117494158234393E-3</v>
      </c>
      <c r="FY33">
        <v>1.087516141204025E-6</v>
      </c>
      <c r="FZ33">
        <v>-8.657206703991749E-11</v>
      </c>
      <c r="GA33">
        <v>-1.6419999999998321E-2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18.2</v>
      </c>
      <c r="GJ33">
        <v>18.3</v>
      </c>
      <c r="GK33">
        <v>0.98388699999999996</v>
      </c>
      <c r="GL33">
        <v>2.32178</v>
      </c>
      <c r="GM33">
        <v>1.5942400000000001</v>
      </c>
      <c r="GN33">
        <v>2.34253</v>
      </c>
      <c r="GO33">
        <v>1.40015</v>
      </c>
      <c r="GP33">
        <v>2.3107899999999999</v>
      </c>
      <c r="GQ33">
        <v>21.138000000000002</v>
      </c>
      <c r="GR33">
        <v>14.9551</v>
      </c>
      <c r="GS33">
        <v>18</v>
      </c>
      <c r="GT33">
        <v>646.92200000000003</v>
      </c>
      <c r="GU33">
        <v>458.57100000000003</v>
      </c>
      <c r="GV33">
        <v>16.9999</v>
      </c>
      <c r="GW33">
        <v>21.4513</v>
      </c>
      <c r="GX33">
        <v>30.0001</v>
      </c>
      <c r="GY33">
        <v>21.633299999999998</v>
      </c>
      <c r="GZ33">
        <v>21.620699999999999</v>
      </c>
      <c r="HA33">
        <v>19.746400000000001</v>
      </c>
      <c r="HB33">
        <v>-30</v>
      </c>
      <c r="HC33">
        <v>-30</v>
      </c>
      <c r="HD33">
        <v>17</v>
      </c>
      <c r="HE33">
        <v>400.63200000000001</v>
      </c>
      <c r="HF33">
        <v>0</v>
      </c>
      <c r="HG33">
        <v>104.81</v>
      </c>
      <c r="HH33">
        <v>104.56</v>
      </c>
    </row>
    <row r="34" spans="1:216" x14ac:dyDescent="0.2">
      <c r="A34">
        <v>16</v>
      </c>
      <c r="B34">
        <v>1689197227</v>
      </c>
      <c r="C34">
        <v>907.5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1689197227</v>
      </c>
      <c r="M34">
        <f t="shared" si="0"/>
        <v>8.8073433478589463E-4</v>
      </c>
      <c r="N34">
        <f t="shared" si="1"/>
        <v>0.88073433478589458</v>
      </c>
      <c r="O34">
        <f t="shared" si="2"/>
        <v>9.4619817864546076E-3</v>
      </c>
      <c r="P34">
        <f t="shared" si="3"/>
        <v>399.98099999999999</v>
      </c>
      <c r="Q34">
        <f t="shared" si="4"/>
        <v>395.07747324241041</v>
      </c>
      <c r="R34">
        <f t="shared" si="5"/>
        <v>40.24686616273241</v>
      </c>
      <c r="S34">
        <f t="shared" si="6"/>
        <v>40.746392454420004</v>
      </c>
      <c r="T34">
        <f t="shared" si="7"/>
        <v>0.11927337614433491</v>
      </c>
      <c r="U34">
        <f t="shared" si="8"/>
        <v>3.4197758718366815</v>
      </c>
      <c r="V34">
        <f t="shared" si="9"/>
        <v>0.11700961051631951</v>
      </c>
      <c r="W34">
        <f t="shared" si="10"/>
        <v>7.3330818273484644E-2</v>
      </c>
      <c r="X34">
        <f t="shared" si="11"/>
        <v>4.9760805372681949</v>
      </c>
      <c r="Y34">
        <f t="shared" si="12"/>
        <v>18.269167454209494</v>
      </c>
      <c r="Z34">
        <f t="shared" si="13"/>
        <v>18.269167454209494</v>
      </c>
      <c r="AA34">
        <f t="shared" si="14"/>
        <v>2.1065989520583881</v>
      </c>
      <c r="AB34">
        <f t="shared" si="15"/>
        <v>63.523393557465013</v>
      </c>
      <c r="AC34">
        <f t="shared" si="16"/>
        <v>1.3528343025180001</v>
      </c>
      <c r="AD34">
        <f t="shared" si="17"/>
        <v>2.1296631473162542</v>
      </c>
      <c r="AE34">
        <f t="shared" si="18"/>
        <v>0.75376464954038802</v>
      </c>
      <c r="AF34">
        <f t="shared" si="19"/>
        <v>-38.840384164057951</v>
      </c>
      <c r="AG34">
        <f t="shared" si="20"/>
        <v>32.012104069258854</v>
      </c>
      <c r="AH34">
        <f t="shared" si="21"/>
        <v>1.8505449906150455</v>
      </c>
      <c r="AI34">
        <f t="shared" si="22"/>
        <v>-1.6545669158603005E-3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55325.975752543913</v>
      </c>
      <c r="AO34">
        <f t="shared" si="26"/>
        <v>30.0901</v>
      </c>
      <c r="AP34">
        <f t="shared" si="27"/>
        <v>25.365684299102689</v>
      </c>
      <c r="AQ34">
        <f t="shared" si="28"/>
        <v>0.84299102691924221</v>
      </c>
      <c r="AR34">
        <f t="shared" si="29"/>
        <v>0.16537268195413757</v>
      </c>
      <c r="AS34">
        <v>1689197227</v>
      </c>
      <c r="AT34">
        <v>399.98099999999999</v>
      </c>
      <c r="AU34">
        <v>400.23200000000003</v>
      </c>
      <c r="AV34">
        <v>13.2799</v>
      </c>
      <c r="AW34">
        <v>12.6769</v>
      </c>
      <c r="AX34">
        <v>402.18599999999998</v>
      </c>
      <c r="AY34">
        <v>13.2963</v>
      </c>
      <c r="AZ34">
        <v>600.11199999999997</v>
      </c>
      <c r="BA34">
        <v>101.67100000000001</v>
      </c>
      <c r="BB34">
        <v>0.19982</v>
      </c>
      <c r="BC34">
        <v>18.442799999999998</v>
      </c>
      <c r="BD34">
        <v>17.784099999999999</v>
      </c>
      <c r="BE34">
        <v>999.9</v>
      </c>
      <c r="BF34">
        <v>0</v>
      </c>
      <c r="BG34">
        <v>0</v>
      </c>
      <c r="BH34">
        <v>9997.5</v>
      </c>
      <c r="BI34">
        <v>0</v>
      </c>
      <c r="BJ34">
        <v>0.53958099999999998</v>
      </c>
      <c r="BK34">
        <v>-0.25146499999999999</v>
      </c>
      <c r="BL34">
        <v>405.36399999999998</v>
      </c>
      <c r="BM34">
        <v>405.37099999999998</v>
      </c>
      <c r="BN34">
        <v>0.60297400000000001</v>
      </c>
      <c r="BO34">
        <v>400.23200000000003</v>
      </c>
      <c r="BP34">
        <v>12.6769</v>
      </c>
      <c r="BQ34">
        <v>1.3501799999999999</v>
      </c>
      <c r="BR34">
        <v>1.28888</v>
      </c>
      <c r="BS34">
        <v>11.369400000000001</v>
      </c>
      <c r="BT34">
        <v>10.6698</v>
      </c>
      <c r="BU34">
        <v>30.0901</v>
      </c>
      <c r="BV34">
        <v>0.900362</v>
      </c>
      <c r="BW34">
        <v>9.9637699999999996E-2</v>
      </c>
      <c r="BX34">
        <v>0</v>
      </c>
      <c r="BY34">
        <v>2.1682000000000001</v>
      </c>
      <c r="BZ34">
        <v>0</v>
      </c>
      <c r="CA34">
        <v>707.74800000000005</v>
      </c>
      <c r="CB34">
        <v>244.096</v>
      </c>
      <c r="CC34">
        <v>37.686999999999998</v>
      </c>
      <c r="CD34">
        <v>41.311999999999998</v>
      </c>
      <c r="CE34">
        <v>40.061999999999998</v>
      </c>
      <c r="CF34">
        <v>41.561999999999998</v>
      </c>
      <c r="CG34">
        <v>37.875</v>
      </c>
      <c r="CH34">
        <v>27.09</v>
      </c>
      <c r="CI34">
        <v>3</v>
      </c>
      <c r="CJ34">
        <v>0</v>
      </c>
      <c r="CK34">
        <v>1689197232.0999999</v>
      </c>
      <c r="CL34">
        <v>0</v>
      </c>
      <c r="CM34">
        <v>1689196072</v>
      </c>
      <c r="CN34" t="s">
        <v>350</v>
      </c>
      <c r="CO34">
        <v>1689196072</v>
      </c>
      <c r="CP34">
        <v>1689196066.5</v>
      </c>
      <c r="CQ34">
        <v>22</v>
      </c>
      <c r="CR34">
        <v>0.32500000000000001</v>
      </c>
      <c r="CS34">
        <v>8.9999999999999993E-3</v>
      </c>
      <c r="CT34">
        <v>-2.2309999999999999</v>
      </c>
      <c r="CU34">
        <v>-1.6E-2</v>
      </c>
      <c r="CV34">
        <v>408</v>
      </c>
      <c r="CW34">
        <v>12</v>
      </c>
      <c r="CX34">
        <v>0.31</v>
      </c>
      <c r="CY34">
        <v>0.12</v>
      </c>
      <c r="CZ34">
        <v>-9.8819041878215705E-2</v>
      </c>
      <c r="DA34">
        <v>0.16647927465807211</v>
      </c>
      <c r="DB34">
        <v>4.3915646459624529E-2</v>
      </c>
      <c r="DC34">
        <v>1</v>
      </c>
      <c r="DD34">
        <v>400.21962500000001</v>
      </c>
      <c r="DE34">
        <v>-8.9887429644048167E-2</v>
      </c>
      <c r="DF34">
        <v>2.304309820748875E-2</v>
      </c>
      <c r="DG34">
        <v>-1</v>
      </c>
      <c r="DH34">
        <v>29.984660000000002</v>
      </c>
      <c r="DI34">
        <v>0.32684266784022209</v>
      </c>
      <c r="DJ34">
        <v>0.15151518372757239</v>
      </c>
      <c r="DK34">
        <v>1</v>
      </c>
      <c r="DL34">
        <v>2</v>
      </c>
      <c r="DM34">
        <v>2</v>
      </c>
      <c r="DN34" t="s">
        <v>351</v>
      </c>
      <c r="DO34">
        <v>3.2113</v>
      </c>
      <c r="DP34">
        <v>2.8087499999999999</v>
      </c>
      <c r="DQ34">
        <v>9.5957000000000001E-2</v>
      </c>
      <c r="DR34">
        <v>9.5167100000000004E-2</v>
      </c>
      <c r="DS34">
        <v>7.6452699999999998E-2</v>
      </c>
      <c r="DT34">
        <v>7.3155300000000006E-2</v>
      </c>
      <c r="DU34">
        <v>27433.3</v>
      </c>
      <c r="DV34">
        <v>31008.6</v>
      </c>
      <c r="DW34">
        <v>28550.1</v>
      </c>
      <c r="DX34">
        <v>32852.800000000003</v>
      </c>
      <c r="DY34">
        <v>36653.5</v>
      </c>
      <c r="DZ34">
        <v>41382</v>
      </c>
      <c r="EA34">
        <v>41894.699999999997</v>
      </c>
      <c r="EB34">
        <v>47527.9</v>
      </c>
      <c r="EC34">
        <v>2.2463500000000001</v>
      </c>
      <c r="ED34">
        <v>1.9248000000000001</v>
      </c>
      <c r="EE34">
        <v>0.107534</v>
      </c>
      <c r="EF34">
        <v>0</v>
      </c>
      <c r="EG34">
        <v>15.995900000000001</v>
      </c>
      <c r="EH34">
        <v>999.9</v>
      </c>
      <c r="EI34">
        <v>66.7</v>
      </c>
      <c r="EJ34">
        <v>17.3</v>
      </c>
      <c r="EK34">
        <v>13.000400000000001</v>
      </c>
      <c r="EL34">
        <v>62.5062</v>
      </c>
      <c r="EM34">
        <v>21.9511</v>
      </c>
      <c r="EN34">
        <v>1</v>
      </c>
      <c r="EO34">
        <v>-0.427066</v>
      </c>
      <c r="EP34">
        <v>0.367282</v>
      </c>
      <c r="EQ34">
        <v>20.253</v>
      </c>
      <c r="ER34">
        <v>5.2289700000000003</v>
      </c>
      <c r="ES34">
        <v>12.0099</v>
      </c>
      <c r="ET34">
        <v>4.9897999999999998</v>
      </c>
      <c r="EU34">
        <v>3.3050000000000002</v>
      </c>
      <c r="EV34">
        <v>3293.3</v>
      </c>
      <c r="EW34">
        <v>1734.1</v>
      </c>
      <c r="EX34">
        <v>76.8</v>
      </c>
      <c r="EY34">
        <v>17.7</v>
      </c>
      <c r="EZ34">
        <v>1.85212</v>
      </c>
      <c r="FA34">
        <v>1.8612899999999999</v>
      </c>
      <c r="FB34">
        <v>1.86019</v>
      </c>
      <c r="FC34">
        <v>1.85616</v>
      </c>
      <c r="FD34">
        <v>1.86059</v>
      </c>
      <c r="FE34">
        <v>1.85694</v>
      </c>
      <c r="FF34">
        <v>1.8589899999999999</v>
      </c>
      <c r="FG34">
        <v>1.8618699999999999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-2.2050000000000001</v>
      </c>
      <c r="FV34">
        <v>-1.6400000000000001E-2</v>
      </c>
      <c r="FW34">
        <v>-0.76233992009568818</v>
      </c>
      <c r="FX34">
        <v>-4.0117494158234393E-3</v>
      </c>
      <c r="FY34">
        <v>1.087516141204025E-6</v>
      </c>
      <c r="FZ34">
        <v>-8.657206703991749E-11</v>
      </c>
      <c r="GA34">
        <v>-1.6419999999998321E-2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19.2</v>
      </c>
      <c r="GJ34">
        <v>19.3</v>
      </c>
      <c r="GK34">
        <v>0.98266600000000004</v>
      </c>
      <c r="GL34">
        <v>2.32666</v>
      </c>
      <c r="GM34">
        <v>1.5942400000000001</v>
      </c>
      <c r="GN34">
        <v>2.34375</v>
      </c>
      <c r="GO34">
        <v>1.40015</v>
      </c>
      <c r="GP34">
        <v>2.2485400000000002</v>
      </c>
      <c r="GQ34">
        <v>21.138000000000002</v>
      </c>
      <c r="GR34">
        <v>14.9376</v>
      </c>
      <c r="GS34">
        <v>18</v>
      </c>
      <c r="GT34">
        <v>647.03399999999999</v>
      </c>
      <c r="GU34">
        <v>458.46300000000002</v>
      </c>
      <c r="GV34">
        <v>16.999600000000001</v>
      </c>
      <c r="GW34">
        <v>21.462399999999999</v>
      </c>
      <c r="GX34">
        <v>30.0002</v>
      </c>
      <c r="GY34">
        <v>21.6434</v>
      </c>
      <c r="GZ34">
        <v>21.6313</v>
      </c>
      <c r="HA34">
        <v>19.733799999999999</v>
      </c>
      <c r="HB34">
        <v>-30</v>
      </c>
      <c r="HC34">
        <v>-30</v>
      </c>
      <c r="HD34">
        <v>17</v>
      </c>
      <c r="HE34">
        <v>400.28399999999999</v>
      </c>
      <c r="HF34">
        <v>0</v>
      </c>
      <c r="HG34">
        <v>104.80800000000001</v>
      </c>
      <c r="HH34">
        <v>104.55800000000001</v>
      </c>
    </row>
    <row r="35" spans="1:216" x14ac:dyDescent="0.2">
      <c r="A35">
        <v>17</v>
      </c>
      <c r="B35">
        <v>1689197287.5</v>
      </c>
      <c r="C35">
        <v>968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1689197287.5</v>
      </c>
      <c r="M35">
        <f t="shared" si="0"/>
        <v>8.6958672175728587E-4</v>
      </c>
      <c r="N35">
        <f t="shared" si="1"/>
        <v>0.86958672175728591</v>
      </c>
      <c r="O35">
        <f t="shared" si="2"/>
        <v>-0.37525734019982915</v>
      </c>
      <c r="P35">
        <f t="shared" si="3"/>
        <v>400.053</v>
      </c>
      <c r="Q35">
        <f t="shared" si="4"/>
        <v>400.42563003052192</v>
      </c>
      <c r="R35">
        <f t="shared" si="5"/>
        <v>40.792856122639954</v>
      </c>
      <c r="S35">
        <f t="shared" si="6"/>
        <v>40.754894908167003</v>
      </c>
      <c r="T35">
        <f t="shared" si="7"/>
        <v>0.11877891615614856</v>
      </c>
      <c r="U35">
        <f t="shared" si="8"/>
        <v>3.4254007107753797</v>
      </c>
      <c r="V35">
        <f t="shared" si="9"/>
        <v>0.11653730244412636</v>
      </c>
      <c r="W35">
        <f t="shared" si="10"/>
        <v>7.3033690546105062E-2</v>
      </c>
      <c r="X35">
        <f t="shared" si="11"/>
        <v>3.3071219009999995</v>
      </c>
      <c r="Y35">
        <f t="shared" si="12"/>
        <v>18.220005376057959</v>
      </c>
      <c r="Z35">
        <f t="shared" si="13"/>
        <v>18.220005376057959</v>
      </c>
      <c r="AA35">
        <f t="shared" si="14"/>
        <v>2.100108514243209</v>
      </c>
      <c r="AB35">
        <f t="shared" si="15"/>
        <v>63.695863718363697</v>
      </c>
      <c r="AC35">
        <f t="shared" si="16"/>
        <v>1.3528221296766001</v>
      </c>
      <c r="AD35">
        <f t="shared" si="17"/>
        <v>2.1238775184181664</v>
      </c>
      <c r="AE35">
        <f t="shared" si="18"/>
        <v>0.7472863845666089</v>
      </c>
      <c r="AF35">
        <f t="shared" si="19"/>
        <v>-38.348774429496309</v>
      </c>
      <c r="AG35">
        <f t="shared" si="20"/>
        <v>33.128841641891228</v>
      </c>
      <c r="AH35">
        <f t="shared" si="21"/>
        <v>1.9110452317541977</v>
      </c>
      <c r="AI35">
        <f t="shared" si="22"/>
        <v>-1.765654850885312E-3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55468.526952213528</v>
      </c>
      <c r="AO35">
        <f t="shared" si="26"/>
        <v>19.995899999999999</v>
      </c>
      <c r="AP35">
        <f t="shared" si="27"/>
        <v>16.8565437</v>
      </c>
      <c r="AQ35">
        <f t="shared" si="28"/>
        <v>0.84299999999999997</v>
      </c>
      <c r="AR35">
        <f t="shared" si="29"/>
        <v>0.16538999999999998</v>
      </c>
      <c r="AS35">
        <v>1689197287.5</v>
      </c>
      <c r="AT35">
        <v>400.053</v>
      </c>
      <c r="AU35">
        <v>400.03399999999999</v>
      </c>
      <c r="AV35">
        <v>13.279400000000001</v>
      </c>
      <c r="AW35">
        <v>12.6839</v>
      </c>
      <c r="AX35">
        <v>402.25799999999998</v>
      </c>
      <c r="AY35">
        <v>13.2958</v>
      </c>
      <c r="AZ35">
        <v>599.97900000000004</v>
      </c>
      <c r="BA35">
        <v>101.67400000000001</v>
      </c>
      <c r="BB35">
        <v>0.199739</v>
      </c>
      <c r="BC35">
        <v>18.3994</v>
      </c>
      <c r="BD35">
        <v>17.750800000000002</v>
      </c>
      <c r="BE35">
        <v>999.9</v>
      </c>
      <c r="BF35">
        <v>0</v>
      </c>
      <c r="BG35">
        <v>0</v>
      </c>
      <c r="BH35">
        <v>10022.5</v>
      </c>
      <c r="BI35">
        <v>0</v>
      </c>
      <c r="BJ35">
        <v>0.53958099999999998</v>
      </c>
      <c r="BK35">
        <v>1.8493699999999998E-2</v>
      </c>
      <c r="BL35">
        <v>405.43700000000001</v>
      </c>
      <c r="BM35">
        <v>405.173</v>
      </c>
      <c r="BN35">
        <v>0.59550999999999998</v>
      </c>
      <c r="BO35">
        <v>400.03399999999999</v>
      </c>
      <c r="BP35">
        <v>12.6839</v>
      </c>
      <c r="BQ35">
        <v>1.35016</v>
      </c>
      <c r="BR35">
        <v>1.2896099999999999</v>
      </c>
      <c r="BS35">
        <v>11.369199999999999</v>
      </c>
      <c r="BT35">
        <v>10.6783</v>
      </c>
      <c r="BU35">
        <v>19.995899999999999</v>
      </c>
      <c r="BV35">
        <v>0.90000800000000003</v>
      </c>
      <c r="BW35">
        <v>9.9991800000000006E-2</v>
      </c>
      <c r="BX35">
        <v>0</v>
      </c>
      <c r="BY35">
        <v>2.2886000000000002</v>
      </c>
      <c r="BZ35">
        <v>0</v>
      </c>
      <c r="CA35">
        <v>683.50400000000002</v>
      </c>
      <c r="CB35">
        <v>162.19399999999999</v>
      </c>
      <c r="CC35">
        <v>37.375</v>
      </c>
      <c r="CD35">
        <v>41.186999999999998</v>
      </c>
      <c r="CE35">
        <v>39.811999999999998</v>
      </c>
      <c r="CF35">
        <v>41.436999999999998</v>
      </c>
      <c r="CG35">
        <v>37.625</v>
      </c>
      <c r="CH35">
        <v>18</v>
      </c>
      <c r="CI35">
        <v>2</v>
      </c>
      <c r="CJ35">
        <v>0</v>
      </c>
      <c r="CK35">
        <v>1689197292.7</v>
      </c>
      <c r="CL35">
        <v>0</v>
      </c>
      <c r="CM35">
        <v>1689196072</v>
      </c>
      <c r="CN35" t="s">
        <v>350</v>
      </c>
      <c r="CO35">
        <v>1689196072</v>
      </c>
      <c r="CP35">
        <v>1689196066.5</v>
      </c>
      <c r="CQ35">
        <v>22</v>
      </c>
      <c r="CR35">
        <v>0.32500000000000001</v>
      </c>
      <c r="CS35">
        <v>8.9999999999999993E-3</v>
      </c>
      <c r="CT35">
        <v>-2.2309999999999999</v>
      </c>
      <c r="CU35">
        <v>-1.6E-2</v>
      </c>
      <c r="CV35">
        <v>408</v>
      </c>
      <c r="CW35">
        <v>12</v>
      </c>
      <c r="CX35">
        <v>0.31</v>
      </c>
      <c r="CY35">
        <v>0.12</v>
      </c>
      <c r="CZ35">
        <v>-0.34201912811905399</v>
      </c>
      <c r="DA35">
        <v>0.17414059546998359</v>
      </c>
      <c r="DB35">
        <v>4.4587745785692891E-2</v>
      </c>
      <c r="DC35">
        <v>1</v>
      </c>
      <c r="DD35">
        <v>400.037243902439</v>
      </c>
      <c r="DE35">
        <v>6.1484320557396832E-2</v>
      </c>
      <c r="DF35">
        <v>1.9309773195678951E-2</v>
      </c>
      <c r="DG35">
        <v>-1</v>
      </c>
      <c r="DH35">
        <v>19.9996756097561</v>
      </c>
      <c r="DI35">
        <v>1.1797574093280959E-2</v>
      </c>
      <c r="DJ35">
        <v>4.4284986437792143E-3</v>
      </c>
      <c r="DK35">
        <v>1</v>
      </c>
      <c r="DL35">
        <v>2</v>
      </c>
      <c r="DM35">
        <v>2</v>
      </c>
      <c r="DN35" t="s">
        <v>351</v>
      </c>
      <c r="DO35">
        <v>3.2109899999999998</v>
      </c>
      <c r="DP35">
        <v>2.8088700000000002</v>
      </c>
      <c r="DQ35">
        <v>9.5969799999999994E-2</v>
      </c>
      <c r="DR35">
        <v>9.5131099999999996E-2</v>
      </c>
      <c r="DS35">
        <v>7.6450400000000002E-2</v>
      </c>
      <c r="DT35">
        <v>7.3185E-2</v>
      </c>
      <c r="DU35">
        <v>27432.1</v>
      </c>
      <c r="DV35">
        <v>31009.3</v>
      </c>
      <c r="DW35">
        <v>28549.3</v>
      </c>
      <c r="DX35">
        <v>32852.199999999997</v>
      </c>
      <c r="DY35">
        <v>36652.300000000003</v>
      </c>
      <c r="DZ35">
        <v>41379.800000000003</v>
      </c>
      <c r="EA35">
        <v>41893.199999999997</v>
      </c>
      <c r="EB35">
        <v>47527</v>
      </c>
      <c r="EC35">
        <v>2.2460800000000001</v>
      </c>
      <c r="ED35">
        <v>1.92465</v>
      </c>
      <c r="EE35">
        <v>0.10774300000000001</v>
      </c>
      <c r="EF35">
        <v>0</v>
      </c>
      <c r="EG35">
        <v>15.959</v>
      </c>
      <c r="EH35">
        <v>999.9</v>
      </c>
      <c r="EI35">
        <v>66.7</v>
      </c>
      <c r="EJ35">
        <v>17.399999999999999</v>
      </c>
      <c r="EK35">
        <v>13.084300000000001</v>
      </c>
      <c r="EL35">
        <v>62.776200000000003</v>
      </c>
      <c r="EM35">
        <v>22.3598</v>
      </c>
      <c r="EN35">
        <v>1</v>
      </c>
      <c r="EO35">
        <v>-0.42646299999999998</v>
      </c>
      <c r="EP35">
        <v>0.34584999999999999</v>
      </c>
      <c r="EQ35">
        <v>20.253299999999999</v>
      </c>
      <c r="ER35">
        <v>5.2288199999999998</v>
      </c>
      <c r="ES35">
        <v>12.0099</v>
      </c>
      <c r="ET35">
        <v>4.9908000000000001</v>
      </c>
      <c r="EU35">
        <v>3.3050000000000002</v>
      </c>
      <c r="EV35">
        <v>3294.5</v>
      </c>
      <c r="EW35">
        <v>1734.1</v>
      </c>
      <c r="EX35">
        <v>76.8</v>
      </c>
      <c r="EY35">
        <v>17.7</v>
      </c>
      <c r="EZ35">
        <v>1.8521399999999999</v>
      </c>
      <c r="FA35">
        <v>1.86128</v>
      </c>
      <c r="FB35">
        <v>1.86015</v>
      </c>
      <c r="FC35">
        <v>1.8561399999999999</v>
      </c>
      <c r="FD35">
        <v>1.86063</v>
      </c>
      <c r="FE35">
        <v>1.8569599999999999</v>
      </c>
      <c r="FF35">
        <v>1.8590100000000001</v>
      </c>
      <c r="FG35">
        <v>1.8618600000000001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-2.2050000000000001</v>
      </c>
      <c r="FV35">
        <v>-1.6400000000000001E-2</v>
      </c>
      <c r="FW35">
        <v>-0.76233992009568818</v>
      </c>
      <c r="FX35">
        <v>-4.0117494158234393E-3</v>
      </c>
      <c r="FY35">
        <v>1.087516141204025E-6</v>
      </c>
      <c r="FZ35">
        <v>-8.657206703991749E-11</v>
      </c>
      <c r="GA35">
        <v>-1.6419999999998321E-2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20.3</v>
      </c>
      <c r="GJ35">
        <v>20.399999999999999</v>
      </c>
      <c r="GK35">
        <v>0.98266600000000004</v>
      </c>
      <c r="GL35">
        <v>2.3315399999999999</v>
      </c>
      <c r="GM35">
        <v>1.5942400000000001</v>
      </c>
      <c r="GN35">
        <v>2.34253</v>
      </c>
      <c r="GO35">
        <v>1.40015</v>
      </c>
      <c r="GP35">
        <v>2.2766099999999998</v>
      </c>
      <c r="GQ35">
        <v>21.158000000000001</v>
      </c>
      <c r="GR35">
        <v>14.928800000000001</v>
      </c>
      <c r="GS35">
        <v>18</v>
      </c>
      <c r="GT35">
        <v>646.94000000000005</v>
      </c>
      <c r="GU35">
        <v>458.45400000000001</v>
      </c>
      <c r="GV35">
        <v>16.999500000000001</v>
      </c>
      <c r="GW35">
        <v>21.468599999999999</v>
      </c>
      <c r="GX35">
        <v>30.0002</v>
      </c>
      <c r="GY35">
        <v>21.6525</v>
      </c>
      <c r="GZ35">
        <v>21.6404</v>
      </c>
      <c r="HA35">
        <v>19.724900000000002</v>
      </c>
      <c r="HB35">
        <v>-30</v>
      </c>
      <c r="HC35">
        <v>-30</v>
      </c>
      <c r="HD35">
        <v>17</v>
      </c>
      <c r="HE35">
        <v>400.15600000000001</v>
      </c>
      <c r="HF35">
        <v>0</v>
      </c>
      <c r="HG35">
        <v>104.80500000000001</v>
      </c>
      <c r="HH35">
        <v>104.556</v>
      </c>
    </row>
    <row r="36" spans="1:216" x14ac:dyDescent="0.2">
      <c r="A36">
        <v>18</v>
      </c>
      <c r="B36">
        <v>1689197348</v>
      </c>
      <c r="C36">
        <v>1028.5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1689197348</v>
      </c>
      <c r="M36">
        <f t="shared" si="0"/>
        <v>8.7008105985450252E-4</v>
      </c>
      <c r="N36">
        <f t="shared" si="1"/>
        <v>0.87008105985450257</v>
      </c>
      <c r="O36">
        <f t="shared" si="2"/>
        <v>-1.0038265872797918</v>
      </c>
      <c r="P36">
        <f t="shared" si="3"/>
        <v>400.065</v>
      </c>
      <c r="Q36">
        <f t="shared" si="4"/>
        <v>408.93480962918113</v>
      </c>
      <c r="R36">
        <f t="shared" si="5"/>
        <v>41.660164620990003</v>
      </c>
      <c r="S36">
        <f t="shared" si="6"/>
        <v>40.756554264015001</v>
      </c>
      <c r="T36">
        <f t="shared" si="7"/>
        <v>0.11953837357033953</v>
      </c>
      <c r="U36">
        <f t="shared" si="8"/>
        <v>3.4284657948747568</v>
      </c>
      <c r="V36">
        <f t="shared" si="9"/>
        <v>0.11727028623223315</v>
      </c>
      <c r="W36">
        <f t="shared" si="10"/>
        <v>7.3494123170696674E-2</v>
      </c>
      <c r="X36">
        <f t="shared" si="11"/>
        <v>0</v>
      </c>
      <c r="Y36">
        <f t="shared" si="12"/>
        <v>18.201328904882086</v>
      </c>
      <c r="Z36">
        <f t="shared" si="13"/>
        <v>18.201328904882086</v>
      </c>
      <c r="AA36">
        <f t="shared" si="14"/>
        <v>2.0976474247173433</v>
      </c>
      <c r="AB36">
        <f t="shared" si="15"/>
        <v>63.786726127660607</v>
      </c>
      <c r="AC36">
        <f t="shared" si="16"/>
        <v>1.3545990653577</v>
      </c>
      <c r="AD36">
        <f t="shared" si="17"/>
        <v>2.1236378594609966</v>
      </c>
      <c r="AE36">
        <f t="shared" si="18"/>
        <v>0.74304835935964331</v>
      </c>
      <c r="AF36">
        <f t="shared" si="19"/>
        <v>-38.37057473958356</v>
      </c>
      <c r="AG36">
        <f t="shared" si="20"/>
        <v>36.277855782476728</v>
      </c>
      <c r="AH36">
        <f t="shared" si="21"/>
        <v>2.0906055774689438</v>
      </c>
      <c r="AI36">
        <f t="shared" si="22"/>
        <v>-2.113379637890489E-3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55542.083024152111</v>
      </c>
      <c r="AO36">
        <f t="shared" si="26"/>
        <v>0</v>
      </c>
      <c r="AP36">
        <f t="shared" si="27"/>
        <v>0</v>
      </c>
      <c r="AQ36">
        <f t="shared" si="28"/>
        <v>0</v>
      </c>
      <c r="AR36">
        <f t="shared" si="29"/>
        <v>0</v>
      </c>
      <c r="AS36">
        <v>1689197348</v>
      </c>
      <c r="AT36">
        <v>400.065</v>
      </c>
      <c r="AU36">
        <v>399.61</v>
      </c>
      <c r="AV36">
        <v>13.2967</v>
      </c>
      <c r="AW36">
        <v>12.701000000000001</v>
      </c>
      <c r="AX36">
        <v>402.27</v>
      </c>
      <c r="AY36">
        <v>13.3131</v>
      </c>
      <c r="AZ36">
        <v>600.10799999999995</v>
      </c>
      <c r="BA36">
        <v>101.675</v>
      </c>
      <c r="BB36">
        <v>0.19983100000000001</v>
      </c>
      <c r="BC36">
        <v>18.397600000000001</v>
      </c>
      <c r="BD36">
        <v>17.7606</v>
      </c>
      <c r="BE36">
        <v>999.9</v>
      </c>
      <c r="BF36">
        <v>0</v>
      </c>
      <c r="BG36">
        <v>0</v>
      </c>
      <c r="BH36">
        <v>10036.200000000001</v>
      </c>
      <c r="BI36">
        <v>0</v>
      </c>
      <c r="BJ36">
        <v>0.53958099999999998</v>
      </c>
      <c r="BK36">
        <v>0.45513900000000002</v>
      </c>
      <c r="BL36">
        <v>405.45600000000002</v>
      </c>
      <c r="BM36">
        <v>404.75</v>
      </c>
      <c r="BN36">
        <v>0.59571600000000002</v>
      </c>
      <c r="BO36">
        <v>399.61</v>
      </c>
      <c r="BP36">
        <v>12.701000000000001</v>
      </c>
      <c r="BQ36">
        <v>1.3519399999999999</v>
      </c>
      <c r="BR36">
        <v>1.2913699999999999</v>
      </c>
      <c r="BS36">
        <v>11.389099999999999</v>
      </c>
      <c r="BT36">
        <v>10.6988</v>
      </c>
      <c r="BU36">
        <v>0</v>
      </c>
      <c r="BV36">
        <v>0</v>
      </c>
      <c r="BW36">
        <v>0</v>
      </c>
      <c r="BX36">
        <v>0</v>
      </c>
      <c r="BY36">
        <v>1.76</v>
      </c>
      <c r="BZ36">
        <v>0</v>
      </c>
      <c r="CA36">
        <v>618.49</v>
      </c>
      <c r="CB36">
        <v>1.1599999999999999</v>
      </c>
      <c r="CC36">
        <v>37.061999999999998</v>
      </c>
      <c r="CD36">
        <v>41.061999999999998</v>
      </c>
      <c r="CE36">
        <v>39.625</v>
      </c>
      <c r="CF36">
        <v>41.311999999999998</v>
      </c>
      <c r="CG36">
        <v>37.375</v>
      </c>
      <c r="CH36">
        <v>0</v>
      </c>
      <c r="CI36">
        <v>0</v>
      </c>
      <c r="CJ36">
        <v>0</v>
      </c>
      <c r="CK36">
        <v>1689197352.9000001</v>
      </c>
      <c r="CL36">
        <v>0</v>
      </c>
      <c r="CM36">
        <v>1689196072</v>
      </c>
      <c r="CN36" t="s">
        <v>350</v>
      </c>
      <c r="CO36">
        <v>1689196072</v>
      </c>
      <c r="CP36">
        <v>1689196066.5</v>
      </c>
      <c r="CQ36">
        <v>22</v>
      </c>
      <c r="CR36">
        <v>0.32500000000000001</v>
      </c>
      <c r="CS36">
        <v>8.9999999999999993E-3</v>
      </c>
      <c r="CT36">
        <v>-2.2309999999999999</v>
      </c>
      <c r="CU36">
        <v>-1.6E-2</v>
      </c>
      <c r="CV36">
        <v>408</v>
      </c>
      <c r="CW36">
        <v>12</v>
      </c>
      <c r="CX36">
        <v>0.31</v>
      </c>
      <c r="CY36">
        <v>0.12</v>
      </c>
      <c r="CZ36">
        <v>-0.88494354065462488</v>
      </c>
      <c r="DA36">
        <v>-0.47248083915147682</v>
      </c>
      <c r="DB36">
        <v>6.065686560452431E-2</v>
      </c>
      <c r="DC36">
        <v>1</v>
      </c>
      <c r="DD36">
        <v>399.689075</v>
      </c>
      <c r="DE36">
        <v>-0.21355722326578261</v>
      </c>
      <c r="DF36">
        <v>3.3023012809254799E-2</v>
      </c>
      <c r="DG36">
        <v>-1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2</v>
      </c>
      <c r="DN36" t="s">
        <v>351</v>
      </c>
      <c r="DO36">
        <v>3.2112699999999998</v>
      </c>
      <c r="DP36">
        <v>2.8090899999999999</v>
      </c>
      <c r="DQ36">
        <v>9.5971500000000001E-2</v>
      </c>
      <c r="DR36">
        <v>9.5053799999999994E-2</v>
      </c>
      <c r="DS36">
        <v>7.6524599999999998E-2</v>
      </c>
      <c r="DT36">
        <v>7.3258000000000004E-2</v>
      </c>
      <c r="DU36">
        <v>27432.3</v>
      </c>
      <c r="DV36">
        <v>31012.7</v>
      </c>
      <c r="DW36">
        <v>28549.599999999999</v>
      </c>
      <c r="DX36">
        <v>32853</v>
      </c>
      <c r="DY36">
        <v>36649.599999999999</v>
      </c>
      <c r="DZ36">
        <v>41378</v>
      </c>
      <c r="EA36">
        <v>41893.699999999997</v>
      </c>
      <c r="EB36">
        <v>47528.6</v>
      </c>
      <c r="EC36">
        <v>2.2461500000000001</v>
      </c>
      <c r="ED36">
        <v>1.92428</v>
      </c>
      <c r="EE36">
        <v>0.108711</v>
      </c>
      <c r="EF36">
        <v>0</v>
      </c>
      <c r="EG36">
        <v>15.9527</v>
      </c>
      <c r="EH36">
        <v>999.9</v>
      </c>
      <c r="EI36">
        <v>66.599999999999994</v>
      </c>
      <c r="EJ36">
        <v>17.399999999999999</v>
      </c>
      <c r="EK36">
        <v>13.064</v>
      </c>
      <c r="EL36">
        <v>62.616199999999999</v>
      </c>
      <c r="EM36">
        <v>21.927099999999999</v>
      </c>
      <c r="EN36">
        <v>1</v>
      </c>
      <c r="EO36">
        <v>-0.42597800000000002</v>
      </c>
      <c r="EP36">
        <v>0.35003000000000001</v>
      </c>
      <c r="EQ36">
        <v>20.253799999999998</v>
      </c>
      <c r="ER36">
        <v>5.2289700000000003</v>
      </c>
      <c r="ES36">
        <v>12.0099</v>
      </c>
      <c r="ET36">
        <v>4.9912000000000001</v>
      </c>
      <c r="EU36">
        <v>3.3050000000000002</v>
      </c>
      <c r="EV36">
        <v>3295.9</v>
      </c>
      <c r="EW36">
        <v>1734.1</v>
      </c>
      <c r="EX36">
        <v>76.8</v>
      </c>
      <c r="EY36">
        <v>17.7</v>
      </c>
      <c r="EZ36">
        <v>1.85212</v>
      </c>
      <c r="FA36">
        <v>1.86128</v>
      </c>
      <c r="FB36">
        <v>1.8602000000000001</v>
      </c>
      <c r="FC36">
        <v>1.8561799999999999</v>
      </c>
      <c r="FD36">
        <v>1.86063</v>
      </c>
      <c r="FE36">
        <v>1.8569500000000001</v>
      </c>
      <c r="FF36">
        <v>1.8589800000000001</v>
      </c>
      <c r="FG36">
        <v>1.8618699999999999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-2.2050000000000001</v>
      </c>
      <c r="FV36">
        <v>-1.6400000000000001E-2</v>
      </c>
      <c r="FW36">
        <v>-0.76233992009568818</v>
      </c>
      <c r="FX36">
        <v>-4.0117494158234393E-3</v>
      </c>
      <c r="FY36">
        <v>1.087516141204025E-6</v>
      </c>
      <c r="FZ36">
        <v>-8.657206703991749E-11</v>
      </c>
      <c r="GA36">
        <v>-1.6419999999998321E-2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21.3</v>
      </c>
      <c r="GJ36">
        <v>21.4</v>
      </c>
      <c r="GK36">
        <v>0.98144500000000001</v>
      </c>
      <c r="GL36">
        <v>2.323</v>
      </c>
      <c r="GM36">
        <v>1.5942400000000001</v>
      </c>
      <c r="GN36">
        <v>2.34253</v>
      </c>
      <c r="GO36">
        <v>1.40015</v>
      </c>
      <c r="GP36">
        <v>2.3278799999999999</v>
      </c>
      <c r="GQ36">
        <v>21.178100000000001</v>
      </c>
      <c r="GR36">
        <v>14.9376</v>
      </c>
      <c r="GS36">
        <v>18</v>
      </c>
      <c r="GT36">
        <v>647.09299999999996</v>
      </c>
      <c r="GU36">
        <v>458.28199999999998</v>
      </c>
      <c r="GV36">
        <v>17.0002</v>
      </c>
      <c r="GW36">
        <v>21.4754</v>
      </c>
      <c r="GX36">
        <v>30.0001</v>
      </c>
      <c r="GY36">
        <v>21.659800000000001</v>
      </c>
      <c r="GZ36">
        <v>21.6477</v>
      </c>
      <c r="HA36">
        <v>19.709</v>
      </c>
      <c r="HB36">
        <v>-30</v>
      </c>
      <c r="HC36">
        <v>-30</v>
      </c>
      <c r="HD36">
        <v>17</v>
      </c>
      <c r="HE36">
        <v>399.47500000000002</v>
      </c>
      <c r="HF36">
        <v>0</v>
      </c>
      <c r="HG36">
        <v>104.806</v>
      </c>
      <c r="HH36">
        <v>104.56</v>
      </c>
    </row>
    <row r="37" spans="1:216" x14ac:dyDescent="0.2">
      <c r="A37">
        <v>19</v>
      </c>
      <c r="B37">
        <v>1689197468.5</v>
      </c>
      <c r="C37">
        <v>1149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1689197468.5</v>
      </c>
      <c r="M37">
        <f t="shared" si="0"/>
        <v>1.1131724243914952E-3</v>
      </c>
      <c r="N37">
        <f t="shared" si="1"/>
        <v>1.1131724243914951</v>
      </c>
      <c r="O37">
        <f t="shared" si="2"/>
        <v>8.1883752250056983</v>
      </c>
      <c r="P37">
        <f t="shared" si="3"/>
        <v>399.61200000000002</v>
      </c>
      <c r="Q37">
        <f t="shared" si="4"/>
        <v>276.88129778786555</v>
      </c>
      <c r="R37">
        <f t="shared" si="5"/>
        <v>28.206975150779556</v>
      </c>
      <c r="S37">
        <f t="shared" si="6"/>
        <v>40.710029330292002</v>
      </c>
      <c r="T37">
        <f t="shared" si="7"/>
        <v>0.11341650974402699</v>
      </c>
      <c r="U37">
        <f t="shared" si="8"/>
        <v>3.4210874445475778</v>
      </c>
      <c r="V37">
        <f t="shared" si="9"/>
        <v>0.11136831995383202</v>
      </c>
      <c r="W37">
        <f t="shared" si="10"/>
        <v>6.9786140817423264E-2</v>
      </c>
      <c r="X37">
        <f t="shared" si="11"/>
        <v>297.66950099999997</v>
      </c>
      <c r="Y37">
        <f t="shared" si="12"/>
        <v>20.153262343666697</v>
      </c>
      <c r="Z37">
        <f t="shared" si="13"/>
        <v>20.153262343666697</v>
      </c>
      <c r="AA37">
        <f t="shared" si="14"/>
        <v>2.3689772647466669</v>
      </c>
      <c r="AB37">
        <f t="shared" si="15"/>
        <v>62.567651648761057</v>
      </c>
      <c r="AC37">
        <f t="shared" si="16"/>
        <v>1.369388842822</v>
      </c>
      <c r="AD37">
        <f t="shared" si="17"/>
        <v>2.1886530926706373</v>
      </c>
      <c r="AE37">
        <f t="shared" si="18"/>
        <v>0.9995884219246669</v>
      </c>
      <c r="AF37">
        <f t="shared" si="19"/>
        <v>-49.090903915664938</v>
      </c>
      <c r="AG37">
        <f t="shared" si="20"/>
        <v>-234.92975410001367</v>
      </c>
      <c r="AH37">
        <f t="shared" si="21"/>
        <v>-13.73844854393216</v>
      </c>
      <c r="AI37">
        <f t="shared" si="22"/>
        <v>-8.9605559610816954E-2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55274.508479028547</v>
      </c>
      <c r="AO37">
        <f t="shared" si="26"/>
        <v>1799.8</v>
      </c>
      <c r="AP37">
        <f t="shared" si="27"/>
        <v>1517.2316999999998</v>
      </c>
      <c r="AQ37">
        <f t="shared" si="28"/>
        <v>0.84300016668518718</v>
      </c>
      <c r="AR37">
        <f t="shared" si="29"/>
        <v>0.16539032170241136</v>
      </c>
      <c r="AS37">
        <v>1689197468.5</v>
      </c>
      <c r="AT37">
        <v>399.61200000000002</v>
      </c>
      <c r="AU37">
        <v>405.60300000000001</v>
      </c>
      <c r="AV37">
        <v>13.442</v>
      </c>
      <c r="AW37">
        <v>12.6799</v>
      </c>
      <c r="AX37">
        <v>401.81599999999997</v>
      </c>
      <c r="AY37">
        <v>13.458399999999999</v>
      </c>
      <c r="AZ37">
        <v>600.04499999999996</v>
      </c>
      <c r="BA37">
        <v>101.67400000000001</v>
      </c>
      <c r="BB37">
        <v>0.19989100000000001</v>
      </c>
      <c r="BC37">
        <v>18.8795</v>
      </c>
      <c r="BD37">
        <v>18.5304</v>
      </c>
      <c r="BE37">
        <v>999.9</v>
      </c>
      <c r="BF37">
        <v>0</v>
      </c>
      <c r="BG37">
        <v>0</v>
      </c>
      <c r="BH37">
        <v>10003.1</v>
      </c>
      <c r="BI37">
        <v>0</v>
      </c>
      <c r="BJ37">
        <v>0.53958099999999998</v>
      </c>
      <c r="BK37">
        <v>-5.9910899999999998</v>
      </c>
      <c r="BL37">
        <v>405.05700000000002</v>
      </c>
      <c r="BM37">
        <v>410.81200000000001</v>
      </c>
      <c r="BN37">
        <v>0.76207000000000003</v>
      </c>
      <c r="BO37">
        <v>405.60300000000001</v>
      </c>
      <c r="BP37">
        <v>12.6799</v>
      </c>
      <c r="BQ37">
        <v>1.3667100000000001</v>
      </c>
      <c r="BR37">
        <v>1.28922</v>
      </c>
      <c r="BS37">
        <v>11.5532</v>
      </c>
      <c r="BT37">
        <v>10.6738</v>
      </c>
      <c r="BU37">
        <v>1799.8</v>
      </c>
      <c r="BV37">
        <v>0.89999200000000001</v>
      </c>
      <c r="BW37">
        <v>0.100008</v>
      </c>
      <c r="BX37">
        <v>0</v>
      </c>
      <c r="BY37">
        <v>2.1503999999999999</v>
      </c>
      <c r="BZ37">
        <v>0</v>
      </c>
      <c r="CA37">
        <v>4125.24</v>
      </c>
      <c r="CB37">
        <v>14598.7</v>
      </c>
      <c r="CC37">
        <v>39.25</v>
      </c>
      <c r="CD37">
        <v>40.875</v>
      </c>
      <c r="CE37">
        <v>39.875</v>
      </c>
      <c r="CF37">
        <v>41.125</v>
      </c>
      <c r="CG37">
        <v>38.5</v>
      </c>
      <c r="CH37">
        <v>1619.81</v>
      </c>
      <c r="CI37">
        <v>179.99</v>
      </c>
      <c r="CJ37">
        <v>0</v>
      </c>
      <c r="CK37">
        <v>1689197474.2</v>
      </c>
      <c r="CL37">
        <v>0</v>
      </c>
      <c r="CM37">
        <v>1689196072</v>
      </c>
      <c r="CN37" t="s">
        <v>350</v>
      </c>
      <c r="CO37">
        <v>1689196072</v>
      </c>
      <c r="CP37">
        <v>1689196066.5</v>
      </c>
      <c r="CQ37">
        <v>22</v>
      </c>
      <c r="CR37">
        <v>0.32500000000000001</v>
      </c>
      <c r="CS37">
        <v>8.9999999999999993E-3</v>
      </c>
      <c r="CT37">
        <v>-2.2309999999999999</v>
      </c>
      <c r="CU37">
        <v>-1.6E-2</v>
      </c>
      <c r="CV37">
        <v>408</v>
      </c>
      <c r="CW37">
        <v>12</v>
      </c>
      <c r="CX37">
        <v>0.31</v>
      </c>
      <c r="CY37">
        <v>0.12</v>
      </c>
      <c r="CZ37">
        <v>8.0526726347609916</v>
      </c>
      <c r="DA37">
        <v>3.677347232787548</v>
      </c>
      <c r="DB37">
        <v>0.36050295106305841</v>
      </c>
      <c r="DC37">
        <v>0</v>
      </c>
      <c r="DD37">
        <v>405.23502439024401</v>
      </c>
      <c r="DE37">
        <v>2.4113101045293668</v>
      </c>
      <c r="DF37">
        <v>0.24027276043096141</v>
      </c>
      <c r="DG37">
        <v>-1</v>
      </c>
      <c r="DH37">
        <v>1799.99575</v>
      </c>
      <c r="DI37">
        <v>0.12304152684577151</v>
      </c>
      <c r="DJ37">
        <v>0.1098609917122387</v>
      </c>
      <c r="DK37">
        <v>1</v>
      </c>
      <c r="DL37">
        <v>1</v>
      </c>
      <c r="DM37">
        <v>2</v>
      </c>
      <c r="DN37" t="s">
        <v>391</v>
      </c>
      <c r="DO37">
        <v>3.2111200000000002</v>
      </c>
      <c r="DP37">
        <v>2.8088500000000001</v>
      </c>
      <c r="DQ37">
        <v>9.5887500000000001E-2</v>
      </c>
      <c r="DR37">
        <v>9.61312E-2</v>
      </c>
      <c r="DS37">
        <v>7.7146099999999995E-2</v>
      </c>
      <c r="DT37">
        <v>7.3165400000000005E-2</v>
      </c>
      <c r="DU37">
        <v>27434.400000000001</v>
      </c>
      <c r="DV37">
        <v>30973.9</v>
      </c>
      <c r="DW37">
        <v>28549.1</v>
      </c>
      <c r="DX37">
        <v>32851.1</v>
      </c>
      <c r="DY37">
        <v>36623.699999999997</v>
      </c>
      <c r="DZ37">
        <v>41379.699999999997</v>
      </c>
      <c r="EA37">
        <v>41892.9</v>
      </c>
      <c r="EB37">
        <v>47525.8</v>
      </c>
      <c r="EC37">
        <v>2.2465000000000002</v>
      </c>
      <c r="ED37">
        <v>1.9238999999999999</v>
      </c>
      <c r="EE37">
        <v>0.13736999999999999</v>
      </c>
      <c r="EF37">
        <v>0</v>
      </c>
      <c r="EG37">
        <v>16.248000000000001</v>
      </c>
      <c r="EH37">
        <v>999.9</v>
      </c>
      <c r="EI37">
        <v>66.599999999999994</v>
      </c>
      <c r="EJ37">
        <v>17.399999999999999</v>
      </c>
      <c r="EK37">
        <v>13.063800000000001</v>
      </c>
      <c r="EL37">
        <v>62.526200000000003</v>
      </c>
      <c r="EM37">
        <v>22.3157</v>
      </c>
      <c r="EN37">
        <v>1</v>
      </c>
      <c r="EO37">
        <v>-0.42599100000000001</v>
      </c>
      <c r="EP37">
        <v>0.36784899999999998</v>
      </c>
      <c r="EQ37">
        <v>20.238399999999999</v>
      </c>
      <c r="ER37">
        <v>5.2286700000000002</v>
      </c>
      <c r="ES37">
        <v>12.0099</v>
      </c>
      <c r="ET37">
        <v>4.9904000000000002</v>
      </c>
      <c r="EU37">
        <v>3.3050000000000002</v>
      </c>
      <c r="EV37">
        <v>3298.9</v>
      </c>
      <c r="EW37">
        <v>1734.1</v>
      </c>
      <c r="EX37">
        <v>76.8</v>
      </c>
      <c r="EY37">
        <v>17.8</v>
      </c>
      <c r="EZ37">
        <v>1.85212</v>
      </c>
      <c r="FA37">
        <v>1.86128</v>
      </c>
      <c r="FB37">
        <v>1.86019</v>
      </c>
      <c r="FC37">
        <v>1.85615</v>
      </c>
      <c r="FD37">
        <v>1.86059</v>
      </c>
      <c r="FE37">
        <v>1.8568899999999999</v>
      </c>
      <c r="FF37">
        <v>1.8589800000000001</v>
      </c>
      <c r="FG37">
        <v>1.8618399999999999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-2.2040000000000002</v>
      </c>
      <c r="FV37">
        <v>-1.6400000000000001E-2</v>
      </c>
      <c r="FW37">
        <v>-0.76233992009568818</v>
      </c>
      <c r="FX37">
        <v>-4.0117494158234393E-3</v>
      </c>
      <c r="FY37">
        <v>1.087516141204025E-6</v>
      </c>
      <c r="FZ37">
        <v>-8.657206703991749E-11</v>
      </c>
      <c r="GA37">
        <v>-1.6419999999998321E-2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23.3</v>
      </c>
      <c r="GJ37">
        <v>23.4</v>
      </c>
      <c r="GK37">
        <v>0.99365199999999998</v>
      </c>
      <c r="GL37">
        <v>2.3303199999999999</v>
      </c>
      <c r="GM37">
        <v>1.5942400000000001</v>
      </c>
      <c r="GN37">
        <v>2.34253</v>
      </c>
      <c r="GO37">
        <v>1.40015</v>
      </c>
      <c r="GP37">
        <v>2.2595200000000002</v>
      </c>
      <c r="GQ37">
        <v>21.218299999999999</v>
      </c>
      <c r="GR37">
        <v>14.8413</v>
      </c>
      <c r="GS37">
        <v>18</v>
      </c>
      <c r="GT37">
        <v>647.505</v>
      </c>
      <c r="GU37">
        <v>458.14400000000001</v>
      </c>
      <c r="GV37">
        <v>17.000299999999999</v>
      </c>
      <c r="GW37">
        <v>21.480899999999998</v>
      </c>
      <c r="GX37">
        <v>30.0001</v>
      </c>
      <c r="GY37">
        <v>21.6708</v>
      </c>
      <c r="GZ37">
        <v>21.6587</v>
      </c>
      <c r="HA37">
        <v>19.947900000000001</v>
      </c>
      <c r="HB37">
        <v>-30</v>
      </c>
      <c r="HC37">
        <v>-30</v>
      </c>
      <c r="HD37">
        <v>17</v>
      </c>
      <c r="HE37">
        <v>405.79500000000002</v>
      </c>
      <c r="HF37">
        <v>0</v>
      </c>
      <c r="HG37">
        <v>104.804</v>
      </c>
      <c r="HH37">
        <v>104.553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2023-07-12T21:31:46Z</dcterms:created>
  <dcterms:modified xsi:type="dcterms:W3CDTF">2023-07-14T21:18:12Z</dcterms:modified>
</cp:coreProperties>
</file>