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F326504F-ABDA-8D4B-B7CB-81948222F01A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7" i="1" l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/>
  <c r="P36" i="1" s="1"/>
  <c r="AD36" i="1"/>
  <c r="AC36" i="1"/>
  <c r="AB36" i="1"/>
  <c r="U36" i="1"/>
  <c r="AR35" i="1"/>
  <c r="AQ35" i="1"/>
  <c r="AO35" i="1"/>
  <c r="X35" i="1" s="1"/>
  <c r="AN35" i="1"/>
  <c r="AL35" i="1"/>
  <c r="N35" i="1" s="1"/>
  <c r="M35" i="1" s="1"/>
  <c r="AD35" i="1"/>
  <c r="AC35" i="1"/>
  <c r="AB35" i="1"/>
  <c r="U35" i="1"/>
  <c r="S35" i="1"/>
  <c r="P35" i="1"/>
  <c r="O35" i="1"/>
  <c r="AR34" i="1"/>
  <c r="AQ34" i="1"/>
  <c r="AP34" i="1" s="1"/>
  <c r="AO34" i="1"/>
  <c r="AN34" i="1"/>
  <c r="AL34" i="1" s="1"/>
  <c r="AD34" i="1"/>
  <c r="AC34" i="1"/>
  <c r="AB34" i="1" s="1"/>
  <c r="X34" i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O32" i="1"/>
  <c r="AP32" i="1" s="1"/>
  <c r="AN32" i="1"/>
  <c r="AM32" i="1"/>
  <c r="AL32" i="1"/>
  <c r="P32" i="1" s="1"/>
  <c r="AD32" i="1"/>
  <c r="AC32" i="1"/>
  <c r="AB32" i="1" s="1"/>
  <c r="U32" i="1"/>
  <c r="AR31" i="1"/>
  <c r="AQ31" i="1"/>
  <c r="AO31" i="1"/>
  <c r="AP31" i="1" s="1"/>
  <c r="AN31" i="1"/>
  <c r="AL31" i="1"/>
  <c r="N31" i="1" s="1"/>
  <c r="M31" i="1" s="1"/>
  <c r="AD31" i="1"/>
  <c r="AC31" i="1"/>
  <c r="AB31" i="1"/>
  <c r="U31" i="1"/>
  <c r="S31" i="1"/>
  <c r="P31" i="1"/>
  <c r="O31" i="1"/>
  <c r="AR30" i="1"/>
  <c r="AQ30" i="1"/>
  <c r="AP30" i="1" s="1"/>
  <c r="AO30" i="1"/>
  <c r="AN30" i="1"/>
  <c r="AL30" i="1" s="1"/>
  <c r="AD30" i="1"/>
  <c r="AC30" i="1"/>
  <c r="AB30" i="1" s="1"/>
  <c r="X30" i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O28" i="1"/>
  <c r="AP28" i="1" s="1"/>
  <c r="AN28" i="1"/>
  <c r="AM28" i="1"/>
  <c r="AL28" i="1"/>
  <c r="P28" i="1" s="1"/>
  <c r="AD28" i="1"/>
  <c r="AC28" i="1"/>
  <c r="AB28" i="1" s="1"/>
  <c r="U28" i="1"/>
  <c r="AR27" i="1"/>
  <c r="AQ27" i="1"/>
  <c r="AO27" i="1"/>
  <c r="AP27" i="1" s="1"/>
  <c r="AN27" i="1"/>
  <c r="AL27" i="1"/>
  <c r="N27" i="1" s="1"/>
  <c r="M27" i="1" s="1"/>
  <c r="AD27" i="1"/>
  <c r="AC27" i="1"/>
  <c r="AB27" i="1"/>
  <c r="U27" i="1"/>
  <c r="S27" i="1"/>
  <c r="P27" i="1"/>
  <c r="O27" i="1"/>
  <c r="AR26" i="1"/>
  <c r="AQ26" i="1"/>
  <c r="AP26" i="1" s="1"/>
  <c r="AO26" i="1"/>
  <c r="AN26" i="1"/>
  <c r="AL26" i="1" s="1"/>
  <c r="AD26" i="1"/>
  <c r="AC26" i="1"/>
  <c r="AB26" i="1" s="1"/>
  <c r="X26" i="1"/>
  <c r="U26" i="1"/>
  <c r="AR25" i="1"/>
  <c r="AQ25" i="1"/>
  <c r="AO25" i="1"/>
  <c r="X25" i="1" s="1"/>
  <c r="AN25" i="1"/>
  <c r="AL25" i="1"/>
  <c r="P25" i="1" s="1"/>
  <c r="AD25" i="1"/>
  <c r="AC25" i="1"/>
  <c r="AB25" i="1"/>
  <c r="U25" i="1"/>
  <c r="S25" i="1"/>
  <c r="AR24" i="1"/>
  <c r="AQ24" i="1"/>
  <c r="AO24" i="1"/>
  <c r="AP24" i="1" s="1"/>
  <c r="AN24" i="1"/>
  <c r="AM24" i="1"/>
  <c r="AL24" i="1"/>
  <c r="P24" i="1" s="1"/>
  <c r="AD24" i="1"/>
  <c r="AC24" i="1"/>
  <c r="AB24" i="1" s="1"/>
  <c r="U24" i="1"/>
  <c r="AR23" i="1"/>
  <c r="AQ23" i="1"/>
  <c r="AO23" i="1"/>
  <c r="AN23" i="1"/>
  <c r="AL23" i="1"/>
  <c r="N23" i="1" s="1"/>
  <c r="M23" i="1" s="1"/>
  <c r="AD23" i="1"/>
  <c r="AC23" i="1"/>
  <c r="AB23" i="1"/>
  <c r="U23" i="1"/>
  <c r="S23" i="1"/>
  <c r="P23" i="1"/>
  <c r="O23" i="1"/>
  <c r="AR22" i="1"/>
  <c r="AQ22" i="1"/>
  <c r="AP22" i="1" s="1"/>
  <c r="AO22" i="1"/>
  <c r="AN22" i="1"/>
  <c r="AL22" i="1" s="1"/>
  <c r="AM22" i="1"/>
  <c r="AD22" i="1"/>
  <c r="AC22" i="1"/>
  <c r="AB22" i="1" s="1"/>
  <c r="X22" i="1"/>
  <c r="U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O20" i="1"/>
  <c r="AP20" i="1" s="1"/>
  <c r="AN20" i="1"/>
  <c r="AM20" i="1"/>
  <c r="AL20" i="1"/>
  <c r="P20" i="1" s="1"/>
  <c r="AD20" i="1"/>
  <c r="AC20" i="1"/>
  <c r="AB20" i="1" s="1"/>
  <c r="U20" i="1"/>
  <c r="AR19" i="1"/>
  <c r="AQ19" i="1"/>
  <c r="AO19" i="1"/>
  <c r="AN19" i="1"/>
  <c r="AL19" i="1"/>
  <c r="N19" i="1" s="1"/>
  <c r="M19" i="1" s="1"/>
  <c r="AD19" i="1"/>
  <c r="AC19" i="1"/>
  <c r="AB19" i="1"/>
  <c r="U19" i="1"/>
  <c r="S19" i="1"/>
  <c r="P19" i="1"/>
  <c r="O19" i="1"/>
  <c r="Y35" i="1" l="1"/>
  <c r="Z35" i="1" s="1"/>
  <c r="V35" i="1"/>
  <c r="T35" i="1" s="1"/>
  <c r="W35" i="1" s="1"/>
  <c r="Q35" i="1" s="1"/>
  <c r="R35" i="1" s="1"/>
  <c r="AF35" i="1"/>
  <c r="AP19" i="1"/>
  <c r="X19" i="1"/>
  <c r="N34" i="1"/>
  <c r="M34" i="1" s="1"/>
  <c r="S34" i="1"/>
  <c r="AM34" i="1"/>
  <c r="P34" i="1"/>
  <c r="O34" i="1"/>
  <c r="AF31" i="1"/>
  <c r="AF27" i="1"/>
  <c r="S30" i="1"/>
  <c r="N30" i="1"/>
  <c r="M30" i="1" s="1"/>
  <c r="AM30" i="1"/>
  <c r="P30" i="1"/>
  <c r="O30" i="1"/>
  <c r="X23" i="1"/>
  <c r="AP23" i="1"/>
  <c r="S22" i="1"/>
  <c r="N22" i="1"/>
  <c r="M22" i="1" s="1"/>
  <c r="P22" i="1"/>
  <c r="O22" i="1"/>
  <c r="AF19" i="1"/>
  <c r="AF23" i="1"/>
  <c r="N26" i="1"/>
  <c r="M26" i="1" s="1"/>
  <c r="S26" i="1"/>
  <c r="P26" i="1"/>
  <c r="AM26" i="1"/>
  <c r="O26" i="1"/>
  <c r="X27" i="1"/>
  <c r="S20" i="1"/>
  <c r="AM21" i="1"/>
  <c r="S24" i="1"/>
  <c r="AM25" i="1"/>
  <c r="S28" i="1"/>
  <c r="AM29" i="1"/>
  <c r="S32" i="1"/>
  <c r="AM33" i="1"/>
  <c r="S36" i="1"/>
  <c r="AM37" i="1"/>
  <c r="N21" i="1"/>
  <c r="M21" i="1" s="1"/>
  <c r="N25" i="1"/>
  <c r="M25" i="1" s="1"/>
  <c r="N29" i="1"/>
  <c r="M29" i="1" s="1"/>
  <c r="N33" i="1"/>
  <c r="M33" i="1" s="1"/>
  <c r="N37" i="1"/>
  <c r="M37" i="1" s="1"/>
  <c r="AP35" i="1"/>
  <c r="O21" i="1"/>
  <c r="O25" i="1"/>
  <c r="O29" i="1"/>
  <c r="O33" i="1"/>
  <c r="AM36" i="1"/>
  <c r="O37" i="1"/>
  <c r="X21" i="1"/>
  <c r="N24" i="1"/>
  <c r="M24" i="1" s="1"/>
  <c r="AP25" i="1"/>
  <c r="N28" i="1"/>
  <c r="M28" i="1" s="1"/>
  <c r="X29" i="1"/>
  <c r="N32" i="1"/>
  <c r="M32" i="1" s="1"/>
  <c r="X33" i="1"/>
  <c r="N36" i="1"/>
  <c r="M36" i="1" s="1"/>
  <c r="X37" i="1"/>
  <c r="X31" i="1"/>
  <c r="AM19" i="1"/>
  <c r="O20" i="1"/>
  <c r="AM23" i="1"/>
  <c r="O24" i="1"/>
  <c r="AM27" i="1"/>
  <c r="O28" i="1"/>
  <c r="AM31" i="1"/>
  <c r="O32" i="1"/>
  <c r="AM35" i="1"/>
  <c r="O36" i="1"/>
  <c r="N20" i="1"/>
  <c r="M20" i="1" s="1"/>
  <c r="X20" i="1"/>
  <c r="X24" i="1"/>
  <c r="X28" i="1"/>
  <c r="X32" i="1"/>
  <c r="X36" i="1"/>
  <c r="Y22" i="1" l="1"/>
  <c r="Z22" i="1" s="1"/>
  <c r="AF22" i="1"/>
  <c r="Y20" i="1"/>
  <c r="Z20" i="1" s="1"/>
  <c r="AF32" i="1"/>
  <c r="V32" i="1"/>
  <c r="T32" i="1" s="1"/>
  <c r="W32" i="1" s="1"/>
  <c r="Q32" i="1" s="1"/>
  <c r="R32" i="1" s="1"/>
  <c r="AF25" i="1"/>
  <c r="AF20" i="1"/>
  <c r="Y29" i="1"/>
  <c r="Z29" i="1" s="1"/>
  <c r="V29" i="1" s="1"/>
  <c r="T29" i="1" s="1"/>
  <c r="W29" i="1" s="1"/>
  <c r="Q29" i="1" s="1"/>
  <c r="R29" i="1" s="1"/>
  <c r="AF21" i="1"/>
  <c r="AF28" i="1"/>
  <c r="Y26" i="1"/>
  <c r="Z26" i="1" s="1"/>
  <c r="V26" i="1" s="1"/>
  <c r="T26" i="1" s="1"/>
  <c r="W26" i="1" s="1"/>
  <c r="Q26" i="1" s="1"/>
  <c r="R26" i="1" s="1"/>
  <c r="AF26" i="1"/>
  <c r="Y25" i="1"/>
  <c r="Z25" i="1" s="1"/>
  <c r="AA35" i="1"/>
  <c r="AE35" i="1" s="1"/>
  <c r="AH35" i="1"/>
  <c r="AG35" i="1"/>
  <c r="Y31" i="1"/>
  <c r="Z31" i="1" s="1"/>
  <c r="Y21" i="1"/>
  <c r="Z21" i="1" s="1"/>
  <c r="V21" i="1" s="1"/>
  <c r="T21" i="1" s="1"/>
  <c r="W21" i="1" s="1"/>
  <c r="Q21" i="1" s="1"/>
  <c r="R21" i="1" s="1"/>
  <c r="Y24" i="1"/>
  <c r="Z24" i="1" s="1"/>
  <c r="V24" i="1" s="1"/>
  <c r="T24" i="1" s="1"/>
  <c r="W24" i="1" s="1"/>
  <c r="Q24" i="1" s="1"/>
  <c r="R24" i="1" s="1"/>
  <c r="Y33" i="1"/>
  <c r="Z33" i="1" s="1"/>
  <c r="V33" i="1" s="1"/>
  <c r="T33" i="1" s="1"/>
  <c r="W33" i="1" s="1"/>
  <c r="Q33" i="1" s="1"/>
  <c r="R33" i="1" s="1"/>
  <c r="AF29" i="1"/>
  <c r="Y23" i="1"/>
  <c r="Z23" i="1" s="1"/>
  <c r="Y34" i="1"/>
  <c r="Z34" i="1" s="1"/>
  <c r="AF34" i="1"/>
  <c r="Y36" i="1"/>
  <c r="Z36" i="1" s="1"/>
  <c r="V36" i="1" s="1"/>
  <c r="T36" i="1" s="1"/>
  <c r="W36" i="1" s="1"/>
  <c r="Q36" i="1" s="1"/>
  <c r="R36" i="1" s="1"/>
  <c r="AF24" i="1"/>
  <c r="Y27" i="1"/>
  <c r="Z27" i="1" s="1"/>
  <c r="Y30" i="1"/>
  <c r="Z30" i="1" s="1"/>
  <c r="AF30" i="1"/>
  <c r="V30" i="1"/>
  <c r="T30" i="1" s="1"/>
  <c r="W30" i="1" s="1"/>
  <c r="Q30" i="1" s="1"/>
  <c r="R30" i="1" s="1"/>
  <c r="Y19" i="1"/>
  <c r="Z19" i="1" s="1"/>
  <c r="Y32" i="1"/>
  <c r="Z32" i="1" s="1"/>
  <c r="Y37" i="1"/>
  <c r="Z37" i="1" s="1"/>
  <c r="AF37" i="1"/>
  <c r="V37" i="1"/>
  <c r="T37" i="1" s="1"/>
  <c r="W37" i="1" s="1"/>
  <c r="Q37" i="1" s="1"/>
  <c r="R37" i="1" s="1"/>
  <c r="Y28" i="1"/>
  <c r="Z28" i="1" s="1"/>
  <c r="AF36" i="1"/>
  <c r="AF33" i="1"/>
  <c r="AI35" i="1" l="1"/>
  <c r="AA34" i="1"/>
  <c r="AE34" i="1" s="1"/>
  <c r="AH34" i="1"/>
  <c r="AG34" i="1"/>
  <c r="AH37" i="1"/>
  <c r="AA37" i="1"/>
  <c r="AE37" i="1" s="1"/>
  <c r="AG37" i="1"/>
  <c r="AH25" i="1"/>
  <c r="AI25" i="1" s="1"/>
  <c r="AA25" i="1"/>
  <c r="AE25" i="1" s="1"/>
  <c r="AG25" i="1"/>
  <c r="AH20" i="1"/>
  <c r="AA20" i="1"/>
  <c r="AE20" i="1" s="1"/>
  <c r="AG20" i="1"/>
  <c r="AA23" i="1"/>
  <c r="AE23" i="1" s="1"/>
  <c r="AH23" i="1"/>
  <c r="AG23" i="1"/>
  <c r="V23" i="1"/>
  <c r="T23" i="1" s="1"/>
  <c r="W23" i="1" s="1"/>
  <c r="Q23" i="1" s="1"/>
  <c r="R23" i="1" s="1"/>
  <c r="AH29" i="1"/>
  <c r="AA29" i="1"/>
  <c r="AE29" i="1" s="1"/>
  <c r="AG29" i="1"/>
  <c r="AH32" i="1"/>
  <c r="AG32" i="1"/>
  <c r="AA32" i="1"/>
  <c r="AE32" i="1" s="1"/>
  <c r="AH21" i="1"/>
  <c r="AI21" i="1" s="1"/>
  <c r="AA21" i="1"/>
  <c r="AE21" i="1" s="1"/>
  <c r="AG21" i="1"/>
  <c r="V20" i="1"/>
  <c r="T20" i="1" s="1"/>
  <c r="W20" i="1" s="1"/>
  <c r="Q20" i="1" s="1"/>
  <c r="R20" i="1" s="1"/>
  <c r="AH33" i="1"/>
  <c r="AA33" i="1"/>
  <c r="AE33" i="1" s="1"/>
  <c r="AG33" i="1"/>
  <c r="AH24" i="1"/>
  <c r="AI24" i="1" s="1"/>
  <c r="AA24" i="1"/>
  <c r="AE24" i="1" s="1"/>
  <c r="AG24" i="1"/>
  <c r="V34" i="1"/>
  <c r="T34" i="1" s="1"/>
  <c r="W34" i="1" s="1"/>
  <c r="Q34" i="1" s="1"/>
  <c r="R34" i="1" s="1"/>
  <c r="AA19" i="1"/>
  <c r="AE19" i="1" s="1"/>
  <c r="AH19" i="1"/>
  <c r="AG19" i="1"/>
  <c r="V19" i="1"/>
  <c r="T19" i="1" s="1"/>
  <c r="W19" i="1" s="1"/>
  <c r="Q19" i="1" s="1"/>
  <c r="R19" i="1" s="1"/>
  <c r="AA26" i="1"/>
  <c r="AE26" i="1" s="1"/>
  <c r="AH26" i="1"/>
  <c r="AI26" i="1" s="1"/>
  <c r="AG26" i="1"/>
  <c r="AH36" i="1"/>
  <c r="AG36" i="1"/>
  <c r="AA36" i="1"/>
  <c r="AE36" i="1" s="1"/>
  <c r="AA30" i="1"/>
  <c r="AE30" i="1" s="1"/>
  <c r="AH30" i="1"/>
  <c r="AG30" i="1"/>
  <c r="AA27" i="1"/>
  <c r="AE27" i="1" s="1"/>
  <c r="AH27" i="1"/>
  <c r="AG27" i="1"/>
  <c r="V27" i="1"/>
  <c r="T27" i="1" s="1"/>
  <c r="W27" i="1" s="1"/>
  <c r="Q27" i="1" s="1"/>
  <c r="R27" i="1" s="1"/>
  <c r="AA31" i="1"/>
  <c r="AE31" i="1" s="1"/>
  <c r="AH31" i="1"/>
  <c r="AG31" i="1"/>
  <c r="V31" i="1"/>
  <c r="T31" i="1" s="1"/>
  <c r="W31" i="1" s="1"/>
  <c r="Q31" i="1" s="1"/>
  <c r="R31" i="1" s="1"/>
  <c r="AH22" i="1"/>
  <c r="AI22" i="1" s="1"/>
  <c r="AA22" i="1"/>
  <c r="AE22" i="1" s="1"/>
  <c r="AG22" i="1"/>
  <c r="AH28" i="1"/>
  <c r="AG28" i="1"/>
  <c r="AA28" i="1"/>
  <c r="AE28" i="1" s="1"/>
  <c r="V28" i="1"/>
  <c r="T28" i="1" s="1"/>
  <c r="W28" i="1" s="1"/>
  <c r="Q28" i="1" s="1"/>
  <c r="R28" i="1" s="1"/>
  <c r="V25" i="1"/>
  <c r="T25" i="1" s="1"/>
  <c r="W25" i="1" s="1"/>
  <c r="Q25" i="1" s="1"/>
  <c r="R25" i="1" s="1"/>
  <c r="V22" i="1"/>
  <c r="T22" i="1" s="1"/>
  <c r="W22" i="1" s="1"/>
  <c r="Q22" i="1" s="1"/>
  <c r="R22" i="1" s="1"/>
  <c r="AI36" i="1" l="1"/>
  <c r="AI23" i="1"/>
  <c r="AI29" i="1"/>
  <c r="AI30" i="1"/>
  <c r="AI31" i="1"/>
  <c r="AI37" i="1"/>
  <c r="AI19" i="1"/>
  <c r="AI33" i="1"/>
  <c r="AI28" i="1"/>
  <c r="AI20" i="1"/>
  <c r="AI34" i="1"/>
  <c r="AI32" i="1"/>
  <c r="AI27" i="1"/>
</calcChain>
</file>

<file path=xl/sharedStrings.xml><?xml version="1.0" encoding="utf-8"?>
<sst xmlns="http://schemas.openxmlformats.org/spreadsheetml/2006/main" count="996" uniqueCount="392">
  <si>
    <t>File opened</t>
  </si>
  <si>
    <t>2023-07-12 15:18:31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</si>
  <si>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</si>
  <si>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</si>
  <si>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</si>
  <si>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</si>
  <si>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</si>
  <si>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</si>
  <si>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</si>
  <si>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</si>
  <si>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</si>
  <si>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</si>
  <si>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</si>
  <si>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</si>
  <si>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</si>
  <si>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</si>
  <si>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</si>
  <si>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</si>
  <si>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</si>
  <si>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</si>
  <si>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</si>
  <si>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</si>
  <si>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</si>
  <si>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</si>
  <si>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</si>
  <si>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</si>
  <si>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</si>
  <si>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15:18:31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</si>
  <si>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</si>
  <si>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</si>
  <si>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</si>
  <si>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</si>
  <si>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</si>
  <si>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</si>
  <si>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</si>
  <si>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</si>
  <si>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</si>
  <si>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</si>
  <si>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</si>
  <si>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</si>
  <si>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</si>
  <si>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</si>
  <si>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</si>
  <si>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</si>
  <si>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</si>
  <si>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</si>
  <si>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</si>
  <si>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</si>
  <si>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</si>
  <si>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</si>
  <si>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</si>
  <si>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</si>
  <si>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</si>
  <si>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</si>
  <si>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</si>
  <si>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</si>
  <si>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</si>
  <si>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</si>
  <si>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</si>
  <si>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</si>
  <si>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</si>
  <si>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</si>
  <si>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</si>
  <si>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</si>
  <si>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</si>
  <si>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</si>
  <si>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</si>
  <si>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</si>
  <si>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</si>
  <si>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</si>
  <si>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</si>
  <si>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</si>
  <si>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</si>
  <si>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</si>
  <si>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</si>
  <si>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</si>
  <si>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</si>
  <si>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</si>
  <si>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</si>
  <si>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</si>
  <si>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</si>
  <si>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</si>
  <si>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</si>
  <si>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</si>
  <si>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</si>
  <si>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</si>
  <si>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</si>
  <si>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3.10328 78.3214 366.399 607.021 860.216 1070.71 1261.75 1368.92</t>
  </si>
  <si>
    <t>Fs_true</t>
  </si>
  <si>
    <t>0.180591 100.701 405.604 601.093 804.377 1000.86 1201.99 1401.42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</si>
  <si>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</si>
  <si>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</si>
  <si>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</si>
  <si>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</si>
  <si>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</si>
  <si>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</si>
  <si>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</si>
  <si>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</si>
  <si>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</si>
  <si>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</si>
  <si>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</si>
  <si>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</si>
  <si>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</si>
  <si>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</si>
  <si>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</si>
  <si>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</si>
  <si>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</si>
  <si>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</si>
  <si>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</si>
  <si>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</si>
  <si>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</si>
  <si>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</si>
  <si>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</si>
  <si>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</si>
  <si>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</si>
  <si>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</si>
  <si>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</si>
  <si>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</si>
  <si>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</si>
  <si>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</si>
  <si>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</si>
  <si>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</si>
  <si>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</si>
  <si>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</si>
  <si>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</si>
  <si>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</si>
  <si>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</si>
  <si>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</si>
  <si>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</si>
  <si>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</si>
  <si>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</si>
  <si>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</si>
  <si>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</si>
  <si>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</si>
  <si>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</si>
  <si>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</si>
  <si>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</si>
  <si>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</si>
  <si>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</si>
  <si>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</si>
  <si>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</si>
  <si>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</si>
  <si>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</si>
  <si>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</si>
  <si>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</si>
  <si>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</si>
  <si>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</si>
  <si>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</si>
  <si>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</si>
  <si>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</si>
  <si>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</si>
  <si>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</si>
  <si>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</si>
  <si>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</si>
  <si>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</si>
  <si>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</si>
  <si>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</si>
  <si>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</si>
  <si>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</si>
  <si>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</si>
  <si>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</si>
  <si>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</si>
  <si>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</si>
  <si>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</si>
  <si>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</si>
  <si>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</si>
  <si>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</si>
  <si>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</si>
  <si>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</si>
  <si>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</si>
  <si>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</si>
  <si>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</si>
  <si>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</si>
  <si>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</si>
  <si>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</si>
  <si>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</si>
  <si>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</si>
  <si>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</si>
  <si>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</si>
  <si>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</si>
  <si>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</si>
  <si>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</si>
  <si>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</si>
  <si>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</si>
  <si>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</si>
  <si>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</si>
  <si>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</si>
  <si>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</si>
  <si>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</si>
  <si>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</si>
  <si>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</si>
  <si>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</si>
  <si>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</si>
  <si>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</si>
  <si>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</si>
  <si>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</si>
  <si>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</si>
  <si>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</si>
  <si>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</si>
  <si>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</si>
  <si>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</si>
  <si>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</si>
  <si>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</si>
  <si>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</si>
  <si>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</si>
  <si>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</si>
  <si>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</si>
  <si>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</si>
  <si>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</si>
  <si>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</si>
  <si>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</si>
  <si>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</si>
  <si>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</si>
  <si>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</si>
  <si>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</si>
  <si>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</si>
  <si>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</si>
  <si>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</si>
  <si>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</si>
  <si>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</si>
  <si>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</si>
  <si>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</si>
  <si>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</si>
  <si>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</si>
  <si>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</si>
  <si>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</si>
  <si>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</si>
  <si>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</si>
  <si>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</si>
  <si>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</si>
  <si>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</si>
  <si>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</si>
  <si>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</si>
  <si>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</si>
  <si>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</si>
  <si>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</si>
  <si>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</si>
  <si>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</si>
  <si>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</si>
  <si>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</si>
  <si>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</si>
  <si>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</si>
  <si>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</si>
  <si>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</si>
  <si>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</si>
  <si>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</si>
  <si>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</si>
  <si>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</si>
  <si>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</si>
  <si>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</si>
  <si>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</si>
  <si>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</si>
  <si>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</si>
  <si>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</si>
  <si>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</si>
  <si>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</si>
  <si>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</si>
  <si>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</si>
  <si>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</si>
  <si>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</si>
  <si>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</si>
  <si>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</si>
  <si>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</si>
  <si>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</si>
  <si>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</si>
  <si>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</si>
  <si>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</si>
  <si>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</si>
  <si>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</si>
  <si>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</si>
  <si>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</si>
  <si>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</si>
  <si>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</si>
  <si>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</si>
  <si>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</si>
  <si>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</si>
  <si>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</si>
  <si>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</si>
  <si>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</si>
  <si>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</si>
  <si>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</si>
  <si>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</si>
  <si>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</si>
  <si>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</si>
  <si>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</si>
  <si>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</si>
  <si>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</si>
  <si>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</si>
  <si>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</si>
  <si>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</si>
  <si>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</si>
  <si>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</si>
  <si>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</si>
  <si>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</si>
  <si>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</si>
  <si>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</si>
  <si>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</si>
  <si>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</si>
  <si>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</si>
  <si>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</si>
  <si>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</si>
  <si>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</si>
  <si>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</si>
  <si>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</si>
  <si>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</si>
  <si>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</si>
  <si>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</si>
  <si>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</si>
  <si>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</si>
  <si>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</si>
  <si>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</si>
  <si>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</si>
  <si>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</si>
  <si>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</si>
  <si>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</si>
  <si>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</si>
  <si>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</si>
  <si>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</si>
  <si>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</si>
  <si>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</si>
  <si>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</si>
  <si>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</si>
  <si>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</si>
  <si>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</si>
  <si>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</si>
  <si>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</si>
  <si>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</si>
  <si>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</si>
  <si>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</si>
  <si>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</si>
  <si>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</si>
  <si>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</si>
  <si>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</si>
  <si>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</si>
  <si>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</si>
  <si>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</si>
  <si>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</si>
  <si>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</si>
  <si>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</si>
  <si>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</si>
  <si>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</si>
  <si>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</si>
  <si>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20230712 15:32:05</t>
  </si>
  <si>
    <t>15:32:05</t>
  </si>
  <si>
    <t>none</t>
  </si>
  <si>
    <t>Picabo</t>
  </si>
  <si>
    <t>20230712</t>
  </si>
  <si>
    <t>kse</t>
  </si>
  <si>
    <t>VAUL</t>
  </si>
  <si>
    <t>BNL14311</t>
  </si>
  <si>
    <t>15:26:17</t>
  </si>
  <si>
    <t>2/2</t>
  </si>
  <si>
    <t>00000000</t>
  </si>
  <si>
    <t>iiiiiiii</t>
  </si>
  <si>
    <t>off</t>
  </si>
  <si>
    <t>20230712 15:33:06</t>
  </si>
  <si>
    <t>15:33:06</t>
  </si>
  <si>
    <t>20230712 15:34:06</t>
  </si>
  <si>
    <t>15:34:06</t>
  </si>
  <si>
    <t>20230712 15:35:07</t>
  </si>
  <si>
    <t>15:35:07</t>
  </si>
  <si>
    <t>20230712 15:36:07</t>
  </si>
  <si>
    <t>15:36:07</t>
  </si>
  <si>
    <t>20230712 15:37:08</t>
  </si>
  <si>
    <t>15:37:08</t>
  </si>
  <si>
    <t>20230712 15:38:08</t>
  </si>
  <si>
    <t>15:38:08</t>
  </si>
  <si>
    <t>20230712 15:39:09</t>
  </si>
  <si>
    <t>15:39:09</t>
  </si>
  <si>
    <t>20230712 15:40:09</t>
  </si>
  <si>
    <t>15:40:09</t>
  </si>
  <si>
    <t>20230712 15:41:10</t>
  </si>
  <si>
    <t>15:41:10</t>
  </si>
  <si>
    <t>20230712 15:42:10</t>
  </si>
  <si>
    <t>15:42:10</t>
  </si>
  <si>
    <t>20230712 15:43:11</t>
  </si>
  <si>
    <t>15:43:11</t>
  </si>
  <si>
    <t>20230712 15:44:11</t>
  </si>
  <si>
    <t>15:44:11</t>
  </si>
  <si>
    <t>20230712 15:45:12</t>
  </si>
  <si>
    <t>15:45:12</t>
  </si>
  <si>
    <t>20230712 15:46:12</t>
  </si>
  <si>
    <t>15:46:12</t>
  </si>
  <si>
    <t>20230712 15:47:13</t>
  </si>
  <si>
    <t>15:47:13</t>
  </si>
  <si>
    <t>20230712 15:48:13</t>
  </si>
  <si>
    <t>15:48:13</t>
  </si>
  <si>
    <t>20230712 15:49:14</t>
  </si>
  <si>
    <t>15:49:14</t>
  </si>
  <si>
    <t>20230712 15:51:14</t>
  </si>
  <si>
    <t>15:51:14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</si>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</sst>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7"/>
  <sheetViews>
    <sheetView tabSelected="1" workbookViewId="0">
      <selection activeCell="D3" sqref="D3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5.2439999999999998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1689204725.5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1689204725.5</v>
      </c>
      <c r="M19">
        <f t="shared" ref="M19:M37" si="0">(N19)/1000</f>
        <v>1.4156213371931785E-3</v>
      </c>
      <c r="N19">
        <f t="shared" ref="N19:N37" si="1">1000*AZ19*AL19*(AV19-AW19)/(100*$B$7*(1000-AL19*AV19))</f>
        <v>1.4156213371931785</v>
      </c>
      <c r="O19">
        <f t="shared" ref="O19:O37" si="2">AZ19*AL19*(AU19-AT19*(1000-AL19*AW19)/(1000-AL19*AV19))/(100*$B$7)</f>
        <v>10.980856256244051</v>
      </c>
      <c r="P19">
        <f t="shared" ref="P19:P37" si="3">AT19 - IF(AL19&gt;1, O19*$B$7*100/(AN19*BH19), 0)</f>
        <v>400.04700000000003</v>
      </c>
      <c r="Q19">
        <f t="shared" ref="Q19:Q37" si="4">((W19-M19/2)*P19-O19)/(W19+M19/2)</f>
        <v>262.18653041630245</v>
      </c>
      <c r="R19">
        <f t="shared" ref="R19:R37" si="5">Q19*(BA19+BB19)/1000</f>
        <v>26.709518926062177</v>
      </c>
      <c r="S19">
        <f t="shared" ref="S19:S37" si="6">(AT19 - IF(AL19&gt;1, O19*$B$7*100/(AN19*BH19), 0))*(BA19+BB19)/1000</f>
        <v>40.753668393447008</v>
      </c>
      <c r="T19">
        <f t="shared" ref="T19:T37" si="7">2/((1/V19-1/U19)+SIGN(V19)*SQRT((1/V19-1/U19)*(1/V19-1/U19) + 4*$C$7/(($C$7+1)*($C$7+1))*(2*1/V19*1/U19-1/U19*1/U19)))</f>
        <v>0.13563285933762365</v>
      </c>
      <c r="U19">
        <f t="shared" ref="U19:U37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3.1130326391264691</v>
      </c>
      <c r="V19">
        <f t="shared" ref="V19:V37" si="9">M19*(1000-(1000*0.61365*EXP(17.502*Z19/(240.97+Z19))/(BA19+BB19)+AV19)/2)/(1000*0.61365*EXP(17.502*Z19/(240.97+Z19))/(BA19+BB19)-AV19)</f>
        <v>0.13243337203240041</v>
      </c>
      <c r="W19">
        <f t="shared" ref="W19:W37" si="10">1/(($C$7+1)/(T19/1.6)+1/(U19/1.37)) + $C$7/(($C$7+1)/(T19/1.6) + $C$7/(U19/1.37))</f>
        <v>8.3052032600424597E-2</v>
      </c>
      <c r="X19">
        <f t="shared" ref="X19:X37" si="11">(AO19*AR19)</f>
        <v>330.76984499999998</v>
      </c>
      <c r="Y19">
        <f t="shared" ref="Y19:Y37" si="12">(BC19+(X19+2*0.95*0.0000000567*(((BC19+$B$9)+273)^4-(BC19+273)^4)-44100*M19)/(1.84*29.3*U19+8*0.95*0.0000000567*(BC19+273)^3))</f>
        <v>20.603724628456739</v>
      </c>
      <c r="Z19">
        <f t="shared" ref="Z19:Z37" si="13">($C$9*BD19+$D$9*BE19+$E$9*Y19)</f>
        <v>20.603724628456739</v>
      </c>
      <c r="AA19">
        <f t="shared" ref="AA19:AA37" si="14">0.61365*EXP(17.502*Z19/(240.97+Z19))</f>
        <v>2.4357938261167367</v>
      </c>
      <c r="AB19">
        <f t="shared" ref="AB19:AB37" si="15">(AC19/AD19*100)</f>
        <v>61.608989938684431</v>
      </c>
      <c r="AC19">
        <f t="shared" ref="AC19:AC37" si="16">AV19*(BA19+BB19)/1000</f>
        <v>1.3671758735205002</v>
      </c>
      <c r="AD19">
        <f t="shared" ref="AD19:AD37" si="17">0.61365*EXP(17.502*BC19/(240.97+BC19))</f>
        <v>2.2191174938611469</v>
      </c>
      <c r="AE19">
        <f t="shared" ref="AE19:AE37" si="18">(AA19-AV19*(BA19+BB19)/1000)</f>
        <v>1.0686179525962365</v>
      </c>
      <c r="AF19">
        <f t="shared" ref="AF19:AF37" si="19">(-M19*44100)</f>
        <v>-62.428900970219168</v>
      </c>
      <c r="AG19">
        <f t="shared" ref="AG19:AG37" si="20">2*29.3*U19*0.92*(BC19-Z19)</f>
        <v>-252.20199735246305</v>
      </c>
      <c r="AH19">
        <f t="shared" ref="AH19:AH37" si="21">2*0.95*0.0000000567*(((BC19+$B$9)+273)^4-(Z19+273)^4)</f>
        <v>-16.263915495608945</v>
      </c>
      <c r="AI19">
        <f t="shared" ref="AI19:AI37" si="22">X19+AH19+AF19+AG19</f>
        <v>-0.12496881829119388</v>
      </c>
      <c r="AJ19">
        <v>0</v>
      </c>
      <c r="AK19">
        <v>0</v>
      </c>
      <c r="AL19">
        <f t="shared" ref="AL19:AL37" si="23">IF(AJ19*$H$15&gt;=AN19,1,(AN19/(AN19-AJ19*$H$15)))</f>
        <v>1</v>
      </c>
      <c r="AM19">
        <f t="shared" ref="AM19:AM37" si="24">(AL19-1)*100</f>
        <v>0</v>
      </c>
      <c r="AN19">
        <f t="shared" ref="AN19:AN37" si="25">MAX(0,($B$15+$C$15*BH19)/(1+$D$15*BH19)*BA19/(BC19+273)*$E$15)</f>
        <v>55112.428835052451</v>
      </c>
      <c r="AO19">
        <f t="shared" ref="AO19:AO37" si="26">$B$13*BI19+$C$13*BJ19+$F$13*BU19*(1-BX19)</f>
        <v>1999.94</v>
      </c>
      <c r="AP19">
        <f t="shared" ref="AP19:AP37" si="27">AO19*AQ19</f>
        <v>1685.9493</v>
      </c>
      <c r="AQ19">
        <f t="shared" ref="AQ19:AQ37" si="28">($B$13*$D$11+$C$13*$D$11+$F$13*((CH19+BZ19)/MAX(CH19+BZ19+CI19, 0.1)*$I$11+CI19/MAX(CH19+BZ19+CI19, 0.1)*$J$11))/($B$13+$C$13+$F$13)</f>
        <v>0.84299993999819989</v>
      </c>
      <c r="AR19">
        <f t="shared" ref="AR19:AR37" si="29">($B$13*$K$11+$C$13*$K$11+$F$13*((CH19+BZ19)/MAX(CH19+BZ19+CI19, 0.1)*$P$11+CI19/MAX(CH19+BZ19+CI19, 0.1)*$Q$11))/($B$13+$C$13+$F$13)</f>
        <v>0.16538988419652587</v>
      </c>
      <c r="AS19">
        <v>1689204725.5</v>
      </c>
      <c r="AT19">
        <v>400.04700000000003</v>
      </c>
      <c r="AU19">
        <v>410.13799999999998</v>
      </c>
      <c r="AV19">
        <v>13.420500000000001</v>
      </c>
      <c r="AW19">
        <v>12.2</v>
      </c>
      <c r="AX19">
        <v>402.49</v>
      </c>
      <c r="AY19">
        <v>13.4414</v>
      </c>
      <c r="AZ19">
        <v>600.07299999999998</v>
      </c>
      <c r="BA19">
        <v>101.672</v>
      </c>
      <c r="BB19">
        <v>0.20020099999999999</v>
      </c>
      <c r="BC19">
        <v>19.100999999999999</v>
      </c>
      <c r="BD19">
        <v>18.067399999999999</v>
      </c>
      <c r="BE19">
        <v>999.9</v>
      </c>
      <c r="BF19">
        <v>0</v>
      </c>
      <c r="BG19">
        <v>0</v>
      </c>
      <c r="BH19">
        <v>9980.6200000000008</v>
      </c>
      <c r="BI19">
        <v>0</v>
      </c>
      <c r="BJ19">
        <v>1.0641700000000001</v>
      </c>
      <c r="BK19">
        <v>-10.091200000000001</v>
      </c>
      <c r="BL19">
        <v>405.48899999999998</v>
      </c>
      <c r="BM19">
        <v>415.20299999999997</v>
      </c>
      <c r="BN19">
        <v>1.22048</v>
      </c>
      <c r="BO19">
        <v>410.13799999999998</v>
      </c>
      <c r="BP19">
        <v>12.2</v>
      </c>
      <c r="BQ19">
        <v>1.3644799999999999</v>
      </c>
      <c r="BR19">
        <v>1.2403999999999999</v>
      </c>
      <c r="BS19">
        <v>11.528600000000001</v>
      </c>
      <c r="BT19">
        <v>10.0954</v>
      </c>
      <c r="BU19">
        <v>1999.94</v>
      </c>
      <c r="BV19">
        <v>0.90000199999999997</v>
      </c>
      <c r="BW19">
        <v>9.9997600000000006E-2</v>
      </c>
      <c r="BX19">
        <v>0</v>
      </c>
      <c r="BY19">
        <v>3.0688</v>
      </c>
      <c r="BZ19">
        <v>0</v>
      </c>
      <c r="CA19">
        <v>6235.1</v>
      </c>
      <c r="CB19">
        <v>16222.2</v>
      </c>
      <c r="CC19">
        <v>41.5</v>
      </c>
      <c r="CD19">
        <v>40.311999999999998</v>
      </c>
      <c r="CE19">
        <v>41</v>
      </c>
      <c r="CF19">
        <v>40</v>
      </c>
      <c r="CG19">
        <v>40</v>
      </c>
      <c r="CH19">
        <v>1799.95</v>
      </c>
      <c r="CI19">
        <v>199.99</v>
      </c>
      <c r="CJ19">
        <v>0</v>
      </c>
      <c r="CK19">
        <v>1689204731.2</v>
      </c>
      <c r="CL19">
        <v>0</v>
      </c>
      <c r="CM19">
        <v>1689204377</v>
      </c>
      <c r="CN19" t="s">
        <v>350</v>
      </c>
      <c r="CO19">
        <v>1689204367.5</v>
      </c>
      <c r="CP19">
        <v>1689204377</v>
      </c>
      <c r="CQ19">
        <v>43</v>
      </c>
      <c r="CR19">
        <v>0.214</v>
      </c>
      <c r="CS19">
        <v>6.0000000000000001E-3</v>
      </c>
      <c r="CT19">
        <v>-2.4750000000000001</v>
      </c>
      <c r="CU19">
        <v>-2.1000000000000001E-2</v>
      </c>
      <c r="CV19">
        <v>410</v>
      </c>
      <c r="CW19">
        <v>12</v>
      </c>
      <c r="CX19">
        <v>0.2</v>
      </c>
      <c r="CY19">
        <v>0.08</v>
      </c>
      <c r="CZ19">
        <v>14.424048306249169</v>
      </c>
      <c r="DA19">
        <v>0.31676508540966009</v>
      </c>
      <c r="DB19">
        <v>5.2139329792149129E-2</v>
      </c>
      <c r="DC19">
        <v>1</v>
      </c>
      <c r="DD19">
        <v>410.09732500000001</v>
      </c>
      <c r="DE19">
        <v>9.504315197051838E-2</v>
      </c>
      <c r="DF19">
        <v>3.8178781738030527E-2</v>
      </c>
      <c r="DG19">
        <v>-1</v>
      </c>
      <c r="DH19">
        <v>1999.9860975609761</v>
      </c>
      <c r="DI19">
        <v>-1.0013249129822609E-2</v>
      </c>
      <c r="DJ19">
        <v>0.1245847355638553</v>
      </c>
      <c r="DK19">
        <v>1</v>
      </c>
      <c r="DL19">
        <v>2</v>
      </c>
      <c r="DM19">
        <v>2</v>
      </c>
      <c r="DN19" t="s">
        <v>351</v>
      </c>
      <c r="DO19">
        <v>3.2208800000000002</v>
      </c>
      <c r="DP19">
        <v>2.80897</v>
      </c>
      <c r="DQ19">
        <v>9.7732799999999995E-2</v>
      </c>
      <c r="DR19">
        <v>9.8685800000000004E-2</v>
      </c>
      <c r="DS19">
        <v>7.8435699999999997E-2</v>
      </c>
      <c r="DT19">
        <v>7.2358599999999995E-2</v>
      </c>
      <c r="DU19">
        <v>27612.1</v>
      </c>
      <c r="DV19">
        <v>31131.8</v>
      </c>
      <c r="DW19">
        <v>28768.6</v>
      </c>
      <c r="DX19">
        <v>33085.199999999997</v>
      </c>
      <c r="DY19">
        <v>36861.9</v>
      </c>
      <c r="DZ19">
        <v>41732.699999999997</v>
      </c>
      <c r="EA19">
        <v>42225.5</v>
      </c>
      <c r="EB19">
        <v>47879.5</v>
      </c>
      <c r="EC19">
        <v>2.3284500000000001</v>
      </c>
      <c r="ED19">
        <v>2.0278499999999999</v>
      </c>
      <c r="EE19">
        <v>0.116296</v>
      </c>
      <c r="EF19">
        <v>0</v>
      </c>
      <c r="EG19">
        <v>16.1342</v>
      </c>
      <c r="EH19">
        <v>999.9</v>
      </c>
      <c r="EI19">
        <v>65.7</v>
      </c>
      <c r="EJ19">
        <v>17.7</v>
      </c>
      <c r="EK19">
        <v>13.134499999999999</v>
      </c>
      <c r="EL19">
        <v>62.845399999999998</v>
      </c>
      <c r="EM19">
        <v>23.669899999999998</v>
      </c>
      <c r="EN19">
        <v>1</v>
      </c>
      <c r="EO19">
        <v>-0.915574</v>
      </c>
      <c r="EP19">
        <v>-0.37593399999999999</v>
      </c>
      <c r="EQ19">
        <v>20.235800000000001</v>
      </c>
      <c r="ER19">
        <v>5.2292699999999996</v>
      </c>
      <c r="ES19">
        <v>12.004</v>
      </c>
      <c r="ET19">
        <v>4.9908000000000001</v>
      </c>
      <c r="EU19">
        <v>3.3050000000000002</v>
      </c>
      <c r="EV19">
        <v>3463.7</v>
      </c>
      <c r="EW19">
        <v>1739.1</v>
      </c>
      <c r="EX19">
        <v>76.8</v>
      </c>
      <c r="EY19">
        <v>19.8</v>
      </c>
      <c r="EZ19">
        <v>1.8521000000000001</v>
      </c>
      <c r="FA19">
        <v>1.8612500000000001</v>
      </c>
      <c r="FB19">
        <v>1.86005</v>
      </c>
      <c r="FC19">
        <v>1.85608</v>
      </c>
      <c r="FD19">
        <v>1.8605</v>
      </c>
      <c r="FE19">
        <v>1.85684</v>
      </c>
      <c r="FF19">
        <v>1.85897</v>
      </c>
      <c r="FG19">
        <v>1.86175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-2.4430000000000001</v>
      </c>
      <c r="FV19">
        <v>-2.0899999999999998E-2</v>
      </c>
      <c r="FW19">
        <v>-0.99879741636504726</v>
      </c>
      <c r="FX19">
        <v>-4.0117494158234393E-3</v>
      </c>
      <c r="FY19">
        <v>1.087516141204025E-6</v>
      </c>
      <c r="FZ19">
        <v>-8.657206703991749E-11</v>
      </c>
      <c r="GA19">
        <v>-2.0847619047620111E-2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6</v>
      </c>
      <c r="GJ19">
        <v>5.8</v>
      </c>
      <c r="GK19">
        <v>1.00098</v>
      </c>
      <c r="GL19">
        <v>2.3315399999999999</v>
      </c>
      <c r="GM19">
        <v>1.5942400000000001</v>
      </c>
      <c r="GN19">
        <v>2.34253</v>
      </c>
      <c r="GO19">
        <v>1.40015</v>
      </c>
      <c r="GP19">
        <v>2.32178</v>
      </c>
      <c r="GQ19">
        <v>20.897099999999998</v>
      </c>
      <c r="GR19">
        <v>13.7906</v>
      </c>
      <c r="GS19">
        <v>18</v>
      </c>
      <c r="GT19">
        <v>615.77599999999995</v>
      </c>
      <c r="GU19">
        <v>452.80099999999999</v>
      </c>
      <c r="GV19">
        <v>17</v>
      </c>
      <c r="GW19">
        <v>15.0489</v>
      </c>
      <c r="GX19">
        <v>30.0002</v>
      </c>
      <c r="GY19">
        <v>14.821400000000001</v>
      </c>
      <c r="GZ19">
        <v>14.7507</v>
      </c>
      <c r="HA19">
        <v>20.105499999999999</v>
      </c>
      <c r="HB19">
        <v>-30</v>
      </c>
      <c r="HC19">
        <v>-30</v>
      </c>
      <c r="HD19">
        <v>17</v>
      </c>
      <c r="HE19">
        <v>409.90699999999998</v>
      </c>
      <c r="HF19">
        <v>0</v>
      </c>
      <c r="HG19">
        <v>105.626</v>
      </c>
      <c r="HH19">
        <v>105.318</v>
      </c>
    </row>
    <row r="20" spans="1:216" x14ac:dyDescent="0.2">
      <c r="A20">
        <v>2</v>
      </c>
      <c r="B20">
        <v>1689204786</v>
      </c>
      <c r="C20">
        <v>60.5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1689204786</v>
      </c>
      <c r="M20">
        <f t="shared" si="0"/>
        <v>1.422687769311391E-3</v>
      </c>
      <c r="N20">
        <f t="shared" si="1"/>
        <v>1.4226877693113911</v>
      </c>
      <c r="O20">
        <f t="shared" si="2"/>
        <v>10.887195905869957</v>
      </c>
      <c r="P20">
        <f t="shared" si="3"/>
        <v>400.04300000000001</v>
      </c>
      <c r="Q20">
        <f t="shared" si="4"/>
        <v>266.62639629659901</v>
      </c>
      <c r="R20">
        <f t="shared" si="5"/>
        <v>27.162580653552595</v>
      </c>
      <c r="S20">
        <f t="shared" si="6"/>
        <v>40.754405427666001</v>
      </c>
      <c r="T20">
        <f t="shared" si="7"/>
        <v>0.13914018171745673</v>
      </c>
      <c r="U20">
        <f t="shared" si="8"/>
        <v>3.1172954170327856</v>
      </c>
      <c r="V20">
        <f t="shared" si="9"/>
        <v>0.13577977700446275</v>
      </c>
      <c r="W20">
        <f t="shared" si="10"/>
        <v>8.5157520043534357E-2</v>
      </c>
      <c r="X20">
        <f t="shared" si="11"/>
        <v>297.69286199999999</v>
      </c>
      <c r="Y20">
        <f t="shared" si="12"/>
        <v>20.43064268370459</v>
      </c>
      <c r="Z20">
        <f t="shared" si="13"/>
        <v>20.43064268370459</v>
      </c>
      <c r="AA20">
        <f t="shared" si="14"/>
        <v>2.4099280200727078</v>
      </c>
      <c r="AB20">
        <f t="shared" si="15"/>
        <v>61.327468236878389</v>
      </c>
      <c r="AC20">
        <f t="shared" si="16"/>
        <v>1.3622529540516</v>
      </c>
      <c r="AD20">
        <f t="shared" si="17"/>
        <v>2.2212770121047143</v>
      </c>
      <c r="AE20">
        <f t="shared" si="18"/>
        <v>1.0476750660211078</v>
      </c>
      <c r="AF20">
        <f t="shared" si="19"/>
        <v>-62.740530626632342</v>
      </c>
      <c r="AG20">
        <f t="shared" si="20"/>
        <v>-220.83752791493913</v>
      </c>
      <c r="AH20">
        <f t="shared" si="21"/>
        <v>-14.210329382294326</v>
      </c>
      <c r="AI20">
        <f t="shared" si="22"/>
        <v>-9.5525923865807272E-2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55227.010291129489</v>
      </c>
      <c r="AO20">
        <f t="shared" si="26"/>
        <v>1799.95</v>
      </c>
      <c r="AP20">
        <f t="shared" si="27"/>
        <v>1517.3573999999999</v>
      </c>
      <c r="AQ20">
        <f t="shared" si="28"/>
        <v>0.84299974999305527</v>
      </c>
      <c r="AR20">
        <f t="shared" si="29"/>
        <v>0.16538951748659683</v>
      </c>
      <c r="AS20">
        <v>1689204786</v>
      </c>
      <c r="AT20">
        <v>400.04300000000001</v>
      </c>
      <c r="AU20">
        <v>410.05500000000001</v>
      </c>
      <c r="AV20">
        <v>13.3718</v>
      </c>
      <c r="AW20">
        <v>12.145099999999999</v>
      </c>
      <c r="AX20">
        <v>402.48599999999999</v>
      </c>
      <c r="AY20">
        <v>13.3926</v>
      </c>
      <c r="AZ20">
        <v>600.04999999999995</v>
      </c>
      <c r="BA20">
        <v>101.675</v>
      </c>
      <c r="BB20">
        <v>0.20006199999999999</v>
      </c>
      <c r="BC20">
        <v>19.116599999999998</v>
      </c>
      <c r="BD20">
        <v>18.045500000000001</v>
      </c>
      <c r="BE20">
        <v>999.9</v>
      </c>
      <c r="BF20">
        <v>0</v>
      </c>
      <c r="BG20">
        <v>0</v>
      </c>
      <c r="BH20">
        <v>10002.5</v>
      </c>
      <c r="BI20">
        <v>0</v>
      </c>
      <c r="BJ20">
        <v>1.0192099999999999</v>
      </c>
      <c r="BK20">
        <v>-10.0116</v>
      </c>
      <c r="BL20">
        <v>405.46499999999997</v>
      </c>
      <c r="BM20">
        <v>415.096</v>
      </c>
      <c r="BN20">
        <v>1.2266900000000001</v>
      </c>
      <c r="BO20">
        <v>410.05500000000001</v>
      </c>
      <c r="BP20">
        <v>12.145099999999999</v>
      </c>
      <c r="BQ20">
        <v>1.3595699999999999</v>
      </c>
      <c r="BR20">
        <v>1.23485</v>
      </c>
      <c r="BS20">
        <v>11.474</v>
      </c>
      <c r="BT20">
        <v>10.0284</v>
      </c>
      <c r="BU20">
        <v>1799.95</v>
      </c>
      <c r="BV20">
        <v>0.90000800000000003</v>
      </c>
      <c r="BW20">
        <v>9.9992499999999998E-2</v>
      </c>
      <c r="BX20">
        <v>0</v>
      </c>
      <c r="BY20">
        <v>2.3506999999999998</v>
      </c>
      <c r="BZ20">
        <v>0</v>
      </c>
      <c r="CA20">
        <v>5621.61</v>
      </c>
      <c r="CB20">
        <v>14600</v>
      </c>
      <c r="CC20">
        <v>42.061999999999998</v>
      </c>
      <c r="CD20">
        <v>40.686999999999998</v>
      </c>
      <c r="CE20">
        <v>41.5</v>
      </c>
      <c r="CF20">
        <v>40.5</v>
      </c>
      <c r="CG20">
        <v>40.561999999999998</v>
      </c>
      <c r="CH20">
        <v>1619.97</v>
      </c>
      <c r="CI20">
        <v>179.98</v>
      </c>
      <c r="CJ20">
        <v>0</v>
      </c>
      <c r="CK20">
        <v>1689204791.8</v>
      </c>
      <c r="CL20">
        <v>0</v>
      </c>
      <c r="CM20">
        <v>1689204377</v>
      </c>
      <c r="CN20" t="s">
        <v>350</v>
      </c>
      <c r="CO20">
        <v>1689204367.5</v>
      </c>
      <c r="CP20">
        <v>1689204377</v>
      </c>
      <c r="CQ20">
        <v>43</v>
      </c>
      <c r="CR20">
        <v>0.214</v>
      </c>
      <c r="CS20">
        <v>6.0000000000000001E-3</v>
      </c>
      <c r="CT20">
        <v>-2.4750000000000001</v>
      </c>
      <c r="CU20">
        <v>-2.1000000000000001E-2</v>
      </c>
      <c r="CV20">
        <v>410</v>
      </c>
      <c r="CW20">
        <v>12</v>
      </c>
      <c r="CX20">
        <v>0.2</v>
      </c>
      <c r="CY20">
        <v>0.08</v>
      </c>
      <c r="CZ20">
        <v>14.31656854377874</v>
      </c>
      <c r="DA20">
        <v>0.17069462896064949</v>
      </c>
      <c r="DB20">
        <v>7.242339008332134E-2</v>
      </c>
      <c r="DC20">
        <v>1</v>
      </c>
      <c r="DD20">
        <v>410.03649999999999</v>
      </c>
      <c r="DE20">
        <v>7.3621013132355945E-2</v>
      </c>
      <c r="DF20">
        <v>4.5740572799211718E-2</v>
      </c>
      <c r="DG20">
        <v>-1</v>
      </c>
      <c r="DH20">
        <v>1799.992682926829</v>
      </c>
      <c r="DI20">
        <v>2.944420206289847E-2</v>
      </c>
      <c r="DJ20">
        <v>0.1033824155978801</v>
      </c>
      <c r="DK20">
        <v>1</v>
      </c>
      <c r="DL20">
        <v>2</v>
      </c>
      <c r="DM20">
        <v>2</v>
      </c>
      <c r="DN20" t="s">
        <v>351</v>
      </c>
      <c r="DO20">
        <v>3.2208100000000002</v>
      </c>
      <c r="DP20">
        <v>2.8090199999999999</v>
      </c>
      <c r="DQ20">
        <v>9.7732200000000005E-2</v>
      </c>
      <c r="DR20">
        <v>9.8670999999999995E-2</v>
      </c>
      <c r="DS20">
        <v>7.8223799999999996E-2</v>
      </c>
      <c r="DT20">
        <v>7.2116299999999994E-2</v>
      </c>
      <c r="DU20">
        <v>27611.599999999999</v>
      </c>
      <c r="DV20">
        <v>31131.8</v>
      </c>
      <c r="DW20">
        <v>28768.2</v>
      </c>
      <c r="DX20">
        <v>33084.800000000003</v>
      </c>
      <c r="DY20">
        <v>36869.9</v>
      </c>
      <c r="DZ20">
        <v>41743</v>
      </c>
      <c r="EA20">
        <v>42224.6</v>
      </c>
      <c r="EB20">
        <v>47878.8</v>
      </c>
      <c r="EC20">
        <v>2.3282500000000002</v>
      </c>
      <c r="ED20">
        <v>2.0279500000000001</v>
      </c>
      <c r="EE20">
        <v>0.116553</v>
      </c>
      <c r="EF20">
        <v>0</v>
      </c>
      <c r="EG20">
        <v>16.107900000000001</v>
      </c>
      <c r="EH20">
        <v>999.9</v>
      </c>
      <c r="EI20">
        <v>65.7</v>
      </c>
      <c r="EJ20">
        <v>17.600000000000001</v>
      </c>
      <c r="EK20">
        <v>13.0511</v>
      </c>
      <c r="EL20">
        <v>63.105400000000003</v>
      </c>
      <c r="EM20">
        <v>24.122599999999998</v>
      </c>
      <c r="EN20">
        <v>1</v>
      </c>
      <c r="EO20">
        <v>-0.91462100000000002</v>
      </c>
      <c r="EP20">
        <v>-0.38997300000000001</v>
      </c>
      <c r="EQ20">
        <v>20.237100000000002</v>
      </c>
      <c r="ER20">
        <v>5.22912</v>
      </c>
      <c r="ES20">
        <v>12.004</v>
      </c>
      <c r="ET20">
        <v>4.9912999999999998</v>
      </c>
      <c r="EU20">
        <v>3.3050000000000002</v>
      </c>
      <c r="EV20">
        <v>3465.2</v>
      </c>
      <c r="EW20">
        <v>1739.1</v>
      </c>
      <c r="EX20">
        <v>76.8</v>
      </c>
      <c r="EY20">
        <v>19.8</v>
      </c>
      <c r="EZ20">
        <v>1.8521099999999999</v>
      </c>
      <c r="FA20">
        <v>1.86127</v>
      </c>
      <c r="FB20">
        <v>1.86008</v>
      </c>
      <c r="FC20">
        <v>1.85608</v>
      </c>
      <c r="FD20">
        <v>1.8605100000000001</v>
      </c>
      <c r="FE20">
        <v>1.8568499999999999</v>
      </c>
      <c r="FF20">
        <v>1.8589800000000001</v>
      </c>
      <c r="FG20">
        <v>1.86178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-2.4430000000000001</v>
      </c>
      <c r="FV20">
        <v>-2.0799999999999999E-2</v>
      </c>
      <c r="FW20">
        <v>-0.99879741636504726</v>
      </c>
      <c r="FX20">
        <v>-4.0117494158234393E-3</v>
      </c>
      <c r="FY20">
        <v>1.087516141204025E-6</v>
      </c>
      <c r="FZ20">
        <v>-8.657206703991749E-11</v>
      </c>
      <c r="GA20">
        <v>-2.0847619047620111E-2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7</v>
      </c>
      <c r="GJ20">
        <v>6.8</v>
      </c>
      <c r="GK20">
        <v>1.00098</v>
      </c>
      <c r="GL20">
        <v>2.33887</v>
      </c>
      <c r="GM20">
        <v>1.5942400000000001</v>
      </c>
      <c r="GN20">
        <v>2.34253</v>
      </c>
      <c r="GO20">
        <v>1.40015</v>
      </c>
      <c r="GP20">
        <v>2.2302200000000001</v>
      </c>
      <c r="GQ20">
        <v>20.856999999999999</v>
      </c>
      <c r="GR20">
        <v>13.7555</v>
      </c>
      <c r="GS20">
        <v>18</v>
      </c>
      <c r="GT20">
        <v>615.76499999999999</v>
      </c>
      <c r="GU20">
        <v>452.95499999999998</v>
      </c>
      <c r="GV20">
        <v>16.999500000000001</v>
      </c>
      <c r="GW20">
        <v>15.06</v>
      </c>
      <c r="GX20">
        <v>30.0002</v>
      </c>
      <c r="GY20">
        <v>14.8308</v>
      </c>
      <c r="GZ20">
        <v>14.759</v>
      </c>
      <c r="HA20">
        <v>20.103000000000002</v>
      </c>
      <c r="HB20">
        <v>-30</v>
      </c>
      <c r="HC20">
        <v>-30</v>
      </c>
      <c r="HD20">
        <v>17</v>
      </c>
      <c r="HE20">
        <v>410.00799999999998</v>
      </c>
      <c r="HF20">
        <v>0</v>
      </c>
      <c r="HG20">
        <v>105.624</v>
      </c>
      <c r="HH20">
        <v>105.31699999999999</v>
      </c>
    </row>
    <row r="21" spans="1:216" x14ac:dyDescent="0.2">
      <c r="A21">
        <v>3</v>
      </c>
      <c r="B21">
        <v>1689204846.5</v>
      </c>
      <c r="C21">
        <v>121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1689204846.5</v>
      </c>
      <c r="M21">
        <f t="shared" si="0"/>
        <v>1.3917575405582587E-3</v>
      </c>
      <c r="N21">
        <f t="shared" si="1"/>
        <v>1.3917575405582587</v>
      </c>
      <c r="O21">
        <f t="shared" si="2"/>
        <v>10.658425308467601</v>
      </c>
      <c r="P21">
        <f t="shared" si="3"/>
        <v>400.04599999999999</v>
      </c>
      <c r="Q21">
        <f t="shared" si="4"/>
        <v>272.17584153063751</v>
      </c>
      <c r="R21">
        <f t="shared" si="5"/>
        <v>27.72816126377365</v>
      </c>
      <c r="S21">
        <f t="shared" si="6"/>
        <v>40.755049891814004</v>
      </c>
      <c r="T21">
        <f t="shared" si="7"/>
        <v>0.14222867859156363</v>
      </c>
      <c r="U21">
        <f t="shared" si="8"/>
        <v>3.1241453100155683</v>
      </c>
      <c r="V21">
        <f t="shared" si="9"/>
        <v>0.13872695284736233</v>
      </c>
      <c r="W21">
        <f t="shared" si="10"/>
        <v>8.7011780935366045E-2</v>
      </c>
      <c r="X21">
        <f t="shared" si="11"/>
        <v>248.104152</v>
      </c>
      <c r="Y21">
        <f t="shared" si="12"/>
        <v>20.07283407025697</v>
      </c>
      <c r="Z21">
        <f t="shared" si="13"/>
        <v>20.07283407025697</v>
      </c>
      <c r="AA21">
        <f t="shared" si="14"/>
        <v>2.3572179280273287</v>
      </c>
      <c r="AB21">
        <f t="shared" si="15"/>
        <v>61.27370190869096</v>
      </c>
      <c r="AC21">
        <f t="shared" si="16"/>
        <v>1.3537780167465003</v>
      </c>
      <c r="AD21">
        <f t="shared" si="17"/>
        <v>2.2093948538703891</v>
      </c>
      <c r="AE21">
        <f t="shared" si="18"/>
        <v>1.0034399112808283</v>
      </c>
      <c r="AF21">
        <f t="shared" si="19"/>
        <v>-61.376507538619208</v>
      </c>
      <c r="AG21">
        <f t="shared" si="20"/>
        <v>-175.5423608766518</v>
      </c>
      <c r="AH21">
        <f t="shared" si="21"/>
        <v>-11.245305267138569</v>
      </c>
      <c r="AI21">
        <f t="shared" si="22"/>
        <v>-6.0021682409569621E-2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55432.290135809337</v>
      </c>
      <c r="AO21">
        <f t="shared" si="26"/>
        <v>1500.12</v>
      </c>
      <c r="AP21">
        <f t="shared" si="27"/>
        <v>1264.6007999999999</v>
      </c>
      <c r="AQ21">
        <f t="shared" si="28"/>
        <v>0.84299976001919841</v>
      </c>
      <c r="AR21">
        <f t="shared" si="29"/>
        <v>0.16538953683705304</v>
      </c>
      <c r="AS21">
        <v>1689204846.5</v>
      </c>
      <c r="AT21">
        <v>400.04599999999999</v>
      </c>
      <c r="AU21">
        <v>409.84699999999998</v>
      </c>
      <c r="AV21">
        <v>13.288500000000001</v>
      </c>
      <c r="AW21">
        <v>12.0884</v>
      </c>
      <c r="AX21">
        <v>402.48899999999998</v>
      </c>
      <c r="AY21">
        <v>13.3093</v>
      </c>
      <c r="AZ21">
        <v>600.06600000000003</v>
      </c>
      <c r="BA21">
        <v>101.676</v>
      </c>
      <c r="BB21">
        <v>0.199909</v>
      </c>
      <c r="BC21">
        <v>19.0306</v>
      </c>
      <c r="BD21">
        <v>17.974799999999998</v>
      </c>
      <c r="BE21">
        <v>999.9</v>
      </c>
      <c r="BF21">
        <v>0</v>
      </c>
      <c r="BG21">
        <v>0</v>
      </c>
      <c r="BH21">
        <v>10038.1</v>
      </c>
      <c r="BI21">
        <v>0</v>
      </c>
      <c r="BJ21">
        <v>0.95925499999999997</v>
      </c>
      <c r="BK21">
        <v>-9.8001400000000007</v>
      </c>
      <c r="BL21">
        <v>405.43400000000003</v>
      </c>
      <c r="BM21">
        <v>414.86200000000002</v>
      </c>
      <c r="BN21">
        <v>1.2000900000000001</v>
      </c>
      <c r="BO21">
        <v>409.84699999999998</v>
      </c>
      <c r="BP21">
        <v>12.0884</v>
      </c>
      <c r="BQ21">
        <v>1.3511200000000001</v>
      </c>
      <c r="BR21">
        <v>1.2291000000000001</v>
      </c>
      <c r="BS21">
        <v>11.379899999999999</v>
      </c>
      <c r="BT21">
        <v>9.9587699999999995</v>
      </c>
      <c r="BU21">
        <v>1500.12</v>
      </c>
      <c r="BV21">
        <v>0.90000500000000005</v>
      </c>
      <c r="BW21">
        <v>9.9995000000000001E-2</v>
      </c>
      <c r="BX21">
        <v>0</v>
      </c>
      <c r="BY21">
        <v>2.9521000000000002</v>
      </c>
      <c r="BZ21">
        <v>0</v>
      </c>
      <c r="CA21">
        <v>4699.21</v>
      </c>
      <c r="CB21">
        <v>12168</v>
      </c>
      <c r="CC21">
        <v>39.125</v>
      </c>
      <c r="CD21">
        <v>38.625</v>
      </c>
      <c r="CE21">
        <v>39.25</v>
      </c>
      <c r="CF21">
        <v>36.936999999999998</v>
      </c>
      <c r="CG21">
        <v>38.061999999999998</v>
      </c>
      <c r="CH21">
        <v>1350.12</v>
      </c>
      <c r="CI21">
        <v>150</v>
      </c>
      <c r="CJ21">
        <v>0</v>
      </c>
      <c r="CK21">
        <v>1689204852.4000001</v>
      </c>
      <c r="CL21">
        <v>0</v>
      </c>
      <c r="CM21">
        <v>1689204377</v>
      </c>
      <c r="CN21" t="s">
        <v>350</v>
      </c>
      <c r="CO21">
        <v>1689204367.5</v>
      </c>
      <c r="CP21">
        <v>1689204377</v>
      </c>
      <c r="CQ21">
        <v>43</v>
      </c>
      <c r="CR21">
        <v>0.214</v>
      </c>
      <c r="CS21">
        <v>6.0000000000000001E-3</v>
      </c>
      <c r="CT21">
        <v>-2.4750000000000001</v>
      </c>
      <c r="CU21">
        <v>-2.1000000000000001E-2</v>
      </c>
      <c r="CV21">
        <v>410</v>
      </c>
      <c r="CW21">
        <v>12</v>
      </c>
      <c r="CX21">
        <v>0.2</v>
      </c>
      <c r="CY21">
        <v>0.08</v>
      </c>
      <c r="CZ21">
        <v>14.12735440078661</v>
      </c>
      <c r="DA21">
        <v>-0.49042739139137498</v>
      </c>
      <c r="DB21">
        <v>6.0532025580020528E-2</v>
      </c>
      <c r="DC21">
        <v>1</v>
      </c>
      <c r="DD21">
        <v>409.90021951219512</v>
      </c>
      <c r="DE21">
        <v>-9.2195121950694917E-2</v>
      </c>
      <c r="DF21">
        <v>2.1598907148416519E-2</v>
      </c>
      <c r="DG21">
        <v>-1</v>
      </c>
      <c r="DH21">
        <v>1500.05575</v>
      </c>
      <c r="DI21">
        <v>-0.110709777927862</v>
      </c>
      <c r="DJ21">
        <v>9.2679218274635572E-2</v>
      </c>
      <c r="DK21">
        <v>1</v>
      </c>
      <c r="DL21">
        <v>2</v>
      </c>
      <c r="DM21">
        <v>2</v>
      </c>
      <c r="DN21" t="s">
        <v>351</v>
      </c>
      <c r="DO21">
        <v>3.22085</v>
      </c>
      <c r="DP21">
        <v>2.80918</v>
      </c>
      <c r="DQ21">
        <v>9.7732600000000003E-2</v>
      </c>
      <c r="DR21">
        <v>9.8633100000000001E-2</v>
      </c>
      <c r="DS21">
        <v>7.7861E-2</v>
      </c>
      <c r="DT21">
        <v>7.1865600000000002E-2</v>
      </c>
      <c r="DU21">
        <v>27611.1</v>
      </c>
      <c r="DV21">
        <v>31133.1</v>
      </c>
      <c r="DW21">
        <v>28767.7</v>
      </c>
      <c r="DX21">
        <v>33084.800000000003</v>
      </c>
      <c r="DY21">
        <v>36884.5</v>
      </c>
      <c r="DZ21">
        <v>41754.400000000001</v>
      </c>
      <c r="EA21">
        <v>42224.2</v>
      </c>
      <c r="EB21">
        <v>47878.9</v>
      </c>
      <c r="EC21">
        <v>2.3281000000000001</v>
      </c>
      <c r="ED21">
        <v>2.0278999999999998</v>
      </c>
      <c r="EE21">
        <v>0.119127</v>
      </c>
      <c r="EF21">
        <v>0</v>
      </c>
      <c r="EG21">
        <v>15.9941</v>
      </c>
      <c r="EH21">
        <v>999.9</v>
      </c>
      <c r="EI21">
        <v>65.7</v>
      </c>
      <c r="EJ21">
        <v>17.600000000000001</v>
      </c>
      <c r="EK21">
        <v>13.0511</v>
      </c>
      <c r="EL21">
        <v>62.775399999999998</v>
      </c>
      <c r="EM21">
        <v>23.806100000000001</v>
      </c>
      <c r="EN21">
        <v>1</v>
      </c>
      <c r="EO21">
        <v>-0.91471000000000002</v>
      </c>
      <c r="EP21">
        <v>-0.408856</v>
      </c>
      <c r="EQ21">
        <v>20.2379</v>
      </c>
      <c r="ER21">
        <v>5.2292699999999996</v>
      </c>
      <c r="ES21">
        <v>12.004</v>
      </c>
      <c r="ET21">
        <v>4.9897</v>
      </c>
      <c r="EU21">
        <v>3.3050000000000002</v>
      </c>
      <c r="EV21">
        <v>3466.4</v>
      </c>
      <c r="EW21">
        <v>1739.1</v>
      </c>
      <c r="EX21">
        <v>76.8</v>
      </c>
      <c r="EY21">
        <v>19.8</v>
      </c>
      <c r="EZ21">
        <v>1.8521099999999999</v>
      </c>
      <c r="FA21">
        <v>1.86127</v>
      </c>
      <c r="FB21">
        <v>1.8601000000000001</v>
      </c>
      <c r="FC21">
        <v>1.85609</v>
      </c>
      <c r="FD21">
        <v>1.8605700000000001</v>
      </c>
      <c r="FE21">
        <v>1.8569</v>
      </c>
      <c r="FF21">
        <v>1.8589800000000001</v>
      </c>
      <c r="FG21">
        <v>1.8618600000000001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-2.4430000000000001</v>
      </c>
      <c r="FV21">
        <v>-2.0799999999999999E-2</v>
      </c>
      <c r="FW21">
        <v>-0.99879741636504726</v>
      </c>
      <c r="FX21">
        <v>-4.0117494158234393E-3</v>
      </c>
      <c r="FY21">
        <v>1.087516141204025E-6</v>
      </c>
      <c r="FZ21">
        <v>-8.657206703991749E-11</v>
      </c>
      <c r="GA21">
        <v>-2.0847619047620111E-2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8</v>
      </c>
      <c r="GJ21">
        <v>7.8</v>
      </c>
      <c r="GK21">
        <v>1.00098</v>
      </c>
      <c r="GL21">
        <v>2.3339799999999999</v>
      </c>
      <c r="GM21">
        <v>1.5942400000000001</v>
      </c>
      <c r="GN21">
        <v>2.34253</v>
      </c>
      <c r="GO21">
        <v>1.40015</v>
      </c>
      <c r="GP21">
        <v>2.35107</v>
      </c>
      <c r="GQ21">
        <v>20.8369</v>
      </c>
      <c r="GR21">
        <v>13.7818</v>
      </c>
      <c r="GS21">
        <v>18</v>
      </c>
      <c r="GT21">
        <v>615.70100000000002</v>
      </c>
      <c r="GU21">
        <v>452.96899999999999</v>
      </c>
      <c r="GV21">
        <v>16.999500000000001</v>
      </c>
      <c r="GW21">
        <v>15.061500000000001</v>
      </c>
      <c r="GX21">
        <v>30</v>
      </c>
      <c r="GY21">
        <v>14.8339</v>
      </c>
      <c r="GZ21">
        <v>14.7631</v>
      </c>
      <c r="HA21">
        <v>20.093800000000002</v>
      </c>
      <c r="HB21">
        <v>-30</v>
      </c>
      <c r="HC21">
        <v>-30</v>
      </c>
      <c r="HD21">
        <v>17</v>
      </c>
      <c r="HE21">
        <v>409.786</v>
      </c>
      <c r="HF21">
        <v>0</v>
      </c>
      <c r="HG21">
        <v>105.622</v>
      </c>
      <c r="HH21">
        <v>105.31699999999999</v>
      </c>
    </row>
    <row r="22" spans="1:216" x14ac:dyDescent="0.2">
      <c r="A22">
        <v>4</v>
      </c>
      <c r="B22">
        <v>1689204907</v>
      </c>
      <c r="C22">
        <v>181.5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1689204907</v>
      </c>
      <c r="M22">
        <f t="shared" si="0"/>
        <v>1.361572431659302E-3</v>
      </c>
      <c r="N22">
        <f t="shared" si="1"/>
        <v>1.3615724316593019</v>
      </c>
      <c r="O22">
        <f t="shared" si="2"/>
        <v>10.345750877972892</v>
      </c>
      <c r="P22">
        <f t="shared" si="3"/>
        <v>400.03800000000001</v>
      </c>
      <c r="Q22">
        <f t="shared" si="4"/>
        <v>279.16777512338513</v>
      </c>
      <c r="R22">
        <f t="shared" si="5"/>
        <v>28.44115006939932</v>
      </c>
      <c r="S22">
        <f t="shared" si="6"/>
        <v>40.755208176996007</v>
      </c>
      <c r="T22">
        <f t="shared" si="7"/>
        <v>0.14626411077876003</v>
      </c>
      <c r="U22">
        <f t="shared" si="8"/>
        <v>3.1120646074727443</v>
      </c>
      <c r="V22">
        <f t="shared" si="9"/>
        <v>0.14254967066741545</v>
      </c>
      <c r="W22">
        <f t="shared" si="10"/>
        <v>8.9419415066215077E-2</v>
      </c>
      <c r="X22">
        <f t="shared" si="11"/>
        <v>206.73207510370568</v>
      </c>
      <c r="Y22">
        <f t="shared" si="12"/>
        <v>19.652131558750444</v>
      </c>
      <c r="Z22">
        <f t="shared" si="13"/>
        <v>19.652131558750444</v>
      </c>
      <c r="AA22">
        <f t="shared" si="14"/>
        <v>2.2965370857286307</v>
      </c>
      <c r="AB22">
        <f t="shared" si="15"/>
        <v>61.45049650444362</v>
      </c>
      <c r="AC22">
        <f t="shared" si="16"/>
        <v>1.3408106712278001</v>
      </c>
      <c r="AD22">
        <f t="shared" si="17"/>
        <v>2.1819362698409495</v>
      </c>
      <c r="AE22">
        <f t="shared" si="18"/>
        <v>0.95572641450083062</v>
      </c>
      <c r="AF22">
        <f t="shared" si="19"/>
        <v>-60.045344236175218</v>
      </c>
      <c r="AG22">
        <f t="shared" si="20"/>
        <v>-137.88494881789453</v>
      </c>
      <c r="AH22">
        <f t="shared" si="21"/>
        <v>-8.8390323229271246</v>
      </c>
      <c r="AI22">
        <f t="shared" si="22"/>
        <v>-3.725027329119257E-2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55136.994932203481</v>
      </c>
      <c r="AO22">
        <f t="shared" si="26"/>
        <v>1249.97</v>
      </c>
      <c r="AP22">
        <f t="shared" si="27"/>
        <v>1053.7244700019201</v>
      </c>
      <c r="AQ22">
        <f t="shared" si="28"/>
        <v>0.84299980799692797</v>
      </c>
      <c r="AR22">
        <f t="shared" si="29"/>
        <v>0.16538962943407096</v>
      </c>
      <c r="AS22">
        <v>1689204907</v>
      </c>
      <c r="AT22">
        <v>400.03800000000001</v>
      </c>
      <c r="AU22">
        <v>409.55500000000001</v>
      </c>
      <c r="AV22">
        <v>13.1609</v>
      </c>
      <c r="AW22">
        <v>11.986700000000001</v>
      </c>
      <c r="AX22">
        <v>402.48099999999999</v>
      </c>
      <c r="AY22">
        <v>13.181800000000001</v>
      </c>
      <c r="AZ22">
        <v>600.07799999999997</v>
      </c>
      <c r="BA22">
        <v>101.678</v>
      </c>
      <c r="BB22">
        <v>0.20034199999999999</v>
      </c>
      <c r="BC22">
        <v>18.830300000000001</v>
      </c>
      <c r="BD22">
        <v>17.863399999999999</v>
      </c>
      <c r="BE22">
        <v>999.9</v>
      </c>
      <c r="BF22">
        <v>0</v>
      </c>
      <c r="BG22">
        <v>0</v>
      </c>
      <c r="BH22">
        <v>9975</v>
      </c>
      <c r="BI22">
        <v>0</v>
      </c>
      <c r="BJ22">
        <v>0.95925499999999997</v>
      </c>
      <c r="BK22">
        <v>-9.5172100000000004</v>
      </c>
      <c r="BL22">
        <v>405.37299999999999</v>
      </c>
      <c r="BM22">
        <v>414.524</v>
      </c>
      <c r="BN22">
        <v>1.1741900000000001</v>
      </c>
      <c r="BO22">
        <v>409.55500000000001</v>
      </c>
      <c r="BP22">
        <v>11.986700000000001</v>
      </c>
      <c r="BQ22">
        <v>1.3381700000000001</v>
      </c>
      <c r="BR22">
        <v>1.21878</v>
      </c>
      <c r="BS22">
        <v>11.2346</v>
      </c>
      <c r="BT22">
        <v>9.8329699999999995</v>
      </c>
      <c r="BU22">
        <v>1249.97</v>
      </c>
      <c r="BV22">
        <v>0.90000999999999998</v>
      </c>
      <c r="BW22">
        <v>9.9990499999999996E-2</v>
      </c>
      <c r="BX22">
        <v>0</v>
      </c>
      <c r="BY22">
        <v>2.7532999999999999</v>
      </c>
      <c r="BZ22">
        <v>0</v>
      </c>
      <c r="CA22">
        <v>3980.75</v>
      </c>
      <c r="CB22">
        <v>10138.9</v>
      </c>
      <c r="CC22">
        <v>37.75</v>
      </c>
      <c r="CD22">
        <v>37.811999999999998</v>
      </c>
      <c r="CE22">
        <v>38.375</v>
      </c>
      <c r="CF22">
        <v>36.125</v>
      </c>
      <c r="CG22">
        <v>37</v>
      </c>
      <c r="CH22">
        <v>1124.99</v>
      </c>
      <c r="CI22">
        <v>124.99</v>
      </c>
      <c r="CJ22">
        <v>0</v>
      </c>
      <c r="CK22">
        <v>1689204912.4000001</v>
      </c>
      <c r="CL22">
        <v>0</v>
      </c>
      <c r="CM22">
        <v>1689204377</v>
      </c>
      <c r="CN22" t="s">
        <v>350</v>
      </c>
      <c r="CO22">
        <v>1689204367.5</v>
      </c>
      <c r="CP22">
        <v>1689204377</v>
      </c>
      <c r="CQ22">
        <v>43</v>
      </c>
      <c r="CR22">
        <v>0.214</v>
      </c>
      <c r="CS22">
        <v>6.0000000000000001E-3</v>
      </c>
      <c r="CT22">
        <v>-2.4750000000000001</v>
      </c>
      <c r="CU22">
        <v>-2.1000000000000001E-2</v>
      </c>
      <c r="CV22">
        <v>410</v>
      </c>
      <c r="CW22">
        <v>12</v>
      </c>
      <c r="CX22">
        <v>0.2</v>
      </c>
      <c r="CY22">
        <v>0.08</v>
      </c>
      <c r="CZ22">
        <v>13.653949652411249</v>
      </c>
      <c r="DA22">
        <v>-0.2301406660748323</v>
      </c>
      <c r="DB22">
        <v>4.8299717889944679E-2</v>
      </c>
      <c r="DC22">
        <v>1</v>
      </c>
      <c r="DD22">
        <v>409.60747500000002</v>
      </c>
      <c r="DE22">
        <v>-9.2093808631327587E-2</v>
      </c>
      <c r="DF22">
        <v>2.3751828876949269E-2</v>
      </c>
      <c r="DG22">
        <v>-1</v>
      </c>
      <c r="DH22">
        <v>1249.9455</v>
      </c>
      <c r="DI22">
        <v>0.57216467999857834</v>
      </c>
      <c r="DJ22">
        <v>0.1096118150565913</v>
      </c>
      <c r="DK22">
        <v>1</v>
      </c>
      <c r="DL22">
        <v>2</v>
      </c>
      <c r="DM22">
        <v>2</v>
      </c>
      <c r="DN22" t="s">
        <v>351</v>
      </c>
      <c r="DO22">
        <v>3.2208800000000002</v>
      </c>
      <c r="DP22">
        <v>2.8090600000000001</v>
      </c>
      <c r="DQ22">
        <v>9.7732100000000002E-2</v>
      </c>
      <c r="DR22">
        <v>9.8582100000000006E-2</v>
      </c>
      <c r="DS22">
        <v>7.7304700000000004E-2</v>
      </c>
      <c r="DT22">
        <v>7.1416499999999994E-2</v>
      </c>
      <c r="DU22">
        <v>27612.1</v>
      </c>
      <c r="DV22">
        <v>31135.9</v>
      </c>
      <c r="DW22">
        <v>28768.7</v>
      </c>
      <c r="DX22">
        <v>33085.800000000003</v>
      </c>
      <c r="DY22">
        <v>36908.300000000003</v>
      </c>
      <c r="DZ22">
        <v>41775.699999999997</v>
      </c>
      <c r="EA22">
        <v>42225.2</v>
      </c>
      <c r="EB22">
        <v>47880</v>
      </c>
      <c r="EC22">
        <v>2.3281800000000001</v>
      </c>
      <c r="ED22">
        <v>2.02793</v>
      </c>
      <c r="EE22">
        <v>0.121903</v>
      </c>
      <c r="EF22">
        <v>0</v>
      </c>
      <c r="EG22">
        <v>15.8361</v>
      </c>
      <c r="EH22">
        <v>999.9</v>
      </c>
      <c r="EI22">
        <v>65.8</v>
      </c>
      <c r="EJ22">
        <v>17.600000000000001</v>
      </c>
      <c r="EK22">
        <v>13.071099999999999</v>
      </c>
      <c r="EL22">
        <v>62.7654</v>
      </c>
      <c r="EM22">
        <v>23.938300000000002</v>
      </c>
      <c r="EN22">
        <v>1</v>
      </c>
      <c r="EO22">
        <v>-0.91513500000000003</v>
      </c>
      <c r="EP22">
        <v>-0.455733</v>
      </c>
      <c r="EQ22">
        <v>20.241800000000001</v>
      </c>
      <c r="ER22">
        <v>5.2297200000000004</v>
      </c>
      <c r="ES22">
        <v>12.004</v>
      </c>
      <c r="ET22">
        <v>4.9912999999999998</v>
      </c>
      <c r="EU22">
        <v>3.3050000000000002</v>
      </c>
      <c r="EV22">
        <v>3467.9</v>
      </c>
      <c r="EW22">
        <v>1739.1</v>
      </c>
      <c r="EX22">
        <v>76.8</v>
      </c>
      <c r="EY22">
        <v>19.8</v>
      </c>
      <c r="EZ22">
        <v>1.8521099999999999</v>
      </c>
      <c r="FA22">
        <v>1.86127</v>
      </c>
      <c r="FB22">
        <v>1.86009</v>
      </c>
      <c r="FC22">
        <v>1.85608</v>
      </c>
      <c r="FD22">
        <v>1.8605</v>
      </c>
      <c r="FE22">
        <v>1.8568499999999999</v>
      </c>
      <c r="FF22">
        <v>1.8589800000000001</v>
      </c>
      <c r="FG22">
        <v>1.8617999999999999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-2.4430000000000001</v>
      </c>
      <c r="FV22">
        <v>-2.0899999999999998E-2</v>
      </c>
      <c r="FW22">
        <v>-0.99879741636504726</v>
      </c>
      <c r="FX22">
        <v>-4.0117494158234393E-3</v>
      </c>
      <c r="FY22">
        <v>1.087516141204025E-6</v>
      </c>
      <c r="FZ22">
        <v>-8.657206703991749E-11</v>
      </c>
      <c r="GA22">
        <v>-2.0847619047620111E-2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9</v>
      </c>
      <c r="GJ22">
        <v>8.8000000000000007</v>
      </c>
      <c r="GK22">
        <v>0.99975599999999998</v>
      </c>
      <c r="GL22">
        <v>2.33765</v>
      </c>
      <c r="GM22">
        <v>1.5942400000000001</v>
      </c>
      <c r="GN22">
        <v>2.34131</v>
      </c>
      <c r="GO22">
        <v>1.40015</v>
      </c>
      <c r="GP22">
        <v>2.2668499999999998</v>
      </c>
      <c r="GQ22">
        <v>20.8169</v>
      </c>
      <c r="GR22">
        <v>13.773</v>
      </c>
      <c r="GS22">
        <v>18</v>
      </c>
      <c r="GT22">
        <v>615.69600000000003</v>
      </c>
      <c r="GU22">
        <v>452.92399999999998</v>
      </c>
      <c r="GV22">
        <v>16.998899999999999</v>
      </c>
      <c r="GW22">
        <v>15.054399999999999</v>
      </c>
      <c r="GX22">
        <v>30</v>
      </c>
      <c r="GY22">
        <v>14.829700000000001</v>
      </c>
      <c r="GZ22">
        <v>14.7576</v>
      </c>
      <c r="HA22">
        <v>20.081099999999999</v>
      </c>
      <c r="HB22">
        <v>-30</v>
      </c>
      <c r="HC22">
        <v>-30</v>
      </c>
      <c r="HD22">
        <v>17</v>
      </c>
      <c r="HE22">
        <v>409.46199999999999</v>
      </c>
      <c r="HF22">
        <v>0</v>
      </c>
      <c r="HG22">
        <v>105.625</v>
      </c>
      <c r="HH22">
        <v>105.319</v>
      </c>
    </row>
    <row r="23" spans="1:216" x14ac:dyDescent="0.2">
      <c r="A23">
        <v>5</v>
      </c>
      <c r="B23">
        <v>1689204967.5999999</v>
      </c>
      <c r="C23">
        <v>242.0999999046326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1689204967.5999999</v>
      </c>
      <c r="M23">
        <f t="shared" si="0"/>
        <v>1.2984796243040702E-3</v>
      </c>
      <c r="N23">
        <f t="shared" si="1"/>
        <v>1.2984796243040702</v>
      </c>
      <c r="O23">
        <f t="shared" si="2"/>
        <v>10.046023544251341</v>
      </c>
      <c r="P23">
        <f t="shared" si="3"/>
        <v>399.95600000000002</v>
      </c>
      <c r="Q23">
        <f t="shared" si="4"/>
        <v>282.80868537101526</v>
      </c>
      <c r="R23">
        <f t="shared" si="5"/>
        <v>28.812191678229411</v>
      </c>
      <c r="S23">
        <f t="shared" si="6"/>
        <v>40.747012135572007</v>
      </c>
      <c r="T23">
        <f t="shared" si="7"/>
        <v>0.14645445343440508</v>
      </c>
      <c r="U23">
        <f t="shared" si="8"/>
        <v>3.1219203992034021</v>
      </c>
      <c r="V23">
        <f t="shared" si="9"/>
        <v>0.14274190740958836</v>
      </c>
      <c r="W23">
        <f t="shared" si="10"/>
        <v>8.9539411070122699E-2</v>
      </c>
      <c r="X23">
        <f t="shared" si="11"/>
        <v>165.42032399999999</v>
      </c>
      <c r="Y23">
        <f t="shared" si="12"/>
        <v>19.281024245087302</v>
      </c>
      <c r="Z23">
        <f t="shared" si="13"/>
        <v>19.281024245087302</v>
      </c>
      <c r="AA23">
        <f t="shared" si="14"/>
        <v>2.2441506559053663</v>
      </c>
      <c r="AB23">
        <f t="shared" si="15"/>
        <v>61.712379753351762</v>
      </c>
      <c r="AC23">
        <f t="shared" si="16"/>
        <v>1.3336639824459</v>
      </c>
      <c r="AD23">
        <f t="shared" si="17"/>
        <v>2.1610963436772428</v>
      </c>
      <c r="AE23">
        <f t="shared" si="18"/>
        <v>0.91048667345946632</v>
      </c>
      <c r="AF23">
        <f t="shared" si="19"/>
        <v>-57.262951431809498</v>
      </c>
      <c r="AG23">
        <f t="shared" si="20"/>
        <v>-101.69636188760553</v>
      </c>
      <c r="AH23">
        <f t="shared" si="21"/>
        <v>-6.4811149202015139</v>
      </c>
      <c r="AI23">
        <f t="shared" si="22"/>
        <v>-2.0104239616557606E-2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55438.109108516939</v>
      </c>
      <c r="AO23">
        <f t="shared" si="26"/>
        <v>1000.19</v>
      </c>
      <c r="AP23">
        <f t="shared" si="27"/>
        <v>843.15959999999995</v>
      </c>
      <c r="AQ23">
        <f t="shared" si="28"/>
        <v>0.84299943010827938</v>
      </c>
      <c r="AR23">
        <f t="shared" si="29"/>
        <v>0.16538890010897928</v>
      </c>
      <c r="AS23">
        <v>1689204967.5999999</v>
      </c>
      <c r="AT23">
        <v>399.95600000000002</v>
      </c>
      <c r="AU23">
        <v>409.19</v>
      </c>
      <c r="AV23">
        <v>13.0907</v>
      </c>
      <c r="AW23">
        <v>11.970700000000001</v>
      </c>
      <c r="AX23">
        <v>402.39800000000002</v>
      </c>
      <c r="AY23">
        <v>13.111599999999999</v>
      </c>
      <c r="AZ23">
        <v>600.00800000000004</v>
      </c>
      <c r="BA23">
        <v>101.679</v>
      </c>
      <c r="BB23">
        <v>0.199737</v>
      </c>
      <c r="BC23">
        <v>18.6768</v>
      </c>
      <c r="BD23">
        <v>17.759699999999999</v>
      </c>
      <c r="BE23">
        <v>999.9</v>
      </c>
      <c r="BF23">
        <v>0</v>
      </c>
      <c r="BG23">
        <v>0</v>
      </c>
      <c r="BH23">
        <v>10026.200000000001</v>
      </c>
      <c r="BI23">
        <v>0</v>
      </c>
      <c r="BJ23">
        <v>0.95925499999999997</v>
      </c>
      <c r="BK23">
        <v>-9.2343100000000007</v>
      </c>
      <c r="BL23">
        <v>405.26100000000002</v>
      </c>
      <c r="BM23">
        <v>414.14800000000002</v>
      </c>
      <c r="BN23">
        <v>1.12002</v>
      </c>
      <c r="BO23">
        <v>409.19</v>
      </c>
      <c r="BP23">
        <v>11.970700000000001</v>
      </c>
      <c r="BQ23">
        <v>1.3310500000000001</v>
      </c>
      <c r="BR23">
        <v>1.2171700000000001</v>
      </c>
      <c r="BS23">
        <v>11.1541</v>
      </c>
      <c r="BT23">
        <v>9.8131799999999991</v>
      </c>
      <c r="BU23">
        <v>1000.19</v>
      </c>
      <c r="BV23">
        <v>0.90001699999999996</v>
      </c>
      <c r="BW23">
        <v>9.9982699999999994E-2</v>
      </c>
      <c r="BX23">
        <v>0</v>
      </c>
      <c r="BY23">
        <v>2.9668000000000001</v>
      </c>
      <c r="BZ23">
        <v>0</v>
      </c>
      <c r="CA23">
        <v>3284.09</v>
      </c>
      <c r="CB23">
        <v>8112.91</v>
      </c>
      <c r="CC23">
        <v>38.061999999999998</v>
      </c>
      <c r="CD23">
        <v>38.561999999999998</v>
      </c>
      <c r="CE23">
        <v>38.875</v>
      </c>
      <c r="CF23">
        <v>37.186999999999998</v>
      </c>
      <c r="CG23">
        <v>37.311999999999998</v>
      </c>
      <c r="CH23">
        <v>900.19</v>
      </c>
      <c r="CI23">
        <v>100</v>
      </c>
      <c r="CJ23">
        <v>0</v>
      </c>
      <c r="CK23">
        <v>1689204973</v>
      </c>
      <c r="CL23">
        <v>0</v>
      </c>
      <c r="CM23">
        <v>1689204377</v>
      </c>
      <c r="CN23" t="s">
        <v>350</v>
      </c>
      <c r="CO23">
        <v>1689204367.5</v>
      </c>
      <c r="CP23">
        <v>1689204377</v>
      </c>
      <c r="CQ23">
        <v>43</v>
      </c>
      <c r="CR23">
        <v>0.214</v>
      </c>
      <c r="CS23">
        <v>6.0000000000000001E-3</v>
      </c>
      <c r="CT23">
        <v>-2.4750000000000001</v>
      </c>
      <c r="CU23">
        <v>-2.1000000000000001E-2</v>
      </c>
      <c r="CV23">
        <v>410</v>
      </c>
      <c r="CW23">
        <v>12</v>
      </c>
      <c r="CX23">
        <v>0.2</v>
      </c>
      <c r="CY23">
        <v>0.08</v>
      </c>
      <c r="CZ23">
        <v>13.022935817111231</v>
      </c>
      <c r="DA23">
        <v>0.12995405218063061</v>
      </c>
      <c r="DB23">
        <v>6.6905482293855262E-2</v>
      </c>
      <c r="DC23">
        <v>1</v>
      </c>
      <c r="DD23">
        <v>409.16067500000003</v>
      </c>
      <c r="DE23">
        <v>-0.1211369606014058</v>
      </c>
      <c r="DF23">
        <v>3.7715638334784973E-2</v>
      </c>
      <c r="DG23">
        <v>-1</v>
      </c>
      <c r="DH23">
        <v>999.97960975609772</v>
      </c>
      <c r="DI23">
        <v>5.8885756089422231E-2</v>
      </c>
      <c r="DJ23">
        <v>9.3397623108840019E-2</v>
      </c>
      <c r="DK23">
        <v>1</v>
      </c>
      <c r="DL23">
        <v>2</v>
      </c>
      <c r="DM23">
        <v>2</v>
      </c>
      <c r="DN23" t="s">
        <v>351</v>
      </c>
      <c r="DO23">
        <v>3.2207499999999998</v>
      </c>
      <c r="DP23">
        <v>2.8089</v>
      </c>
      <c r="DQ23">
        <v>9.7720199999999993E-2</v>
      </c>
      <c r="DR23">
        <v>9.8519399999999993E-2</v>
      </c>
      <c r="DS23">
        <v>7.6999799999999993E-2</v>
      </c>
      <c r="DT23">
        <v>7.1347900000000006E-2</v>
      </c>
      <c r="DU23">
        <v>27613.7</v>
      </c>
      <c r="DV23">
        <v>31139.3</v>
      </c>
      <c r="DW23">
        <v>28769.9</v>
      </c>
      <c r="DX23">
        <v>33087.1</v>
      </c>
      <c r="DY23">
        <v>36922.6</v>
      </c>
      <c r="DZ23">
        <v>41780.300000000003</v>
      </c>
      <c r="EA23">
        <v>42227.1</v>
      </c>
      <c r="EB23">
        <v>47881.7</v>
      </c>
      <c r="EC23">
        <v>2.32803</v>
      </c>
      <c r="ED23">
        <v>2.0284499999999999</v>
      </c>
      <c r="EE23">
        <v>0.123013</v>
      </c>
      <c r="EF23">
        <v>0</v>
      </c>
      <c r="EG23">
        <v>15.7135</v>
      </c>
      <c r="EH23">
        <v>999.9</v>
      </c>
      <c r="EI23">
        <v>66</v>
      </c>
      <c r="EJ23">
        <v>17.600000000000001</v>
      </c>
      <c r="EK23">
        <v>13.109500000000001</v>
      </c>
      <c r="EL23">
        <v>62.544499999999999</v>
      </c>
      <c r="EM23">
        <v>24.186699999999998</v>
      </c>
      <c r="EN23">
        <v>1</v>
      </c>
      <c r="EO23">
        <v>-0.916408</v>
      </c>
      <c r="EP23">
        <v>-0.49586599999999997</v>
      </c>
      <c r="EQ23">
        <v>20.2437</v>
      </c>
      <c r="ER23">
        <v>5.2292699999999996</v>
      </c>
      <c r="ES23">
        <v>12.004</v>
      </c>
      <c r="ET23">
        <v>4.9909999999999997</v>
      </c>
      <c r="EU23">
        <v>3.3050000000000002</v>
      </c>
      <c r="EV23">
        <v>3469.3</v>
      </c>
      <c r="EW23">
        <v>1739.1</v>
      </c>
      <c r="EX23">
        <v>76.8</v>
      </c>
      <c r="EY23">
        <v>19.899999999999999</v>
      </c>
      <c r="EZ23">
        <v>1.8521099999999999</v>
      </c>
      <c r="FA23">
        <v>1.86127</v>
      </c>
      <c r="FB23">
        <v>1.8601399999999999</v>
      </c>
      <c r="FC23">
        <v>1.85608</v>
      </c>
      <c r="FD23">
        <v>1.8605</v>
      </c>
      <c r="FE23">
        <v>1.8568800000000001</v>
      </c>
      <c r="FF23">
        <v>1.8589800000000001</v>
      </c>
      <c r="FG23">
        <v>1.8617699999999999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-2.4420000000000002</v>
      </c>
      <c r="FV23">
        <v>-2.0899999999999998E-2</v>
      </c>
      <c r="FW23">
        <v>-0.99879741636504726</v>
      </c>
      <c r="FX23">
        <v>-4.0117494158234393E-3</v>
      </c>
      <c r="FY23">
        <v>1.087516141204025E-6</v>
      </c>
      <c r="FZ23">
        <v>-8.657206703991749E-11</v>
      </c>
      <c r="GA23">
        <v>-2.0847619047620111E-2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10</v>
      </c>
      <c r="GJ23">
        <v>9.8000000000000007</v>
      </c>
      <c r="GK23">
        <v>0.99975599999999998</v>
      </c>
      <c r="GL23">
        <v>2.3290999999999999</v>
      </c>
      <c r="GM23">
        <v>1.5942400000000001</v>
      </c>
      <c r="GN23">
        <v>2.34253</v>
      </c>
      <c r="GO23">
        <v>1.40015</v>
      </c>
      <c r="GP23">
        <v>2.3132299999999999</v>
      </c>
      <c r="GQ23">
        <v>20.776800000000001</v>
      </c>
      <c r="GR23">
        <v>13.7906</v>
      </c>
      <c r="GS23">
        <v>18</v>
      </c>
      <c r="GT23">
        <v>615.42899999999997</v>
      </c>
      <c r="GU23">
        <v>453.13799999999998</v>
      </c>
      <c r="GV23">
        <v>16.999300000000002</v>
      </c>
      <c r="GW23">
        <v>15.0381</v>
      </c>
      <c r="GX23">
        <v>30</v>
      </c>
      <c r="GY23">
        <v>14.8186</v>
      </c>
      <c r="GZ23">
        <v>14.747400000000001</v>
      </c>
      <c r="HA23">
        <v>20.0672</v>
      </c>
      <c r="HB23">
        <v>-30</v>
      </c>
      <c r="HC23">
        <v>-30</v>
      </c>
      <c r="HD23">
        <v>17</v>
      </c>
      <c r="HE23">
        <v>409.33800000000002</v>
      </c>
      <c r="HF23">
        <v>0</v>
      </c>
      <c r="HG23">
        <v>105.63</v>
      </c>
      <c r="HH23">
        <v>105.32299999999999</v>
      </c>
    </row>
    <row r="24" spans="1:216" x14ac:dyDescent="0.2">
      <c r="A24">
        <v>6</v>
      </c>
      <c r="B24">
        <v>1689205028.0999999</v>
      </c>
      <c r="C24">
        <v>302.59999990463263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1689205028.0999999</v>
      </c>
      <c r="M24">
        <f t="shared" si="0"/>
        <v>1.2476329192876014E-3</v>
      </c>
      <c r="N24">
        <f t="shared" si="1"/>
        <v>1.2476329192876014</v>
      </c>
      <c r="O24">
        <f t="shared" si="2"/>
        <v>9.1363402307771491</v>
      </c>
      <c r="P24">
        <f t="shared" si="3"/>
        <v>400.03800000000001</v>
      </c>
      <c r="Q24">
        <f t="shared" si="4"/>
        <v>294.07750559400597</v>
      </c>
      <c r="R24">
        <f t="shared" si="5"/>
        <v>29.960016939960926</v>
      </c>
      <c r="S24">
        <f t="shared" si="6"/>
        <v>40.755056162556002</v>
      </c>
      <c r="T24">
        <f t="shared" si="7"/>
        <v>0.14774965675603868</v>
      </c>
      <c r="U24">
        <f t="shared" si="8"/>
        <v>3.1165105817195466</v>
      </c>
      <c r="V24">
        <f t="shared" si="9"/>
        <v>0.14396569053791325</v>
      </c>
      <c r="W24">
        <f t="shared" si="10"/>
        <v>9.0310459211290176E-2</v>
      </c>
      <c r="X24">
        <f t="shared" si="11"/>
        <v>124.05191032795776</v>
      </c>
      <c r="Y24">
        <f t="shared" si="12"/>
        <v>18.958399569938727</v>
      </c>
      <c r="Z24">
        <f t="shared" si="13"/>
        <v>18.958399569938727</v>
      </c>
      <c r="AA24">
        <f t="shared" si="14"/>
        <v>2.19946237468492</v>
      </c>
      <c r="AB24">
        <f t="shared" si="15"/>
        <v>62.034564366041259</v>
      </c>
      <c r="AC24">
        <f t="shared" si="16"/>
        <v>1.3318709728183999</v>
      </c>
      <c r="AD24">
        <f t="shared" si="17"/>
        <v>2.1469820678671327</v>
      </c>
      <c r="AE24">
        <f t="shared" si="18"/>
        <v>0.86759140186652006</v>
      </c>
      <c r="AF24">
        <f t="shared" si="19"/>
        <v>-55.02061174058322</v>
      </c>
      <c r="AG24">
        <f t="shared" si="20"/>
        <v>-64.905017871725249</v>
      </c>
      <c r="AH24">
        <f t="shared" si="21"/>
        <v>-4.1344882335824709</v>
      </c>
      <c r="AI24">
        <f t="shared" si="22"/>
        <v>-8.2075179331866366E-3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55308.538255186118</v>
      </c>
      <c r="AO24">
        <f t="shared" si="26"/>
        <v>750.06600000000003</v>
      </c>
      <c r="AP24">
        <f t="shared" si="27"/>
        <v>632.30485799376049</v>
      </c>
      <c r="AQ24">
        <f t="shared" si="28"/>
        <v>0.8429989600831933</v>
      </c>
      <c r="AR24">
        <f t="shared" si="29"/>
        <v>0.16538799296056314</v>
      </c>
      <c r="AS24">
        <v>1689205028.0999999</v>
      </c>
      <c r="AT24">
        <v>400.03800000000001</v>
      </c>
      <c r="AU24">
        <v>408.45800000000003</v>
      </c>
      <c r="AV24">
        <v>13.0732</v>
      </c>
      <c r="AW24">
        <v>11.997199999999999</v>
      </c>
      <c r="AX24">
        <v>402.48099999999999</v>
      </c>
      <c r="AY24">
        <v>13.093999999999999</v>
      </c>
      <c r="AZ24">
        <v>600.09799999999996</v>
      </c>
      <c r="BA24">
        <v>101.678</v>
      </c>
      <c r="BB24">
        <v>0.199962</v>
      </c>
      <c r="BC24">
        <v>18.572099999999999</v>
      </c>
      <c r="BD24">
        <v>17.6784</v>
      </c>
      <c r="BE24">
        <v>999.9</v>
      </c>
      <c r="BF24">
        <v>0</v>
      </c>
      <c r="BG24">
        <v>0</v>
      </c>
      <c r="BH24">
        <v>9998.1200000000008</v>
      </c>
      <c r="BI24">
        <v>0</v>
      </c>
      <c r="BJ24">
        <v>0.95925499999999997</v>
      </c>
      <c r="BK24">
        <v>-8.41995</v>
      </c>
      <c r="BL24">
        <v>405.33800000000002</v>
      </c>
      <c r="BM24">
        <v>413.41800000000001</v>
      </c>
      <c r="BN24">
        <v>1.07596</v>
      </c>
      <c r="BO24">
        <v>408.45800000000003</v>
      </c>
      <c r="BP24">
        <v>11.997199999999999</v>
      </c>
      <c r="BQ24">
        <v>1.3292600000000001</v>
      </c>
      <c r="BR24">
        <v>1.2198599999999999</v>
      </c>
      <c r="BS24">
        <v>11.133800000000001</v>
      </c>
      <c r="BT24">
        <v>9.8461200000000009</v>
      </c>
      <c r="BU24">
        <v>750.06600000000003</v>
      </c>
      <c r="BV24">
        <v>0.900034</v>
      </c>
      <c r="BW24">
        <v>9.9966399999999997E-2</v>
      </c>
      <c r="BX24">
        <v>0</v>
      </c>
      <c r="BY24">
        <v>2.7364000000000002</v>
      </c>
      <c r="BZ24">
        <v>0</v>
      </c>
      <c r="CA24">
        <v>2587.63</v>
      </c>
      <c r="CB24">
        <v>6084.08</v>
      </c>
      <c r="CC24">
        <v>38.125</v>
      </c>
      <c r="CD24">
        <v>39</v>
      </c>
      <c r="CE24">
        <v>39.125</v>
      </c>
      <c r="CF24">
        <v>37.936999999999998</v>
      </c>
      <c r="CG24">
        <v>37.5</v>
      </c>
      <c r="CH24">
        <v>675.08</v>
      </c>
      <c r="CI24">
        <v>74.98</v>
      </c>
      <c r="CJ24">
        <v>0</v>
      </c>
      <c r="CK24">
        <v>1689205033.5999999</v>
      </c>
      <c r="CL24">
        <v>0</v>
      </c>
      <c r="CM24">
        <v>1689204377</v>
      </c>
      <c r="CN24" t="s">
        <v>350</v>
      </c>
      <c r="CO24">
        <v>1689204367.5</v>
      </c>
      <c r="CP24">
        <v>1689204377</v>
      </c>
      <c r="CQ24">
        <v>43</v>
      </c>
      <c r="CR24">
        <v>0.214</v>
      </c>
      <c r="CS24">
        <v>6.0000000000000001E-3</v>
      </c>
      <c r="CT24">
        <v>-2.4750000000000001</v>
      </c>
      <c r="CU24">
        <v>-2.1000000000000001E-2</v>
      </c>
      <c r="CV24">
        <v>410</v>
      </c>
      <c r="CW24">
        <v>12</v>
      </c>
      <c r="CX24">
        <v>0.2</v>
      </c>
      <c r="CY24">
        <v>0.08</v>
      </c>
      <c r="CZ24">
        <v>11.917073945319011</v>
      </c>
      <c r="DA24">
        <v>0.20975141755441201</v>
      </c>
      <c r="DB24">
        <v>2.974842943239291E-2</v>
      </c>
      <c r="DC24">
        <v>1</v>
      </c>
      <c r="DD24">
        <v>408.41765853658529</v>
      </c>
      <c r="DE24">
        <v>-4.5783972125928482E-2</v>
      </c>
      <c r="DF24">
        <v>1.8749451707234171E-2</v>
      </c>
      <c r="DG24">
        <v>-1</v>
      </c>
      <c r="DH24">
        <v>750.00885365853662</v>
      </c>
      <c r="DI24">
        <v>-3.5240330190776693E-2</v>
      </c>
      <c r="DJ24">
        <v>0.14247114572665739</v>
      </c>
      <c r="DK24">
        <v>1</v>
      </c>
      <c r="DL24">
        <v>2</v>
      </c>
      <c r="DM24">
        <v>2</v>
      </c>
      <c r="DN24" t="s">
        <v>351</v>
      </c>
      <c r="DO24">
        <v>3.2209699999999999</v>
      </c>
      <c r="DP24">
        <v>2.8088899999999999</v>
      </c>
      <c r="DQ24">
        <v>9.7737900000000003E-2</v>
      </c>
      <c r="DR24">
        <v>9.8389500000000005E-2</v>
      </c>
      <c r="DS24">
        <v>7.6924800000000002E-2</v>
      </c>
      <c r="DT24">
        <v>7.1467500000000003E-2</v>
      </c>
      <c r="DU24">
        <v>27613.599999999999</v>
      </c>
      <c r="DV24">
        <v>31144</v>
      </c>
      <c r="DW24">
        <v>28770.3</v>
      </c>
      <c r="DX24">
        <v>33087.300000000003</v>
      </c>
      <c r="DY24">
        <v>36926.300000000003</v>
      </c>
      <c r="DZ24">
        <v>41775.1</v>
      </c>
      <c r="EA24">
        <v>42227.8</v>
      </c>
      <c r="EB24">
        <v>47881.9</v>
      </c>
      <c r="EC24">
        <v>2.3283999999999998</v>
      </c>
      <c r="ED24">
        <v>2.0286499999999998</v>
      </c>
      <c r="EE24">
        <v>0.12321</v>
      </c>
      <c r="EF24">
        <v>0</v>
      </c>
      <c r="EG24">
        <v>15.6287</v>
      </c>
      <c r="EH24">
        <v>999.9</v>
      </c>
      <c r="EI24">
        <v>66.099999999999994</v>
      </c>
      <c r="EJ24">
        <v>17.600000000000001</v>
      </c>
      <c r="EK24">
        <v>13.1319</v>
      </c>
      <c r="EL24">
        <v>62.654499999999999</v>
      </c>
      <c r="EM24">
        <v>23.738</v>
      </c>
      <c r="EN24">
        <v>1</v>
      </c>
      <c r="EO24">
        <v>-0.91756899999999997</v>
      </c>
      <c r="EP24">
        <v>-0.52096699999999996</v>
      </c>
      <c r="EQ24">
        <v>20.246099999999998</v>
      </c>
      <c r="ER24">
        <v>5.2295699999999998</v>
      </c>
      <c r="ES24">
        <v>12.004</v>
      </c>
      <c r="ET24">
        <v>4.9897999999999998</v>
      </c>
      <c r="EU24">
        <v>3.3050000000000002</v>
      </c>
      <c r="EV24">
        <v>3470.8</v>
      </c>
      <c r="EW24">
        <v>1739.1</v>
      </c>
      <c r="EX24">
        <v>76.8</v>
      </c>
      <c r="EY24">
        <v>19.899999999999999</v>
      </c>
      <c r="EZ24">
        <v>1.8521099999999999</v>
      </c>
      <c r="FA24">
        <v>1.86127</v>
      </c>
      <c r="FB24">
        <v>1.8601399999999999</v>
      </c>
      <c r="FC24">
        <v>1.85608</v>
      </c>
      <c r="FD24">
        <v>1.8605100000000001</v>
      </c>
      <c r="FE24">
        <v>1.85686</v>
      </c>
      <c r="FF24">
        <v>1.8589899999999999</v>
      </c>
      <c r="FG24">
        <v>1.8618300000000001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-2.4430000000000001</v>
      </c>
      <c r="FV24">
        <v>-2.0799999999999999E-2</v>
      </c>
      <c r="FW24">
        <v>-0.99879741636504726</v>
      </c>
      <c r="FX24">
        <v>-4.0117494158234393E-3</v>
      </c>
      <c r="FY24">
        <v>1.087516141204025E-6</v>
      </c>
      <c r="FZ24">
        <v>-8.657206703991749E-11</v>
      </c>
      <c r="GA24">
        <v>-2.0847619047620111E-2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11</v>
      </c>
      <c r="GJ24">
        <v>10.9</v>
      </c>
      <c r="GK24">
        <v>0.99853499999999995</v>
      </c>
      <c r="GL24">
        <v>2.33643</v>
      </c>
      <c r="GM24">
        <v>1.5942400000000001</v>
      </c>
      <c r="GN24">
        <v>2.34253</v>
      </c>
      <c r="GO24">
        <v>1.40015</v>
      </c>
      <c r="GP24">
        <v>2.3290999999999999</v>
      </c>
      <c r="GQ24">
        <v>20.756699999999999</v>
      </c>
      <c r="GR24">
        <v>13.7906</v>
      </c>
      <c r="GS24">
        <v>18</v>
      </c>
      <c r="GT24">
        <v>615.54200000000003</v>
      </c>
      <c r="GU24">
        <v>453.149</v>
      </c>
      <c r="GV24">
        <v>16.999300000000002</v>
      </c>
      <c r="GW24">
        <v>15.0223</v>
      </c>
      <c r="GX24">
        <v>30</v>
      </c>
      <c r="GY24">
        <v>14.807499999999999</v>
      </c>
      <c r="GZ24">
        <v>14.737299999999999</v>
      </c>
      <c r="HA24">
        <v>20.034700000000001</v>
      </c>
      <c r="HB24">
        <v>-30</v>
      </c>
      <c r="HC24">
        <v>-30</v>
      </c>
      <c r="HD24">
        <v>17</v>
      </c>
      <c r="HE24">
        <v>408.41300000000001</v>
      </c>
      <c r="HF24">
        <v>0</v>
      </c>
      <c r="HG24">
        <v>105.631</v>
      </c>
      <c r="HH24">
        <v>105.324</v>
      </c>
    </row>
    <row r="25" spans="1:216" x14ac:dyDescent="0.2">
      <c r="A25">
        <v>7</v>
      </c>
      <c r="B25">
        <v>1689205088.5999999</v>
      </c>
      <c r="C25">
        <v>363.09999990463263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1689205088.5999999</v>
      </c>
      <c r="M25">
        <f t="shared" si="0"/>
        <v>1.2041880278327536E-3</v>
      </c>
      <c r="N25">
        <f t="shared" si="1"/>
        <v>1.2041880278327537</v>
      </c>
      <c r="O25">
        <f t="shared" si="2"/>
        <v>8.4654972881404014</v>
      </c>
      <c r="P25">
        <f t="shared" si="3"/>
        <v>400.005</v>
      </c>
      <c r="Q25">
        <f t="shared" si="4"/>
        <v>301.30192996619388</v>
      </c>
      <c r="R25">
        <f t="shared" si="5"/>
        <v>30.69603078984958</v>
      </c>
      <c r="S25">
        <f t="shared" si="6"/>
        <v>40.751699789880007</v>
      </c>
      <c r="T25">
        <f t="shared" si="7"/>
        <v>0.14731152626925526</v>
      </c>
      <c r="U25">
        <f t="shared" si="8"/>
        <v>3.1114641261428866</v>
      </c>
      <c r="V25">
        <f t="shared" si="9"/>
        <v>0.14354372743486107</v>
      </c>
      <c r="W25">
        <f t="shared" si="10"/>
        <v>9.0045324725431891E-2</v>
      </c>
      <c r="X25">
        <f t="shared" si="11"/>
        <v>99.246602610771887</v>
      </c>
      <c r="Y25">
        <f t="shared" si="12"/>
        <v>18.749317095776998</v>
      </c>
      <c r="Z25">
        <f t="shared" si="13"/>
        <v>18.749317095776998</v>
      </c>
      <c r="AA25">
        <f t="shared" si="14"/>
        <v>2.1709197737237895</v>
      </c>
      <c r="AB25">
        <f t="shared" si="15"/>
        <v>62.308704777726497</v>
      </c>
      <c r="AC25">
        <f t="shared" si="16"/>
        <v>1.3309542540591999</v>
      </c>
      <c r="AD25">
        <f t="shared" si="17"/>
        <v>2.136064710070777</v>
      </c>
      <c r="AE25">
        <f t="shared" si="18"/>
        <v>0.83996551966458965</v>
      </c>
      <c r="AF25">
        <f t="shared" si="19"/>
        <v>-53.104692027424434</v>
      </c>
      <c r="AG25">
        <f t="shared" si="20"/>
        <v>-43.38179041173823</v>
      </c>
      <c r="AH25">
        <f t="shared" si="21"/>
        <v>-2.7637956056679878</v>
      </c>
      <c r="AI25">
        <f t="shared" si="22"/>
        <v>-3.6754340587705769E-3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55184.660646654804</v>
      </c>
      <c r="AO25">
        <f t="shared" si="26"/>
        <v>600.07899999999995</v>
      </c>
      <c r="AP25">
        <f t="shared" si="27"/>
        <v>505.86635700039989</v>
      </c>
      <c r="AQ25">
        <f t="shared" si="28"/>
        <v>0.84299960005332619</v>
      </c>
      <c r="AR25">
        <f t="shared" si="29"/>
        <v>0.16538922810291962</v>
      </c>
      <c r="AS25">
        <v>1689205088.5999999</v>
      </c>
      <c r="AT25">
        <v>400.005</v>
      </c>
      <c r="AU25">
        <v>407.82400000000001</v>
      </c>
      <c r="AV25">
        <v>13.0642</v>
      </c>
      <c r="AW25">
        <v>12.025600000000001</v>
      </c>
      <c r="AX25">
        <v>402.44799999999998</v>
      </c>
      <c r="AY25">
        <v>13.085000000000001</v>
      </c>
      <c r="AZ25">
        <v>600.06399999999996</v>
      </c>
      <c r="BA25">
        <v>101.678</v>
      </c>
      <c r="BB25">
        <v>0.19997599999999999</v>
      </c>
      <c r="BC25">
        <v>18.4907</v>
      </c>
      <c r="BD25">
        <v>17.610299999999999</v>
      </c>
      <c r="BE25">
        <v>999.9</v>
      </c>
      <c r="BF25">
        <v>0</v>
      </c>
      <c r="BG25">
        <v>0</v>
      </c>
      <c r="BH25">
        <v>9971.8799999999992</v>
      </c>
      <c r="BI25">
        <v>0</v>
      </c>
      <c r="BJ25">
        <v>0.95925499999999997</v>
      </c>
      <c r="BK25">
        <v>-7.8183299999999996</v>
      </c>
      <c r="BL25">
        <v>405.3</v>
      </c>
      <c r="BM25">
        <v>412.78800000000001</v>
      </c>
      <c r="BN25">
        <v>1.0385800000000001</v>
      </c>
      <c r="BO25">
        <v>407.82400000000001</v>
      </c>
      <c r="BP25">
        <v>12.025600000000001</v>
      </c>
      <c r="BQ25">
        <v>1.3283400000000001</v>
      </c>
      <c r="BR25">
        <v>1.2227399999999999</v>
      </c>
      <c r="BS25">
        <v>11.1235</v>
      </c>
      <c r="BT25">
        <v>9.8813800000000001</v>
      </c>
      <c r="BU25">
        <v>600.07899999999995</v>
      </c>
      <c r="BV25">
        <v>0.90002099999999996</v>
      </c>
      <c r="BW25">
        <v>9.9978899999999996E-2</v>
      </c>
      <c r="BX25">
        <v>0</v>
      </c>
      <c r="BY25">
        <v>2.9133</v>
      </c>
      <c r="BZ25">
        <v>0</v>
      </c>
      <c r="CA25">
        <v>2199.12</v>
      </c>
      <c r="CB25">
        <v>4867.46</v>
      </c>
      <c r="CC25">
        <v>38.125</v>
      </c>
      <c r="CD25">
        <v>39.375</v>
      </c>
      <c r="CE25">
        <v>39.311999999999998</v>
      </c>
      <c r="CF25">
        <v>38.625</v>
      </c>
      <c r="CG25">
        <v>37.625</v>
      </c>
      <c r="CH25">
        <v>540.08000000000004</v>
      </c>
      <c r="CI25">
        <v>60</v>
      </c>
      <c r="CJ25">
        <v>0</v>
      </c>
      <c r="CK25">
        <v>1689205094.2</v>
      </c>
      <c r="CL25">
        <v>0</v>
      </c>
      <c r="CM25">
        <v>1689204377</v>
      </c>
      <c r="CN25" t="s">
        <v>350</v>
      </c>
      <c r="CO25">
        <v>1689204367.5</v>
      </c>
      <c r="CP25">
        <v>1689204377</v>
      </c>
      <c r="CQ25">
        <v>43</v>
      </c>
      <c r="CR25">
        <v>0.214</v>
      </c>
      <c r="CS25">
        <v>6.0000000000000001E-3</v>
      </c>
      <c r="CT25">
        <v>-2.4750000000000001</v>
      </c>
      <c r="CU25">
        <v>-2.1000000000000001E-2</v>
      </c>
      <c r="CV25">
        <v>410</v>
      </c>
      <c r="CW25">
        <v>12</v>
      </c>
      <c r="CX25">
        <v>0.2</v>
      </c>
      <c r="CY25">
        <v>0.08</v>
      </c>
      <c r="CZ25">
        <v>11.00687148467663</v>
      </c>
      <c r="DA25">
        <v>0.50533655481624329</v>
      </c>
      <c r="DB25">
        <v>7.4217180542522548E-2</v>
      </c>
      <c r="DC25">
        <v>1</v>
      </c>
      <c r="DD25">
        <v>407.78312195121953</v>
      </c>
      <c r="DE25">
        <v>2.0926829269604489E-2</v>
      </c>
      <c r="DF25">
        <v>3.1285619794862773E-2</v>
      </c>
      <c r="DG25">
        <v>-1</v>
      </c>
      <c r="DH25">
        <v>600.01726829268296</v>
      </c>
      <c r="DI25">
        <v>-0.12603275202262429</v>
      </c>
      <c r="DJ25">
        <v>0.1246012223230676</v>
      </c>
      <c r="DK25">
        <v>1</v>
      </c>
      <c r="DL25">
        <v>2</v>
      </c>
      <c r="DM25">
        <v>2</v>
      </c>
      <c r="DN25" t="s">
        <v>351</v>
      </c>
      <c r="DO25">
        <v>3.22092</v>
      </c>
      <c r="DP25">
        <v>2.8086700000000002</v>
      </c>
      <c r="DQ25">
        <v>9.7734500000000002E-2</v>
      </c>
      <c r="DR25">
        <v>9.8276699999999995E-2</v>
      </c>
      <c r="DS25">
        <v>7.6887399999999995E-2</v>
      </c>
      <c r="DT25">
        <v>7.1595199999999998E-2</v>
      </c>
      <c r="DU25">
        <v>27613.599999999999</v>
      </c>
      <c r="DV25">
        <v>31148</v>
      </c>
      <c r="DW25">
        <v>28770.2</v>
      </c>
      <c r="DX25">
        <v>33087.300000000003</v>
      </c>
      <c r="DY25">
        <v>36928</v>
      </c>
      <c r="DZ25">
        <v>41769.599999999999</v>
      </c>
      <c r="EA25">
        <v>42228</v>
      </c>
      <c r="EB25">
        <v>47882.2</v>
      </c>
      <c r="EC25">
        <v>2.3284699999999998</v>
      </c>
      <c r="ED25">
        <v>2.0291999999999999</v>
      </c>
      <c r="EE25">
        <v>0.124794</v>
      </c>
      <c r="EF25">
        <v>0</v>
      </c>
      <c r="EG25">
        <v>15.534000000000001</v>
      </c>
      <c r="EH25">
        <v>999.9</v>
      </c>
      <c r="EI25">
        <v>66.2</v>
      </c>
      <c r="EJ25">
        <v>17.600000000000001</v>
      </c>
      <c r="EK25">
        <v>13.151199999999999</v>
      </c>
      <c r="EL25">
        <v>62.624499999999998</v>
      </c>
      <c r="EM25">
        <v>24.1907</v>
      </c>
      <c r="EN25">
        <v>1</v>
      </c>
      <c r="EO25">
        <v>-0.91840200000000005</v>
      </c>
      <c r="EP25">
        <v>-0.54245600000000005</v>
      </c>
      <c r="EQ25">
        <v>20.2471</v>
      </c>
      <c r="ER25">
        <v>5.22987</v>
      </c>
      <c r="ES25">
        <v>12.004</v>
      </c>
      <c r="ET25">
        <v>4.9903000000000004</v>
      </c>
      <c r="EU25">
        <v>3.3050000000000002</v>
      </c>
      <c r="EV25">
        <v>3472</v>
      </c>
      <c r="EW25">
        <v>1739.1</v>
      </c>
      <c r="EX25">
        <v>76.8</v>
      </c>
      <c r="EY25">
        <v>19.899999999999999</v>
      </c>
      <c r="EZ25">
        <v>1.8521099999999999</v>
      </c>
      <c r="FA25">
        <v>1.86127</v>
      </c>
      <c r="FB25">
        <v>1.86008</v>
      </c>
      <c r="FC25">
        <v>1.85608</v>
      </c>
      <c r="FD25">
        <v>1.86052</v>
      </c>
      <c r="FE25">
        <v>1.85687</v>
      </c>
      <c r="FF25">
        <v>1.8589800000000001</v>
      </c>
      <c r="FG25">
        <v>1.86178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-2.4430000000000001</v>
      </c>
      <c r="FV25">
        <v>-2.0799999999999999E-2</v>
      </c>
      <c r="FW25">
        <v>-0.99879741636504726</v>
      </c>
      <c r="FX25">
        <v>-4.0117494158234393E-3</v>
      </c>
      <c r="FY25">
        <v>1.087516141204025E-6</v>
      </c>
      <c r="FZ25">
        <v>-8.657206703991749E-11</v>
      </c>
      <c r="GA25">
        <v>-2.0847619047620111E-2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12</v>
      </c>
      <c r="GJ25">
        <v>11.9</v>
      </c>
      <c r="GK25">
        <v>0.99609400000000003</v>
      </c>
      <c r="GL25">
        <v>2.33521</v>
      </c>
      <c r="GM25">
        <v>1.5942400000000001</v>
      </c>
      <c r="GN25">
        <v>2.34253</v>
      </c>
      <c r="GO25">
        <v>1.40015</v>
      </c>
      <c r="GP25">
        <v>2.2741699999999998</v>
      </c>
      <c r="GQ25">
        <v>20.736599999999999</v>
      </c>
      <c r="GR25">
        <v>13.7818</v>
      </c>
      <c r="GS25">
        <v>18</v>
      </c>
      <c r="GT25">
        <v>615.43899999999996</v>
      </c>
      <c r="GU25">
        <v>453.39600000000002</v>
      </c>
      <c r="GV25">
        <v>16.9998</v>
      </c>
      <c r="GW25">
        <v>15.0084</v>
      </c>
      <c r="GX25">
        <v>29.9999</v>
      </c>
      <c r="GY25">
        <v>14.7965</v>
      </c>
      <c r="GZ25">
        <v>14.7287</v>
      </c>
      <c r="HA25">
        <v>20.011399999999998</v>
      </c>
      <c r="HB25">
        <v>-30</v>
      </c>
      <c r="HC25">
        <v>-30</v>
      </c>
      <c r="HD25">
        <v>17</v>
      </c>
      <c r="HE25">
        <v>407.75900000000001</v>
      </c>
      <c r="HF25">
        <v>0</v>
      </c>
      <c r="HG25">
        <v>105.63200000000001</v>
      </c>
      <c r="HH25">
        <v>105.324</v>
      </c>
    </row>
    <row r="26" spans="1:216" x14ac:dyDescent="0.2">
      <c r="A26">
        <v>8</v>
      </c>
      <c r="B26">
        <v>1689205149.0999999</v>
      </c>
      <c r="C26">
        <v>423.59999990463263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1689205149.0999999</v>
      </c>
      <c r="M26">
        <f t="shared" si="0"/>
        <v>1.1833300829896031E-3</v>
      </c>
      <c r="N26">
        <f t="shared" si="1"/>
        <v>1.183330082989603</v>
      </c>
      <c r="O26">
        <f t="shared" si="2"/>
        <v>7.816466544968601</v>
      </c>
      <c r="P26">
        <f t="shared" si="3"/>
        <v>400.029</v>
      </c>
      <c r="Q26">
        <f t="shared" si="4"/>
        <v>308.97899633590288</v>
      </c>
      <c r="R26">
        <f t="shared" si="5"/>
        <v>31.478748012886168</v>
      </c>
      <c r="S26">
        <f t="shared" si="6"/>
        <v>40.754912916984004</v>
      </c>
      <c r="T26">
        <f t="shared" si="7"/>
        <v>0.14798613505073882</v>
      </c>
      <c r="U26">
        <f t="shared" si="8"/>
        <v>3.1220735780875897</v>
      </c>
      <c r="V26">
        <f t="shared" si="9"/>
        <v>0.14419679113586031</v>
      </c>
      <c r="W26">
        <f t="shared" si="10"/>
        <v>9.0455370226288523E-2</v>
      </c>
      <c r="X26">
        <f t="shared" si="11"/>
        <v>82.685010389536743</v>
      </c>
      <c r="Y26">
        <f t="shared" si="12"/>
        <v>18.596708321867535</v>
      </c>
      <c r="Z26">
        <f t="shared" si="13"/>
        <v>18.596708321867535</v>
      </c>
      <c r="AA26">
        <f t="shared" si="14"/>
        <v>2.1502921505186094</v>
      </c>
      <c r="AB26">
        <f t="shared" si="15"/>
        <v>62.445472993987636</v>
      </c>
      <c r="AC26">
        <f t="shared" si="16"/>
        <v>1.3285036558504</v>
      </c>
      <c r="AD26">
        <f t="shared" si="17"/>
        <v>2.1274619154190901</v>
      </c>
      <c r="AE26">
        <f t="shared" si="18"/>
        <v>0.82178849466820947</v>
      </c>
      <c r="AF26">
        <f t="shared" si="19"/>
        <v>-52.184856659841493</v>
      </c>
      <c r="AG26">
        <f t="shared" si="20"/>
        <v>-28.682656832110489</v>
      </c>
      <c r="AH26">
        <f t="shared" si="21"/>
        <v>-1.8190916610786183</v>
      </c>
      <c r="AI26">
        <f t="shared" si="22"/>
        <v>-1.5947634938555666E-3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55490.020568753484</v>
      </c>
      <c r="AO26">
        <f t="shared" si="26"/>
        <v>499.94099999999997</v>
      </c>
      <c r="AP26">
        <f t="shared" si="27"/>
        <v>421.45014299975998</v>
      </c>
      <c r="AQ26">
        <f t="shared" si="28"/>
        <v>0.84299975997119658</v>
      </c>
      <c r="AR26">
        <f t="shared" si="29"/>
        <v>0.16538953674440934</v>
      </c>
      <c r="AS26">
        <v>1689205149.0999999</v>
      </c>
      <c r="AT26">
        <v>400.029</v>
      </c>
      <c r="AU26">
        <v>407.274</v>
      </c>
      <c r="AV26">
        <v>13.039899999999999</v>
      </c>
      <c r="AW26">
        <v>12.0192</v>
      </c>
      <c r="AX26">
        <v>402.47199999999998</v>
      </c>
      <c r="AY26">
        <v>13.060700000000001</v>
      </c>
      <c r="AZ26">
        <v>600.02599999999995</v>
      </c>
      <c r="BA26">
        <v>101.68</v>
      </c>
      <c r="BB26">
        <v>0.19989599999999999</v>
      </c>
      <c r="BC26">
        <v>18.426300000000001</v>
      </c>
      <c r="BD26">
        <v>17.557600000000001</v>
      </c>
      <c r="BE26">
        <v>999.9</v>
      </c>
      <c r="BF26">
        <v>0</v>
      </c>
      <c r="BG26">
        <v>0</v>
      </c>
      <c r="BH26">
        <v>10026.9</v>
      </c>
      <c r="BI26">
        <v>0</v>
      </c>
      <c r="BJ26">
        <v>0.989232</v>
      </c>
      <c r="BK26">
        <v>-7.2448399999999999</v>
      </c>
      <c r="BL26">
        <v>405.31400000000002</v>
      </c>
      <c r="BM26">
        <v>412.22899999999998</v>
      </c>
      <c r="BN26">
        <v>1.02064</v>
      </c>
      <c r="BO26">
        <v>407.274</v>
      </c>
      <c r="BP26">
        <v>12.0192</v>
      </c>
      <c r="BQ26">
        <v>1.3259000000000001</v>
      </c>
      <c r="BR26">
        <v>1.2221200000000001</v>
      </c>
      <c r="BS26">
        <v>11.095700000000001</v>
      </c>
      <c r="BT26">
        <v>9.8737399999999997</v>
      </c>
      <c r="BU26">
        <v>499.94099999999997</v>
      </c>
      <c r="BV26">
        <v>0.90000899999999995</v>
      </c>
      <c r="BW26">
        <v>9.9990999999999997E-2</v>
      </c>
      <c r="BX26">
        <v>0</v>
      </c>
      <c r="BY26">
        <v>2.5253999999999999</v>
      </c>
      <c r="BZ26">
        <v>0</v>
      </c>
      <c r="CA26">
        <v>1944.29</v>
      </c>
      <c r="CB26">
        <v>4055.19</v>
      </c>
      <c r="CC26">
        <v>38.061999999999998</v>
      </c>
      <c r="CD26">
        <v>39.561999999999998</v>
      </c>
      <c r="CE26">
        <v>39.375</v>
      </c>
      <c r="CF26">
        <v>39.061999999999998</v>
      </c>
      <c r="CG26">
        <v>37.625</v>
      </c>
      <c r="CH26">
        <v>449.95</v>
      </c>
      <c r="CI26">
        <v>49.99</v>
      </c>
      <c r="CJ26">
        <v>0</v>
      </c>
      <c r="CK26">
        <v>1689205154.8</v>
      </c>
      <c r="CL26">
        <v>0</v>
      </c>
      <c r="CM26">
        <v>1689204377</v>
      </c>
      <c r="CN26" t="s">
        <v>350</v>
      </c>
      <c r="CO26">
        <v>1689204367.5</v>
      </c>
      <c r="CP26">
        <v>1689204377</v>
      </c>
      <c r="CQ26">
        <v>43</v>
      </c>
      <c r="CR26">
        <v>0.214</v>
      </c>
      <c r="CS26">
        <v>6.0000000000000001E-3</v>
      </c>
      <c r="CT26">
        <v>-2.4750000000000001</v>
      </c>
      <c r="CU26">
        <v>-2.1000000000000001E-2</v>
      </c>
      <c r="CV26">
        <v>410</v>
      </c>
      <c r="CW26">
        <v>12</v>
      </c>
      <c r="CX26">
        <v>0.2</v>
      </c>
      <c r="CY26">
        <v>0.08</v>
      </c>
      <c r="CZ26">
        <v>10.18862205861646</v>
      </c>
      <c r="DA26">
        <v>0.45821893500930522</v>
      </c>
      <c r="DB26">
        <v>0.1017192094683886</v>
      </c>
      <c r="DC26">
        <v>1</v>
      </c>
      <c r="DD26">
        <v>407.22507317073172</v>
      </c>
      <c r="DE26">
        <v>-3.3094076655117023E-2</v>
      </c>
      <c r="DF26">
        <v>6.3376686582225464E-2</v>
      </c>
      <c r="DG26">
        <v>-1</v>
      </c>
      <c r="DH26">
        <v>499.99365853658537</v>
      </c>
      <c r="DI26">
        <v>-1.6203612216552529E-2</v>
      </c>
      <c r="DJ26">
        <v>0.1034720675766678</v>
      </c>
      <c r="DK26">
        <v>1</v>
      </c>
      <c r="DL26">
        <v>2</v>
      </c>
      <c r="DM26">
        <v>2</v>
      </c>
      <c r="DN26" t="s">
        <v>351</v>
      </c>
      <c r="DO26">
        <v>3.22085</v>
      </c>
      <c r="DP26">
        <v>2.8090700000000002</v>
      </c>
      <c r="DQ26">
        <v>9.7743200000000002E-2</v>
      </c>
      <c r="DR26">
        <v>9.8181500000000005E-2</v>
      </c>
      <c r="DS26">
        <v>7.6784099999999994E-2</v>
      </c>
      <c r="DT26">
        <v>7.15702E-2</v>
      </c>
      <c r="DU26">
        <v>27613.5</v>
      </c>
      <c r="DV26">
        <v>31151.3</v>
      </c>
      <c r="DW26">
        <v>28770.3</v>
      </c>
      <c r="DX26">
        <v>33087.300000000003</v>
      </c>
      <c r="DY26">
        <v>36932.400000000001</v>
      </c>
      <c r="DZ26">
        <v>41770.800000000003</v>
      </c>
      <c r="EA26">
        <v>42228.1</v>
      </c>
      <c r="EB26">
        <v>47882.3</v>
      </c>
      <c r="EC26">
        <v>2.3284199999999999</v>
      </c>
      <c r="ED26">
        <v>2.0291800000000002</v>
      </c>
      <c r="EE26">
        <v>0.126578</v>
      </c>
      <c r="EF26">
        <v>0</v>
      </c>
      <c r="EG26">
        <v>15.4513</v>
      </c>
      <c r="EH26">
        <v>999.9</v>
      </c>
      <c r="EI26">
        <v>66.400000000000006</v>
      </c>
      <c r="EJ26">
        <v>17.600000000000001</v>
      </c>
      <c r="EK26">
        <v>13.1898</v>
      </c>
      <c r="EL26">
        <v>62.2545</v>
      </c>
      <c r="EM26">
        <v>23.693899999999999</v>
      </c>
      <c r="EN26">
        <v>1</v>
      </c>
      <c r="EO26">
        <v>-0.91939000000000004</v>
      </c>
      <c r="EP26">
        <v>-0.56894599999999995</v>
      </c>
      <c r="EQ26">
        <v>20.248100000000001</v>
      </c>
      <c r="ER26">
        <v>5.22987</v>
      </c>
      <c r="ES26">
        <v>12.004</v>
      </c>
      <c r="ET26">
        <v>4.9913499999999997</v>
      </c>
      <c r="EU26">
        <v>3.3050000000000002</v>
      </c>
      <c r="EV26">
        <v>3473.5</v>
      </c>
      <c r="EW26">
        <v>1739.1</v>
      </c>
      <c r="EX26">
        <v>76.8</v>
      </c>
      <c r="EY26">
        <v>19.899999999999999</v>
      </c>
      <c r="EZ26">
        <v>1.8521099999999999</v>
      </c>
      <c r="FA26">
        <v>1.86127</v>
      </c>
      <c r="FB26">
        <v>1.8601000000000001</v>
      </c>
      <c r="FC26">
        <v>1.85608</v>
      </c>
      <c r="FD26">
        <v>1.8605</v>
      </c>
      <c r="FE26">
        <v>1.85686</v>
      </c>
      <c r="FF26">
        <v>1.8589800000000001</v>
      </c>
      <c r="FG26">
        <v>1.8617999999999999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-2.4430000000000001</v>
      </c>
      <c r="FV26">
        <v>-2.0799999999999999E-2</v>
      </c>
      <c r="FW26">
        <v>-0.99879741636504726</v>
      </c>
      <c r="FX26">
        <v>-4.0117494158234393E-3</v>
      </c>
      <c r="FY26">
        <v>1.087516141204025E-6</v>
      </c>
      <c r="FZ26">
        <v>-8.657206703991749E-11</v>
      </c>
      <c r="GA26">
        <v>-2.0847619047620111E-2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13</v>
      </c>
      <c r="GJ26">
        <v>12.9</v>
      </c>
      <c r="GK26">
        <v>0.99609400000000003</v>
      </c>
      <c r="GL26">
        <v>2.33887</v>
      </c>
      <c r="GM26">
        <v>1.5942400000000001</v>
      </c>
      <c r="GN26">
        <v>2.34253</v>
      </c>
      <c r="GO26">
        <v>1.40015</v>
      </c>
      <c r="GP26">
        <v>2.2949199999999998</v>
      </c>
      <c r="GQ26">
        <v>20.736599999999999</v>
      </c>
      <c r="GR26">
        <v>13.7818</v>
      </c>
      <c r="GS26">
        <v>18</v>
      </c>
      <c r="GT26">
        <v>615.25400000000002</v>
      </c>
      <c r="GU26">
        <v>453.26100000000002</v>
      </c>
      <c r="GV26">
        <v>16.999600000000001</v>
      </c>
      <c r="GW26">
        <v>14.995799999999999</v>
      </c>
      <c r="GX26">
        <v>30</v>
      </c>
      <c r="GY26">
        <v>14.786099999999999</v>
      </c>
      <c r="GZ26">
        <v>14.718</v>
      </c>
      <c r="HA26">
        <v>19.986799999999999</v>
      </c>
      <c r="HB26">
        <v>-30</v>
      </c>
      <c r="HC26">
        <v>-30</v>
      </c>
      <c r="HD26">
        <v>17</v>
      </c>
      <c r="HE26">
        <v>407.233</v>
      </c>
      <c r="HF26">
        <v>0</v>
      </c>
      <c r="HG26">
        <v>105.63200000000001</v>
      </c>
      <c r="HH26">
        <v>105.324</v>
      </c>
    </row>
    <row r="27" spans="1:216" x14ac:dyDescent="0.2">
      <c r="A27">
        <v>9</v>
      </c>
      <c r="B27">
        <v>1689205209.5999999</v>
      </c>
      <c r="C27">
        <v>484.09999990463263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1689205209.5999999</v>
      </c>
      <c r="M27">
        <f t="shared" si="0"/>
        <v>1.1544594323362567E-3</v>
      </c>
      <c r="N27">
        <f t="shared" si="1"/>
        <v>1.1544594323362567</v>
      </c>
      <c r="O27">
        <f t="shared" si="2"/>
        <v>6.5803626820757524</v>
      </c>
      <c r="P27">
        <f t="shared" si="3"/>
        <v>400.005</v>
      </c>
      <c r="Q27">
        <f t="shared" si="4"/>
        <v>322.7592190386211</v>
      </c>
      <c r="R27">
        <f t="shared" si="5"/>
        <v>32.882714077043005</v>
      </c>
      <c r="S27">
        <f t="shared" si="6"/>
        <v>40.752515400074998</v>
      </c>
      <c r="T27">
        <f t="shared" si="7"/>
        <v>0.14821350722924062</v>
      </c>
      <c r="U27">
        <f t="shared" si="8"/>
        <v>3.1173899073297116</v>
      </c>
      <c r="V27">
        <f t="shared" si="9"/>
        <v>0.14440711865805941</v>
      </c>
      <c r="W27">
        <f t="shared" si="10"/>
        <v>9.0588295956079631E-2</v>
      </c>
      <c r="X27">
        <f t="shared" si="11"/>
        <v>62.050225928394369</v>
      </c>
      <c r="Y27">
        <f t="shared" si="12"/>
        <v>18.442222306639152</v>
      </c>
      <c r="Z27">
        <f t="shared" si="13"/>
        <v>18.442222306639152</v>
      </c>
      <c r="AA27">
        <f t="shared" si="14"/>
        <v>2.1295860446756363</v>
      </c>
      <c r="AB27">
        <f t="shared" si="15"/>
        <v>62.647625608106694</v>
      </c>
      <c r="AC27">
        <f t="shared" si="16"/>
        <v>1.3289331036615002</v>
      </c>
      <c r="AD27">
        <f t="shared" si="17"/>
        <v>2.1212824760106059</v>
      </c>
      <c r="AE27">
        <f t="shared" si="18"/>
        <v>0.80065294101413609</v>
      </c>
      <c r="AF27">
        <f t="shared" si="19"/>
        <v>-50.911660966028919</v>
      </c>
      <c r="AG27">
        <f t="shared" si="20"/>
        <v>-10.474181306978576</v>
      </c>
      <c r="AH27">
        <f t="shared" si="21"/>
        <v>-0.66459684009660058</v>
      </c>
      <c r="AI27">
        <f t="shared" si="22"/>
        <v>-2.1318470972531145E-4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55369.364263487907</v>
      </c>
      <c r="AO27">
        <f t="shared" si="26"/>
        <v>375.185</v>
      </c>
      <c r="AP27">
        <f t="shared" si="27"/>
        <v>316.28011498880539</v>
      </c>
      <c r="AQ27">
        <f t="shared" si="28"/>
        <v>0.84299776107468416</v>
      </c>
      <c r="AR27">
        <f t="shared" si="29"/>
        <v>0.16538567887414041</v>
      </c>
      <c r="AS27">
        <v>1689205209.5999999</v>
      </c>
      <c r="AT27">
        <v>400.005</v>
      </c>
      <c r="AU27">
        <v>406.15899999999999</v>
      </c>
      <c r="AV27">
        <v>13.0441</v>
      </c>
      <c r="AW27">
        <v>12.048400000000001</v>
      </c>
      <c r="AX27">
        <v>402.44799999999998</v>
      </c>
      <c r="AY27">
        <v>13.0649</v>
      </c>
      <c r="AZ27">
        <v>600.08199999999999</v>
      </c>
      <c r="BA27">
        <v>101.68</v>
      </c>
      <c r="BB27">
        <v>0.200015</v>
      </c>
      <c r="BC27">
        <v>18.379899999999999</v>
      </c>
      <c r="BD27">
        <v>17.5091</v>
      </c>
      <c r="BE27">
        <v>999.9</v>
      </c>
      <c r="BF27">
        <v>0</v>
      </c>
      <c r="BG27">
        <v>0</v>
      </c>
      <c r="BH27">
        <v>10002.5</v>
      </c>
      <c r="BI27">
        <v>0</v>
      </c>
      <c r="BJ27">
        <v>1.0192099999999999</v>
      </c>
      <c r="BK27">
        <v>-6.1536600000000004</v>
      </c>
      <c r="BL27">
        <v>405.29199999999997</v>
      </c>
      <c r="BM27">
        <v>411.11200000000002</v>
      </c>
      <c r="BN27">
        <v>0.99571900000000002</v>
      </c>
      <c r="BO27">
        <v>406.15899999999999</v>
      </c>
      <c r="BP27">
        <v>12.048400000000001</v>
      </c>
      <c r="BQ27">
        <v>1.3263199999999999</v>
      </c>
      <c r="BR27">
        <v>1.2250799999999999</v>
      </c>
      <c r="BS27">
        <v>11.1005</v>
      </c>
      <c r="BT27">
        <v>9.9098500000000005</v>
      </c>
      <c r="BU27">
        <v>375.185</v>
      </c>
      <c r="BV27">
        <v>0.90006299999999995</v>
      </c>
      <c r="BW27">
        <v>9.9936800000000006E-2</v>
      </c>
      <c r="BX27">
        <v>0</v>
      </c>
      <c r="BY27">
        <v>2.2572000000000001</v>
      </c>
      <c r="BZ27">
        <v>0</v>
      </c>
      <c r="CA27">
        <v>1630.37</v>
      </c>
      <c r="CB27">
        <v>3043.3</v>
      </c>
      <c r="CC27">
        <v>37.936999999999998</v>
      </c>
      <c r="CD27">
        <v>39.75</v>
      </c>
      <c r="CE27">
        <v>39.436999999999998</v>
      </c>
      <c r="CF27">
        <v>39.436999999999998</v>
      </c>
      <c r="CG27">
        <v>37.625</v>
      </c>
      <c r="CH27">
        <v>337.69</v>
      </c>
      <c r="CI27">
        <v>37.49</v>
      </c>
      <c r="CJ27">
        <v>0</v>
      </c>
      <c r="CK27">
        <v>1689205215.4000001</v>
      </c>
      <c r="CL27">
        <v>0</v>
      </c>
      <c r="CM27">
        <v>1689204377</v>
      </c>
      <c r="CN27" t="s">
        <v>350</v>
      </c>
      <c r="CO27">
        <v>1689204367.5</v>
      </c>
      <c r="CP27">
        <v>1689204377</v>
      </c>
      <c r="CQ27">
        <v>43</v>
      </c>
      <c r="CR27">
        <v>0.214</v>
      </c>
      <c r="CS27">
        <v>6.0000000000000001E-3</v>
      </c>
      <c r="CT27">
        <v>-2.4750000000000001</v>
      </c>
      <c r="CU27">
        <v>-2.1000000000000001E-2</v>
      </c>
      <c r="CV27">
        <v>410</v>
      </c>
      <c r="CW27">
        <v>12</v>
      </c>
      <c r="CX27">
        <v>0.2</v>
      </c>
      <c r="CY27">
        <v>0.08</v>
      </c>
      <c r="CZ27">
        <v>8.5563728102389032</v>
      </c>
      <c r="DA27">
        <v>0.61258852041421219</v>
      </c>
      <c r="DB27">
        <v>7.4960000608022714E-2</v>
      </c>
      <c r="DC27">
        <v>1</v>
      </c>
      <c r="DD27">
        <v>406.17129999999997</v>
      </c>
      <c r="DE27">
        <v>0.20136585365823129</v>
      </c>
      <c r="DF27">
        <v>3.3444880026691742E-2</v>
      </c>
      <c r="DG27">
        <v>-1</v>
      </c>
      <c r="DH27">
        <v>374.98851219512198</v>
      </c>
      <c r="DI27">
        <v>0.1618091831443346</v>
      </c>
      <c r="DJ27">
        <v>0.13838301777088521</v>
      </c>
      <c r="DK27">
        <v>1</v>
      </c>
      <c r="DL27">
        <v>2</v>
      </c>
      <c r="DM27">
        <v>2</v>
      </c>
      <c r="DN27" t="s">
        <v>351</v>
      </c>
      <c r="DO27">
        <v>3.2210000000000001</v>
      </c>
      <c r="DP27">
        <v>2.80897</v>
      </c>
      <c r="DQ27">
        <v>9.7740300000000002E-2</v>
      </c>
      <c r="DR27">
        <v>9.7980399999999995E-2</v>
      </c>
      <c r="DS27">
        <v>7.6803800000000005E-2</v>
      </c>
      <c r="DT27">
        <v>7.1700600000000003E-2</v>
      </c>
      <c r="DU27">
        <v>27613.599999999999</v>
      </c>
      <c r="DV27">
        <v>31158.1</v>
      </c>
      <c r="DW27">
        <v>28770.2</v>
      </c>
      <c r="DX27">
        <v>33087.1</v>
      </c>
      <c r="DY27">
        <v>36931.300000000003</v>
      </c>
      <c r="DZ27">
        <v>41764.699999999997</v>
      </c>
      <c r="EA27">
        <v>42227.8</v>
      </c>
      <c r="EB27">
        <v>47882</v>
      </c>
      <c r="EC27">
        <v>2.32877</v>
      </c>
      <c r="ED27">
        <v>2.0293000000000001</v>
      </c>
      <c r="EE27">
        <v>0.12718099999999999</v>
      </c>
      <c r="EF27">
        <v>0</v>
      </c>
      <c r="EG27">
        <v>15.3926</v>
      </c>
      <c r="EH27">
        <v>999.9</v>
      </c>
      <c r="EI27">
        <v>66.5</v>
      </c>
      <c r="EJ27">
        <v>17.5</v>
      </c>
      <c r="EK27">
        <v>13.1266</v>
      </c>
      <c r="EL27">
        <v>62.344499999999996</v>
      </c>
      <c r="EM27">
        <v>24.0184</v>
      </c>
      <c r="EN27">
        <v>1</v>
      </c>
      <c r="EO27">
        <v>-0.91998500000000005</v>
      </c>
      <c r="EP27">
        <v>-0.58335499999999996</v>
      </c>
      <c r="EQ27">
        <v>20.248699999999999</v>
      </c>
      <c r="ER27">
        <v>5.2310699999999999</v>
      </c>
      <c r="ES27">
        <v>12.004</v>
      </c>
      <c r="ET27">
        <v>4.9914500000000004</v>
      </c>
      <c r="EU27">
        <v>3.3050000000000002</v>
      </c>
      <c r="EV27">
        <v>3474.9</v>
      </c>
      <c r="EW27">
        <v>1739.1</v>
      </c>
      <c r="EX27">
        <v>76.8</v>
      </c>
      <c r="EY27">
        <v>19.899999999999999</v>
      </c>
      <c r="EZ27">
        <v>1.8521000000000001</v>
      </c>
      <c r="FA27">
        <v>1.86127</v>
      </c>
      <c r="FB27">
        <v>1.86006</v>
      </c>
      <c r="FC27">
        <v>1.85608</v>
      </c>
      <c r="FD27">
        <v>1.8605</v>
      </c>
      <c r="FE27">
        <v>1.8568499999999999</v>
      </c>
      <c r="FF27">
        <v>1.85897</v>
      </c>
      <c r="FG27">
        <v>1.8617600000000001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-2.4430000000000001</v>
      </c>
      <c r="FV27">
        <v>-2.0799999999999999E-2</v>
      </c>
      <c r="FW27">
        <v>-0.99879741636504726</v>
      </c>
      <c r="FX27">
        <v>-4.0117494158234393E-3</v>
      </c>
      <c r="FY27">
        <v>1.087516141204025E-6</v>
      </c>
      <c r="FZ27">
        <v>-8.657206703991749E-11</v>
      </c>
      <c r="GA27">
        <v>-2.0847619047620111E-2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14</v>
      </c>
      <c r="GJ27">
        <v>13.9</v>
      </c>
      <c r="GK27">
        <v>0.99365199999999998</v>
      </c>
      <c r="GL27">
        <v>2.3315399999999999</v>
      </c>
      <c r="GM27">
        <v>1.5942400000000001</v>
      </c>
      <c r="GN27">
        <v>2.34253</v>
      </c>
      <c r="GO27">
        <v>1.40015</v>
      </c>
      <c r="GP27">
        <v>2.3535200000000001</v>
      </c>
      <c r="GQ27">
        <v>20.736599999999999</v>
      </c>
      <c r="GR27">
        <v>13.7818</v>
      </c>
      <c r="GS27">
        <v>18</v>
      </c>
      <c r="GT27">
        <v>615.399</v>
      </c>
      <c r="GU27">
        <v>453.26100000000002</v>
      </c>
      <c r="GV27">
        <v>16.9998</v>
      </c>
      <c r="GW27">
        <v>14.9861</v>
      </c>
      <c r="GX27">
        <v>30</v>
      </c>
      <c r="GY27">
        <v>14.778499999999999</v>
      </c>
      <c r="GZ27">
        <v>14.711</v>
      </c>
      <c r="HA27">
        <v>19.9437</v>
      </c>
      <c r="HB27">
        <v>-30</v>
      </c>
      <c r="HC27">
        <v>-30</v>
      </c>
      <c r="HD27">
        <v>17</v>
      </c>
      <c r="HE27">
        <v>406.16699999999997</v>
      </c>
      <c r="HF27">
        <v>0</v>
      </c>
      <c r="HG27">
        <v>105.631</v>
      </c>
      <c r="HH27">
        <v>105.324</v>
      </c>
    </row>
    <row r="28" spans="1:216" x14ac:dyDescent="0.2">
      <c r="A28">
        <v>10</v>
      </c>
      <c r="B28">
        <v>1689205270.0999999</v>
      </c>
      <c r="C28">
        <v>544.59999990463257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1689205270.0999999</v>
      </c>
      <c r="M28">
        <f t="shared" si="0"/>
        <v>1.1300434593395513E-3</v>
      </c>
      <c r="N28">
        <f t="shared" si="1"/>
        <v>1.1300434593395512</v>
      </c>
      <c r="O28">
        <f t="shared" si="2"/>
        <v>4.7609493450596689</v>
      </c>
      <c r="P28">
        <f t="shared" si="3"/>
        <v>400.07299999999998</v>
      </c>
      <c r="Q28">
        <f t="shared" si="4"/>
        <v>343.50415056938778</v>
      </c>
      <c r="R28">
        <f t="shared" si="5"/>
        <v>34.996158204469658</v>
      </c>
      <c r="S28">
        <f t="shared" si="6"/>
        <v>40.759385230509999</v>
      </c>
      <c r="T28">
        <f t="shared" si="7"/>
        <v>0.1498855329886172</v>
      </c>
      <c r="U28">
        <f t="shared" si="8"/>
        <v>3.119790247440259</v>
      </c>
      <c r="V28">
        <f t="shared" si="9"/>
        <v>0.14599690351986616</v>
      </c>
      <c r="W28">
        <f t="shared" si="10"/>
        <v>9.1589039638723238E-2</v>
      </c>
      <c r="X28">
        <f t="shared" si="11"/>
        <v>41.346317607452299</v>
      </c>
      <c r="Y28">
        <f t="shared" si="12"/>
        <v>18.27513743326417</v>
      </c>
      <c r="Z28">
        <f t="shared" si="13"/>
        <v>18.27513743326417</v>
      </c>
      <c r="AA28">
        <f t="shared" si="14"/>
        <v>2.1073883126584585</v>
      </c>
      <c r="AB28">
        <f t="shared" si="15"/>
        <v>63.024420512313974</v>
      </c>
      <c r="AC28">
        <f t="shared" si="16"/>
        <v>1.3321302401850001</v>
      </c>
      <c r="AD28">
        <f t="shared" si="17"/>
        <v>2.1136731275850811</v>
      </c>
      <c r="AE28">
        <f t="shared" si="18"/>
        <v>0.77525807247345835</v>
      </c>
      <c r="AF28">
        <f t="shared" si="19"/>
        <v>-49.834916556874212</v>
      </c>
      <c r="AG28">
        <f t="shared" si="20"/>
        <v>7.9829252060818785</v>
      </c>
      <c r="AH28">
        <f t="shared" si="21"/>
        <v>0.50555017946083125</v>
      </c>
      <c r="AI28">
        <f t="shared" si="22"/>
        <v>-1.2356387920142708E-4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55446.617841957297</v>
      </c>
      <c r="AO28">
        <f t="shared" si="26"/>
        <v>249.989</v>
      </c>
      <c r="AP28">
        <f t="shared" si="27"/>
        <v>210.74105699867997</v>
      </c>
      <c r="AQ28">
        <f t="shared" si="28"/>
        <v>0.84300132005280215</v>
      </c>
      <c r="AR28">
        <f t="shared" si="29"/>
        <v>0.16539254770190809</v>
      </c>
      <c r="AS28">
        <v>1689205270.0999999</v>
      </c>
      <c r="AT28">
        <v>400.07299999999998</v>
      </c>
      <c r="AU28">
        <v>404.62900000000002</v>
      </c>
      <c r="AV28">
        <v>13.0755</v>
      </c>
      <c r="AW28">
        <v>12.1008</v>
      </c>
      <c r="AX28">
        <v>402.517</v>
      </c>
      <c r="AY28">
        <v>13.096299999999999</v>
      </c>
      <c r="AZ28">
        <v>600.02700000000004</v>
      </c>
      <c r="BA28">
        <v>101.68</v>
      </c>
      <c r="BB28">
        <v>0.19986999999999999</v>
      </c>
      <c r="BC28">
        <v>18.322600000000001</v>
      </c>
      <c r="BD28">
        <v>17.4803</v>
      </c>
      <c r="BE28">
        <v>999.9</v>
      </c>
      <c r="BF28">
        <v>0</v>
      </c>
      <c r="BG28">
        <v>0</v>
      </c>
      <c r="BH28">
        <v>10015</v>
      </c>
      <c r="BI28">
        <v>0</v>
      </c>
      <c r="BJ28">
        <v>1.18258</v>
      </c>
      <c r="BK28">
        <v>-4.5554500000000004</v>
      </c>
      <c r="BL28">
        <v>405.37400000000002</v>
      </c>
      <c r="BM28">
        <v>409.58499999999998</v>
      </c>
      <c r="BN28">
        <v>0.97468500000000002</v>
      </c>
      <c r="BO28">
        <v>404.62900000000002</v>
      </c>
      <c r="BP28">
        <v>12.1008</v>
      </c>
      <c r="BQ28">
        <v>1.32952</v>
      </c>
      <c r="BR28">
        <v>1.2304200000000001</v>
      </c>
      <c r="BS28">
        <v>11.136799999999999</v>
      </c>
      <c r="BT28">
        <v>9.9747400000000006</v>
      </c>
      <c r="BU28">
        <v>249.989</v>
      </c>
      <c r="BV28">
        <v>0.89994600000000002</v>
      </c>
      <c r="BW28">
        <v>0.100054</v>
      </c>
      <c r="BX28">
        <v>0</v>
      </c>
      <c r="BY28">
        <v>2.0081000000000002</v>
      </c>
      <c r="BZ28">
        <v>0</v>
      </c>
      <c r="CA28">
        <v>1332.04</v>
      </c>
      <c r="CB28">
        <v>2027.71</v>
      </c>
      <c r="CC28">
        <v>37.686999999999998</v>
      </c>
      <c r="CD28">
        <v>39.875</v>
      </c>
      <c r="CE28">
        <v>39.436999999999998</v>
      </c>
      <c r="CF28">
        <v>39.625</v>
      </c>
      <c r="CG28">
        <v>37.5</v>
      </c>
      <c r="CH28">
        <v>224.98</v>
      </c>
      <c r="CI28">
        <v>25.01</v>
      </c>
      <c r="CJ28">
        <v>0</v>
      </c>
      <c r="CK28">
        <v>1689205276</v>
      </c>
      <c r="CL28">
        <v>0</v>
      </c>
      <c r="CM28">
        <v>1689204377</v>
      </c>
      <c r="CN28" t="s">
        <v>350</v>
      </c>
      <c r="CO28">
        <v>1689204367.5</v>
      </c>
      <c r="CP28">
        <v>1689204377</v>
      </c>
      <c r="CQ28">
        <v>43</v>
      </c>
      <c r="CR28">
        <v>0.214</v>
      </c>
      <c r="CS28">
        <v>6.0000000000000001E-3</v>
      </c>
      <c r="CT28">
        <v>-2.4750000000000001</v>
      </c>
      <c r="CU28">
        <v>-2.1000000000000001E-2</v>
      </c>
      <c r="CV28">
        <v>410</v>
      </c>
      <c r="CW28">
        <v>12</v>
      </c>
      <c r="CX28">
        <v>0.2</v>
      </c>
      <c r="CY28">
        <v>0.08</v>
      </c>
      <c r="CZ28">
        <v>6.2027575603945069</v>
      </c>
      <c r="DA28">
        <v>0.47761828329618372</v>
      </c>
      <c r="DB28">
        <v>7.0910251048045048E-2</v>
      </c>
      <c r="DC28">
        <v>1</v>
      </c>
      <c r="DD28">
        <v>404.637225</v>
      </c>
      <c r="DE28">
        <v>-0.124581613509997</v>
      </c>
      <c r="DF28">
        <v>3.2618620065852082E-2</v>
      </c>
      <c r="DG28">
        <v>-1</v>
      </c>
      <c r="DH28">
        <v>249.98987500000001</v>
      </c>
      <c r="DI28">
        <v>3.7582651083050901E-2</v>
      </c>
      <c r="DJ28">
        <v>4.5150962060626222E-2</v>
      </c>
      <c r="DK28">
        <v>1</v>
      </c>
      <c r="DL28">
        <v>2</v>
      </c>
      <c r="DM28">
        <v>2</v>
      </c>
      <c r="DN28" t="s">
        <v>351</v>
      </c>
      <c r="DO28">
        <v>3.2208800000000002</v>
      </c>
      <c r="DP28">
        <v>2.8089300000000001</v>
      </c>
      <c r="DQ28">
        <v>9.77547E-2</v>
      </c>
      <c r="DR28">
        <v>9.7703799999999993E-2</v>
      </c>
      <c r="DS28">
        <v>7.6942999999999998E-2</v>
      </c>
      <c r="DT28">
        <v>7.1933899999999995E-2</v>
      </c>
      <c r="DU28">
        <v>27613.599999999999</v>
      </c>
      <c r="DV28">
        <v>31168.3</v>
      </c>
      <c r="DW28">
        <v>28770.7</v>
      </c>
      <c r="DX28">
        <v>33087.800000000003</v>
      </c>
      <c r="DY28">
        <v>36926.400000000001</v>
      </c>
      <c r="DZ28">
        <v>41755.1</v>
      </c>
      <c r="EA28">
        <v>42228.7</v>
      </c>
      <c r="EB28">
        <v>47883.1</v>
      </c>
      <c r="EC28">
        <v>2.3287300000000002</v>
      </c>
      <c r="ED28">
        <v>2.0296799999999999</v>
      </c>
      <c r="EE28">
        <v>0.127356</v>
      </c>
      <c r="EF28">
        <v>0</v>
      </c>
      <c r="EG28">
        <v>15.360799999999999</v>
      </c>
      <c r="EH28">
        <v>999.9</v>
      </c>
      <c r="EI28">
        <v>66.7</v>
      </c>
      <c r="EJ28">
        <v>17.600000000000001</v>
      </c>
      <c r="EK28">
        <v>13.250299999999999</v>
      </c>
      <c r="EL28">
        <v>62.694499999999998</v>
      </c>
      <c r="EM28">
        <v>23.8582</v>
      </c>
      <c r="EN28">
        <v>1</v>
      </c>
      <c r="EO28">
        <v>-0.91998000000000002</v>
      </c>
      <c r="EP28">
        <v>-0.58905200000000002</v>
      </c>
      <c r="EQ28">
        <v>20.2498</v>
      </c>
      <c r="ER28">
        <v>5.2309200000000002</v>
      </c>
      <c r="ES28">
        <v>12.004</v>
      </c>
      <c r="ET28">
        <v>4.9913499999999997</v>
      </c>
      <c r="EU28">
        <v>3.3050000000000002</v>
      </c>
      <c r="EV28">
        <v>3476.4</v>
      </c>
      <c r="EW28">
        <v>1739.1</v>
      </c>
      <c r="EX28">
        <v>76.8</v>
      </c>
      <c r="EY28">
        <v>19.899999999999999</v>
      </c>
      <c r="EZ28">
        <v>1.8521099999999999</v>
      </c>
      <c r="FA28">
        <v>1.86127</v>
      </c>
      <c r="FB28">
        <v>1.8601000000000001</v>
      </c>
      <c r="FC28">
        <v>1.85608</v>
      </c>
      <c r="FD28">
        <v>1.8605</v>
      </c>
      <c r="FE28">
        <v>1.85686</v>
      </c>
      <c r="FF28">
        <v>1.8589800000000001</v>
      </c>
      <c r="FG28">
        <v>1.86181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-2.444</v>
      </c>
      <c r="FV28">
        <v>-2.0799999999999999E-2</v>
      </c>
      <c r="FW28">
        <v>-0.99879741636504726</v>
      </c>
      <c r="FX28">
        <v>-4.0117494158234393E-3</v>
      </c>
      <c r="FY28">
        <v>1.087516141204025E-6</v>
      </c>
      <c r="FZ28">
        <v>-8.657206703991749E-11</v>
      </c>
      <c r="GA28">
        <v>-2.0847619047620111E-2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15</v>
      </c>
      <c r="GJ28">
        <v>14.9</v>
      </c>
      <c r="GK28">
        <v>0.99121099999999995</v>
      </c>
      <c r="GL28">
        <v>2.34863</v>
      </c>
      <c r="GM28">
        <v>1.5942400000000001</v>
      </c>
      <c r="GN28">
        <v>2.34253</v>
      </c>
      <c r="GO28">
        <v>1.40015</v>
      </c>
      <c r="GP28">
        <v>2.2448700000000001</v>
      </c>
      <c r="GQ28">
        <v>20.736599999999999</v>
      </c>
      <c r="GR28">
        <v>13.7643</v>
      </c>
      <c r="GS28">
        <v>18</v>
      </c>
      <c r="GT28">
        <v>615.30399999999997</v>
      </c>
      <c r="GU28">
        <v>453.46100000000001</v>
      </c>
      <c r="GV28">
        <v>16.999500000000001</v>
      </c>
      <c r="GW28">
        <v>14.9818</v>
      </c>
      <c r="GX28">
        <v>30.0001</v>
      </c>
      <c r="GY28">
        <v>14.7744</v>
      </c>
      <c r="GZ28">
        <v>14.708</v>
      </c>
      <c r="HA28">
        <v>19.8843</v>
      </c>
      <c r="HB28">
        <v>-30</v>
      </c>
      <c r="HC28">
        <v>-30</v>
      </c>
      <c r="HD28">
        <v>17</v>
      </c>
      <c r="HE28">
        <v>404.66899999999998</v>
      </c>
      <c r="HF28">
        <v>0</v>
      </c>
      <c r="HG28">
        <v>105.633</v>
      </c>
      <c r="HH28">
        <v>105.32599999999999</v>
      </c>
    </row>
    <row r="29" spans="1:216" x14ac:dyDescent="0.2">
      <c r="A29">
        <v>11</v>
      </c>
      <c r="B29">
        <v>1689205330.5999999</v>
      </c>
      <c r="C29">
        <v>605.09999990463257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1689205330.5999999</v>
      </c>
      <c r="M29">
        <f t="shared" si="0"/>
        <v>1.1098153448979818E-3</v>
      </c>
      <c r="N29">
        <f t="shared" si="1"/>
        <v>1.1098153448979817</v>
      </c>
      <c r="O29">
        <f t="shared" si="2"/>
        <v>3.5507002995582244</v>
      </c>
      <c r="P29">
        <f t="shared" si="3"/>
        <v>400.065</v>
      </c>
      <c r="Q29">
        <f t="shared" si="4"/>
        <v>356.69272047266236</v>
      </c>
      <c r="R29">
        <f t="shared" si="5"/>
        <v>36.33988289717248</v>
      </c>
      <c r="S29">
        <f t="shared" si="6"/>
        <v>40.758654205200003</v>
      </c>
      <c r="T29">
        <f t="shared" si="7"/>
        <v>0.14982391581566179</v>
      </c>
      <c r="U29">
        <f t="shared" si="8"/>
        <v>3.112823944341641</v>
      </c>
      <c r="V29">
        <f t="shared" si="9"/>
        <v>0.14592998619513214</v>
      </c>
      <c r="W29">
        <f t="shared" si="10"/>
        <v>9.1547666115423337E-2</v>
      </c>
      <c r="X29">
        <f t="shared" si="11"/>
        <v>29.780462230932415</v>
      </c>
      <c r="Y29">
        <f t="shared" si="12"/>
        <v>18.169128200734018</v>
      </c>
      <c r="Z29">
        <f t="shared" si="13"/>
        <v>18.169128200734018</v>
      </c>
      <c r="AA29">
        <f t="shared" si="14"/>
        <v>2.0934101213584038</v>
      </c>
      <c r="AB29">
        <f t="shared" si="15"/>
        <v>63.182932341577583</v>
      </c>
      <c r="AC29">
        <f t="shared" si="16"/>
        <v>1.3316235856400001</v>
      </c>
      <c r="AD29">
        <f t="shared" si="17"/>
        <v>2.1075685098643704</v>
      </c>
      <c r="AE29">
        <f t="shared" si="18"/>
        <v>0.76178653571840371</v>
      </c>
      <c r="AF29">
        <f t="shared" si="19"/>
        <v>-48.942856710000996</v>
      </c>
      <c r="AG29">
        <f t="shared" si="20"/>
        <v>18.018981219240324</v>
      </c>
      <c r="AH29">
        <f t="shared" si="21"/>
        <v>1.1427811791204323</v>
      </c>
      <c r="AI29">
        <f t="shared" si="22"/>
        <v>-6.3208070782394543E-4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55262.843341247702</v>
      </c>
      <c r="AO29">
        <f t="shared" si="26"/>
        <v>180.06800000000001</v>
      </c>
      <c r="AP29">
        <f t="shared" si="27"/>
        <v>151.79681400566446</v>
      </c>
      <c r="AQ29">
        <f t="shared" si="28"/>
        <v>0.84299716776809008</v>
      </c>
      <c r="AR29">
        <f t="shared" si="29"/>
        <v>0.16538453379241405</v>
      </c>
      <c r="AS29">
        <v>1689205330.5999999</v>
      </c>
      <c r="AT29">
        <v>400.065</v>
      </c>
      <c r="AU29">
        <v>403.55599999999998</v>
      </c>
      <c r="AV29">
        <v>13.070499999999999</v>
      </c>
      <c r="AW29">
        <v>12.113300000000001</v>
      </c>
      <c r="AX29">
        <v>402.50799999999998</v>
      </c>
      <c r="AY29">
        <v>13.0913</v>
      </c>
      <c r="AZ29">
        <v>600.06299999999999</v>
      </c>
      <c r="BA29">
        <v>101.68</v>
      </c>
      <c r="BB29">
        <v>0.20008000000000001</v>
      </c>
      <c r="BC29">
        <v>18.276499999999999</v>
      </c>
      <c r="BD29">
        <v>17.4316</v>
      </c>
      <c r="BE29">
        <v>999.9</v>
      </c>
      <c r="BF29">
        <v>0</v>
      </c>
      <c r="BG29">
        <v>0</v>
      </c>
      <c r="BH29">
        <v>9978.75</v>
      </c>
      <c r="BI29">
        <v>0</v>
      </c>
      <c r="BJ29">
        <v>1.31898</v>
      </c>
      <c r="BK29">
        <v>-3.4909699999999999</v>
      </c>
      <c r="BL29">
        <v>405.363</v>
      </c>
      <c r="BM29">
        <v>408.50400000000002</v>
      </c>
      <c r="BN29">
        <v>0.95710899999999999</v>
      </c>
      <c r="BO29">
        <v>403.55599999999998</v>
      </c>
      <c r="BP29">
        <v>12.113300000000001</v>
      </c>
      <c r="BQ29">
        <v>1.32901</v>
      </c>
      <c r="BR29">
        <v>1.23169</v>
      </c>
      <c r="BS29">
        <v>11.131</v>
      </c>
      <c r="BT29">
        <v>9.9902099999999994</v>
      </c>
      <c r="BU29">
        <v>180.06800000000001</v>
      </c>
      <c r="BV29">
        <v>0.90009899999999998</v>
      </c>
      <c r="BW29">
        <v>9.9901199999999996E-2</v>
      </c>
      <c r="BX29">
        <v>0</v>
      </c>
      <c r="BY29">
        <v>2.3092999999999999</v>
      </c>
      <c r="BZ29">
        <v>0</v>
      </c>
      <c r="CA29">
        <v>1177.29</v>
      </c>
      <c r="CB29">
        <v>1460.63</v>
      </c>
      <c r="CC29">
        <v>37.436999999999998</v>
      </c>
      <c r="CD29">
        <v>39.936999999999998</v>
      </c>
      <c r="CE29">
        <v>39.375</v>
      </c>
      <c r="CF29">
        <v>39.811999999999998</v>
      </c>
      <c r="CG29">
        <v>37.436999999999998</v>
      </c>
      <c r="CH29">
        <v>162.08000000000001</v>
      </c>
      <c r="CI29">
        <v>17.989999999999998</v>
      </c>
      <c r="CJ29">
        <v>0</v>
      </c>
      <c r="CK29">
        <v>1689205336</v>
      </c>
      <c r="CL29">
        <v>0</v>
      </c>
      <c r="CM29">
        <v>1689204377</v>
      </c>
      <c r="CN29" t="s">
        <v>350</v>
      </c>
      <c r="CO29">
        <v>1689204367.5</v>
      </c>
      <c r="CP29">
        <v>1689204377</v>
      </c>
      <c r="CQ29">
        <v>43</v>
      </c>
      <c r="CR29">
        <v>0.214</v>
      </c>
      <c r="CS29">
        <v>6.0000000000000001E-3</v>
      </c>
      <c r="CT29">
        <v>-2.4750000000000001</v>
      </c>
      <c r="CU29">
        <v>-2.1000000000000001E-2</v>
      </c>
      <c r="CV29">
        <v>410</v>
      </c>
      <c r="CW29">
        <v>12</v>
      </c>
      <c r="CX29">
        <v>0.2</v>
      </c>
      <c r="CY29">
        <v>0.08</v>
      </c>
      <c r="CZ29">
        <v>4.6486236118561033</v>
      </c>
      <c r="DA29">
        <v>0.32033068923450558</v>
      </c>
      <c r="DB29">
        <v>5.1737643588351451E-2</v>
      </c>
      <c r="DC29">
        <v>1</v>
      </c>
      <c r="DD29">
        <v>403.55714999999998</v>
      </c>
      <c r="DE29">
        <v>-9.2307692319437903E-3</v>
      </c>
      <c r="DF29">
        <v>2.2018798786492631E-2</v>
      </c>
      <c r="DG29">
        <v>-1</v>
      </c>
      <c r="DH29">
        <v>179.99612195121949</v>
      </c>
      <c r="DI29">
        <v>0.15453100573331591</v>
      </c>
      <c r="DJ29">
        <v>0.1322673189585592</v>
      </c>
      <c r="DK29">
        <v>1</v>
      </c>
      <c r="DL29">
        <v>2</v>
      </c>
      <c r="DM29">
        <v>2</v>
      </c>
      <c r="DN29" t="s">
        <v>351</v>
      </c>
      <c r="DO29">
        <v>3.2209599999999998</v>
      </c>
      <c r="DP29">
        <v>2.8088299999999999</v>
      </c>
      <c r="DQ29">
        <v>9.7753699999999999E-2</v>
      </c>
      <c r="DR29">
        <v>9.7508899999999996E-2</v>
      </c>
      <c r="DS29">
        <v>7.6921400000000001E-2</v>
      </c>
      <c r="DT29">
        <v>7.1989899999999996E-2</v>
      </c>
      <c r="DU29">
        <v>27613.1</v>
      </c>
      <c r="DV29">
        <v>31174.2</v>
      </c>
      <c r="DW29">
        <v>28770.1</v>
      </c>
      <c r="DX29">
        <v>33086.800000000003</v>
      </c>
      <c r="DY29">
        <v>36926.300000000003</v>
      </c>
      <c r="DZ29">
        <v>41751.800000000003</v>
      </c>
      <c r="EA29">
        <v>42227.7</v>
      </c>
      <c r="EB29">
        <v>47882.2</v>
      </c>
      <c r="EC29">
        <v>2.3287499999999999</v>
      </c>
      <c r="ED29">
        <v>2.0296799999999999</v>
      </c>
      <c r="EE29">
        <v>0.12859699999999999</v>
      </c>
      <c r="EF29">
        <v>0</v>
      </c>
      <c r="EG29">
        <v>15.2912</v>
      </c>
      <c r="EH29">
        <v>999.9</v>
      </c>
      <c r="EI29">
        <v>66.8</v>
      </c>
      <c r="EJ29">
        <v>17.5</v>
      </c>
      <c r="EK29">
        <v>13.1858</v>
      </c>
      <c r="EL29">
        <v>62.9345</v>
      </c>
      <c r="EM29">
        <v>23.762</v>
      </c>
      <c r="EN29">
        <v>1</v>
      </c>
      <c r="EO29">
        <v>-0.919987</v>
      </c>
      <c r="EP29">
        <v>-0.604213</v>
      </c>
      <c r="EQ29">
        <v>20.250699999999998</v>
      </c>
      <c r="ER29">
        <v>5.2297200000000004</v>
      </c>
      <c r="ES29">
        <v>12.004</v>
      </c>
      <c r="ET29">
        <v>4.9912000000000001</v>
      </c>
      <c r="EU29">
        <v>3.3050000000000002</v>
      </c>
      <c r="EV29">
        <v>3477.6</v>
      </c>
      <c r="EW29">
        <v>1739.1</v>
      </c>
      <c r="EX29">
        <v>76.8</v>
      </c>
      <c r="EY29">
        <v>20</v>
      </c>
      <c r="EZ29">
        <v>1.8521099999999999</v>
      </c>
      <c r="FA29">
        <v>1.86127</v>
      </c>
      <c r="FB29">
        <v>1.8600699999999999</v>
      </c>
      <c r="FC29">
        <v>1.85608</v>
      </c>
      <c r="FD29">
        <v>1.8605</v>
      </c>
      <c r="FE29">
        <v>1.85684</v>
      </c>
      <c r="FF29">
        <v>1.8589800000000001</v>
      </c>
      <c r="FG29">
        <v>1.86178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-2.4430000000000001</v>
      </c>
      <c r="FV29">
        <v>-2.0799999999999999E-2</v>
      </c>
      <c r="FW29">
        <v>-0.99879741636504726</v>
      </c>
      <c r="FX29">
        <v>-4.0117494158234393E-3</v>
      </c>
      <c r="FY29">
        <v>1.087516141204025E-6</v>
      </c>
      <c r="FZ29">
        <v>-8.657206703991749E-11</v>
      </c>
      <c r="GA29">
        <v>-2.0847619047620111E-2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16.100000000000001</v>
      </c>
      <c r="GJ29">
        <v>15.9</v>
      </c>
      <c r="GK29">
        <v>0.98877000000000004</v>
      </c>
      <c r="GL29">
        <v>2.33521</v>
      </c>
      <c r="GM29">
        <v>1.5942400000000001</v>
      </c>
      <c r="GN29">
        <v>2.34253</v>
      </c>
      <c r="GO29">
        <v>1.40015</v>
      </c>
      <c r="GP29">
        <v>2.33887</v>
      </c>
      <c r="GQ29">
        <v>20.736599999999999</v>
      </c>
      <c r="GR29">
        <v>13.773</v>
      </c>
      <c r="GS29">
        <v>18</v>
      </c>
      <c r="GT29">
        <v>615.28300000000002</v>
      </c>
      <c r="GU29">
        <v>453.43099999999998</v>
      </c>
      <c r="GV29">
        <v>16.999700000000001</v>
      </c>
      <c r="GW29">
        <v>14.980499999999999</v>
      </c>
      <c r="GX29">
        <v>30</v>
      </c>
      <c r="GY29">
        <v>14.771599999999999</v>
      </c>
      <c r="GZ29">
        <v>14.705299999999999</v>
      </c>
      <c r="HA29">
        <v>19.836500000000001</v>
      </c>
      <c r="HB29">
        <v>-30</v>
      </c>
      <c r="HC29">
        <v>-30</v>
      </c>
      <c r="HD29">
        <v>17</v>
      </c>
      <c r="HE29">
        <v>403.47699999999998</v>
      </c>
      <c r="HF29">
        <v>0</v>
      </c>
      <c r="HG29">
        <v>105.631</v>
      </c>
      <c r="HH29">
        <v>105.324</v>
      </c>
    </row>
    <row r="30" spans="1:216" x14ac:dyDescent="0.2">
      <c r="A30">
        <v>12</v>
      </c>
      <c r="B30">
        <v>1689205391.0999999</v>
      </c>
      <c r="C30">
        <v>665.59999990463257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1689205391.0999999</v>
      </c>
      <c r="M30">
        <f t="shared" si="0"/>
        <v>1.0826939052932221E-3</v>
      </c>
      <c r="N30">
        <f t="shared" si="1"/>
        <v>1.0826939052932221</v>
      </c>
      <c r="O30">
        <f t="shared" si="2"/>
        <v>2.514488011984763</v>
      </c>
      <c r="P30">
        <f t="shared" si="3"/>
        <v>400.01299999999998</v>
      </c>
      <c r="Q30">
        <f t="shared" si="4"/>
        <v>367.84872303886732</v>
      </c>
      <c r="R30">
        <f t="shared" si="5"/>
        <v>37.477184200174371</v>
      </c>
      <c r="S30">
        <f t="shared" si="6"/>
        <v>40.754146866728</v>
      </c>
      <c r="T30">
        <f t="shared" si="7"/>
        <v>0.14906145913523924</v>
      </c>
      <c r="U30">
        <f t="shared" si="8"/>
        <v>3.1251020513936867</v>
      </c>
      <c r="V30">
        <f t="shared" si="9"/>
        <v>0.1452212374168689</v>
      </c>
      <c r="W30">
        <f t="shared" si="10"/>
        <v>9.1100061703443327E-2</v>
      </c>
      <c r="X30">
        <f t="shared" si="11"/>
        <v>20.696259383522452</v>
      </c>
      <c r="Y30">
        <f t="shared" si="12"/>
        <v>18.087585489218515</v>
      </c>
      <c r="Z30">
        <f t="shared" si="13"/>
        <v>18.087585489218515</v>
      </c>
      <c r="AA30">
        <f t="shared" si="14"/>
        <v>2.0827134440588533</v>
      </c>
      <c r="AB30">
        <f t="shared" si="15"/>
        <v>63.535721726361004</v>
      </c>
      <c r="AC30">
        <f t="shared" si="16"/>
        <v>1.3358775182720002</v>
      </c>
      <c r="AD30">
        <f t="shared" si="17"/>
        <v>2.1025613339617482</v>
      </c>
      <c r="AE30">
        <f t="shared" si="18"/>
        <v>0.74683592578685309</v>
      </c>
      <c r="AF30">
        <f t="shared" si="19"/>
        <v>-47.746801223431099</v>
      </c>
      <c r="AG30">
        <f t="shared" si="20"/>
        <v>25.443000554751471</v>
      </c>
      <c r="AH30">
        <f t="shared" si="21"/>
        <v>1.606291391670903</v>
      </c>
      <c r="AI30">
        <f t="shared" si="22"/>
        <v>-1.2498934862712474E-3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55609.659287801966</v>
      </c>
      <c r="AO30">
        <f t="shared" si="26"/>
        <v>125.14100000000001</v>
      </c>
      <c r="AP30">
        <f t="shared" si="27"/>
        <v>105.49344299664375</v>
      </c>
      <c r="AQ30">
        <f t="shared" si="28"/>
        <v>0.84299664375898986</v>
      </c>
      <c r="AR30">
        <f t="shared" si="29"/>
        <v>0.16538352245485055</v>
      </c>
      <c r="AS30">
        <v>1689205391.0999999</v>
      </c>
      <c r="AT30">
        <v>400.01299999999998</v>
      </c>
      <c r="AU30">
        <v>402.589</v>
      </c>
      <c r="AV30">
        <v>13.112</v>
      </c>
      <c r="AW30">
        <v>12.1782</v>
      </c>
      <c r="AX30">
        <v>402.45600000000002</v>
      </c>
      <c r="AY30">
        <v>13.1328</v>
      </c>
      <c r="AZ30">
        <v>600.04300000000001</v>
      </c>
      <c r="BA30">
        <v>101.682</v>
      </c>
      <c r="BB30">
        <v>0.20005600000000001</v>
      </c>
      <c r="BC30">
        <v>18.238600000000002</v>
      </c>
      <c r="BD30">
        <v>17.411899999999999</v>
      </c>
      <c r="BE30">
        <v>999.9</v>
      </c>
      <c r="BF30">
        <v>0</v>
      </c>
      <c r="BG30">
        <v>0</v>
      </c>
      <c r="BH30">
        <v>10042.5</v>
      </c>
      <c r="BI30">
        <v>0</v>
      </c>
      <c r="BJ30">
        <v>1.2605200000000001</v>
      </c>
      <c r="BK30">
        <v>-2.5756800000000002</v>
      </c>
      <c r="BL30">
        <v>405.327</v>
      </c>
      <c r="BM30">
        <v>407.55200000000002</v>
      </c>
      <c r="BN30">
        <v>0.93378799999999995</v>
      </c>
      <c r="BO30">
        <v>402.589</v>
      </c>
      <c r="BP30">
        <v>12.1782</v>
      </c>
      <c r="BQ30">
        <v>1.33325</v>
      </c>
      <c r="BR30">
        <v>1.2383</v>
      </c>
      <c r="BS30">
        <v>11.179</v>
      </c>
      <c r="BT30">
        <v>10.0701</v>
      </c>
      <c r="BU30">
        <v>125.14100000000001</v>
      </c>
      <c r="BV30">
        <v>0.90007300000000001</v>
      </c>
      <c r="BW30">
        <v>9.9926899999999999E-2</v>
      </c>
      <c r="BX30">
        <v>0</v>
      </c>
      <c r="BY30">
        <v>2.1051000000000002</v>
      </c>
      <c r="BZ30">
        <v>0</v>
      </c>
      <c r="CA30">
        <v>1023.15</v>
      </c>
      <c r="CB30">
        <v>1015.08</v>
      </c>
      <c r="CC30">
        <v>37.25</v>
      </c>
      <c r="CD30">
        <v>40</v>
      </c>
      <c r="CE30">
        <v>39.25</v>
      </c>
      <c r="CF30">
        <v>39.936999999999998</v>
      </c>
      <c r="CG30">
        <v>37.25</v>
      </c>
      <c r="CH30">
        <v>112.64</v>
      </c>
      <c r="CI30">
        <v>12.5</v>
      </c>
      <c r="CJ30">
        <v>0</v>
      </c>
      <c r="CK30">
        <v>1689205396.5999999</v>
      </c>
      <c r="CL30">
        <v>0</v>
      </c>
      <c r="CM30">
        <v>1689204377</v>
      </c>
      <c r="CN30" t="s">
        <v>350</v>
      </c>
      <c r="CO30">
        <v>1689204367.5</v>
      </c>
      <c r="CP30">
        <v>1689204377</v>
      </c>
      <c r="CQ30">
        <v>43</v>
      </c>
      <c r="CR30">
        <v>0.214</v>
      </c>
      <c r="CS30">
        <v>6.0000000000000001E-3</v>
      </c>
      <c r="CT30">
        <v>-2.4750000000000001</v>
      </c>
      <c r="CU30">
        <v>-2.1000000000000001E-2</v>
      </c>
      <c r="CV30">
        <v>410</v>
      </c>
      <c r="CW30">
        <v>12</v>
      </c>
      <c r="CX30">
        <v>0.2</v>
      </c>
      <c r="CY30">
        <v>0.08</v>
      </c>
      <c r="CZ30">
        <v>3.200980962225858</v>
      </c>
      <c r="DA30">
        <v>0.45875422648824338</v>
      </c>
      <c r="DB30">
        <v>6.3771248914277018E-2</v>
      </c>
      <c r="DC30">
        <v>1</v>
      </c>
      <c r="DD30">
        <v>402.58902499999999</v>
      </c>
      <c r="DE30">
        <v>-8.6487804878077737E-2</v>
      </c>
      <c r="DF30">
        <v>2.8168677196489241E-2</v>
      </c>
      <c r="DG30">
        <v>-1</v>
      </c>
      <c r="DH30">
        <v>124.99226829268299</v>
      </c>
      <c r="DI30">
        <v>-2.4731182930314951E-2</v>
      </c>
      <c r="DJ30">
        <v>0.15049285282279651</v>
      </c>
      <c r="DK30">
        <v>1</v>
      </c>
      <c r="DL30">
        <v>2</v>
      </c>
      <c r="DM30">
        <v>2</v>
      </c>
      <c r="DN30" t="s">
        <v>351</v>
      </c>
      <c r="DO30">
        <v>3.2209099999999999</v>
      </c>
      <c r="DP30">
        <v>2.8093699999999999</v>
      </c>
      <c r="DQ30">
        <v>9.7745499999999999E-2</v>
      </c>
      <c r="DR30">
        <v>9.7333900000000001E-2</v>
      </c>
      <c r="DS30">
        <v>7.7104500000000006E-2</v>
      </c>
      <c r="DT30">
        <v>7.2277400000000006E-2</v>
      </c>
      <c r="DU30">
        <v>27613.4</v>
      </c>
      <c r="DV30">
        <v>31180.6</v>
      </c>
      <c r="DW30">
        <v>28770.2</v>
      </c>
      <c r="DX30">
        <v>33087.199999999997</v>
      </c>
      <c r="DY30">
        <v>36918.9</v>
      </c>
      <c r="DZ30">
        <v>41739.1</v>
      </c>
      <c r="EA30">
        <v>42227.8</v>
      </c>
      <c r="EB30">
        <v>47882.6</v>
      </c>
      <c r="EC30">
        <v>2.3288500000000001</v>
      </c>
      <c r="ED30">
        <v>2.0297499999999999</v>
      </c>
      <c r="EE30">
        <v>0.12881699999999999</v>
      </c>
      <c r="EF30">
        <v>0</v>
      </c>
      <c r="EG30">
        <v>15.267799999999999</v>
      </c>
      <c r="EH30">
        <v>999.9</v>
      </c>
      <c r="EI30">
        <v>66.900000000000006</v>
      </c>
      <c r="EJ30">
        <v>17.5</v>
      </c>
      <c r="EK30">
        <v>13.2056</v>
      </c>
      <c r="EL30">
        <v>62.594499999999996</v>
      </c>
      <c r="EM30">
        <v>24.0184</v>
      </c>
      <c r="EN30">
        <v>1</v>
      </c>
      <c r="EO30">
        <v>-0.91974100000000003</v>
      </c>
      <c r="EP30">
        <v>-0.60712999999999995</v>
      </c>
      <c r="EQ30">
        <v>20.251000000000001</v>
      </c>
      <c r="ER30">
        <v>5.22912</v>
      </c>
      <c r="ES30">
        <v>12.004</v>
      </c>
      <c r="ET30">
        <v>4.9911000000000003</v>
      </c>
      <c r="EU30">
        <v>3.3050000000000002</v>
      </c>
      <c r="EV30">
        <v>3479.1</v>
      </c>
      <c r="EW30">
        <v>1739.1</v>
      </c>
      <c r="EX30">
        <v>76.8</v>
      </c>
      <c r="EY30">
        <v>20</v>
      </c>
      <c r="EZ30">
        <v>1.8520799999999999</v>
      </c>
      <c r="FA30">
        <v>1.86127</v>
      </c>
      <c r="FB30">
        <v>1.86005</v>
      </c>
      <c r="FC30">
        <v>1.85608</v>
      </c>
      <c r="FD30">
        <v>1.8605</v>
      </c>
      <c r="FE30">
        <v>1.85684</v>
      </c>
      <c r="FF30">
        <v>1.8589800000000001</v>
      </c>
      <c r="FG30">
        <v>1.8617600000000001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-2.4430000000000001</v>
      </c>
      <c r="FV30">
        <v>-2.0799999999999999E-2</v>
      </c>
      <c r="FW30">
        <v>-0.99879741636504726</v>
      </c>
      <c r="FX30">
        <v>-4.0117494158234393E-3</v>
      </c>
      <c r="FY30">
        <v>1.087516141204025E-6</v>
      </c>
      <c r="FZ30">
        <v>-8.657206703991749E-11</v>
      </c>
      <c r="GA30">
        <v>-2.0847619047620111E-2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17.100000000000001</v>
      </c>
      <c r="GJ30">
        <v>16.899999999999999</v>
      </c>
      <c r="GK30">
        <v>0.98632799999999998</v>
      </c>
      <c r="GL30">
        <v>2.33765</v>
      </c>
      <c r="GM30">
        <v>1.5942400000000001</v>
      </c>
      <c r="GN30">
        <v>2.34375</v>
      </c>
      <c r="GO30">
        <v>1.40015</v>
      </c>
      <c r="GP30">
        <v>2.2375500000000001</v>
      </c>
      <c r="GQ30">
        <v>20.756699999999999</v>
      </c>
      <c r="GR30">
        <v>13.7468</v>
      </c>
      <c r="GS30">
        <v>18</v>
      </c>
      <c r="GT30">
        <v>615.37400000000002</v>
      </c>
      <c r="GU30">
        <v>453.49299999999999</v>
      </c>
      <c r="GV30">
        <v>16.999700000000001</v>
      </c>
      <c r="GW30">
        <v>14.982200000000001</v>
      </c>
      <c r="GX30">
        <v>30</v>
      </c>
      <c r="GY30">
        <v>14.773</v>
      </c>
      <c r="GZ30">
        <v>14.7067</v>
      </c>
      <c r="HA30">
        <v>19.802099999999999</v>
      </c>
      <c r="HB30">
        <v>-30</v>
      </c>
      <c r="HC30">
        <v>-30</v>
      </c>
      <c r="HD30">
        <v>17</v>
      </c>
      <c r="HE30">
        <v>402.55200000000002</v>
      </c>
      <c r="HF30">
        <v>0</v>
      </c>
      <c r="HG30">
        <v>105.631</v>
      </c>
      <c r="HH30">
        <v>105.325</v>
      </c>
    </row>
    <row r="31" spans="1:216" x14ac:dyDescent="0.2">
      <c r="A31">
        <v>13</v>
      </c>
      <c r="B31">
        <v>1689205451.5999999</v>
      </c>
      <c r="C31">
        <v>726.09999990463257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1689205451.5999999</v>
      </c>
      <c r="M31">
        <f t="shared" si="0"/>
        <v>1.064369203727134E-3</v>
      </c>
      <c r="N31">
        <f t="shared" si="1"/>
        <v>1.064369203727134</v>
      </c>
      <c r="O31">
        <f t="shared" si="2"/>
        <v>2.0651920322396156</v>
      </c>
      <c r="P31">
        <f t="shared" si="3"/>
        <v>399.97500000000002</v>
      </c>
      <c r="Q31">
        <f t="shared" si="4"/>
        <v>372.68299336854159</v>
      </c>
      <c r="R31">
        <f t="shared" si="5"/>
        <v>37.968980260003356</v>
      </c>
      <c r="S31">
        <f t="shared" si="6"/>
        <v>40.749492597524998</v>
      </c>
      <c r="T31">
        <f t="shared" si="7"/>
        <v>0.14846244058754926</v>
      </c>
      <c r="U31">
        <f t="shared" si="8"/>
        <v>3.1169096077238034</v>
      </c>
      <c r="V31">
        <f t="shared" si="9"/>
        <v>0.14464286040658406</v>
      </c>
      <c r="W31">
        <f t="shared" si="10"/>
        <v>9.0736776971273164E-2</v>
      </c>
      <c r="X31">
        <f t="shared" si="11"/>
        <v>16.562692064453316</v>
      </c>
      <c r="Y31">
        <f t="shared" si="12"/>
        <v>18.043798824429729</v>
      </c>
      <c r="Z31">
        <f t="shared" si="13"/>
        <v>18.043798824429729</v>
      </c>
      <c r="AA31">
        <f t="shared" si="14"/>
        <v>2.0769893687000143</v>
      </c>
      <c r="AB31">
        <f t="shared" si="15"/>
        <v>63.82470271211379</v>
      </c>
      <c r="AC31">
        <f t="shared" si="16"/>
        <v>1.3398659339886001</v>
      </c>
      <c r="AD31">
        <f t="shared" si="17"/>
        <v>2.0992905208382528</v>
      </c>
      <c r="AE31">
        <f t="shared" si="18"/>
        <v>0.73712343471141417</v>
      </c>
      <c r="AF31">
        <f t="shared" si="19"/>
        <v>-46.938681884366609</v>
      </c>
      <c r="AG31">
        <f t="shared" si="20"/>
        <v>28.566798772626697</v>
      </c>
      <c r="AH31">
        <f t="shared" si="21"/>
        <v>1.8076074431194153</v>
      </c>
      <c r="AI31">
        <f t="shared" si="22"/>
        <v>-1.5836041671803969E-3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55387.664890442706</v>
      </c>
      <c r="AO31">
        <f t="shared" si="26"/>
        <v>100.145</v>
      </c>
      <c r="AP31">
        <f t="shared" si="27"/>
        <v>84.422085007488761</v>
      </c>
      <c r="AQ31">
        <f t="shared" si="28"/>
        <v>0.84299850224662998</v>
      </c>
      <c r="AR31">
        <f t="shared" si="29"/>
        <v>0.16538710933599599</v>
      </c>
      <c r="AS31">
        <v>1689205451.5999999</v>
      </c>
      <c r="AT31">
        <v>399.97500000000002</v>
      </c>
      <c r="AU31">
        <v>402.15199999999999</v>
      </c>
      <c r="AV31">
        <v>13.151400000000001</v>
      </c>
      <c r="AW31">
        <v>12.2334</v>
      </c>
      <c r="AX31">
        <v>402.41699999999997</v>
      </c>
      <c r="AY31">
        <v>13.1723</v>
      </c>
      <c r="AZ31">
        <v>600.01599999999996</v>
      </c>
      <c r="BA31">
        <v>101.68</v>
      </c>
      <c r="BB31">
        <v>0.200099</v>
      </c>
      <c r="BC31">
        <v>18.213799999999999</v>
      </c>
      <c r="BD31">
        <v>17.3919</v>
      </c>
      <c r="BE31">
        <v>999.9</v>
      </c>
      <c r="BF31">
        <v>0</v>
      </c>
      <c r="BG31">
        <v>0</v>
      </c>
      <c r="BH31">
        <v>10000</v>
      </c>
      <c r="BI31">
        <v>0</v>
      </c>
      <c r="BJ31">
        <v>1.1990700000000001</v>
      </c>
      <c r="BK31">
        <v>-2.17767</v>
      </c>
      <c r="BL31">
        <v>405.30500000000001</v>
      </c>
      <c r="BM31">
        <v>407.13299999999998</v>
      </c>
      <c r="BN31">
        <v>0.91799600000000003</v>
      </c>
      <c r="BO31">
        <v>402.15199999999999</v>
      </c>
      <c r="BP31">
        <v>12.2334</v>
      </c>
      <c r="BQ31">
        <v>1.33724</v>
      </c>
      <c r="BR31">
        <v>1.2438899999999999</v>
      </c>
      <c r="BS31">
        <v>11.224</v>
      </c>
      <c r="BT31">
        <v>10.137499999999999</v>
      </c>
      <c r="BU31">
        <v>100.145</v>
      </c>
      <c r="BV31">
        <v>0.90008100000000002</v>
      </c>
      <c r="BW31">
        <v>9.9919300000000003E-2</v>
      </c>
      <c r="BX31">
        <v>0</v>
      </c>
      <c r="BY31">
        <v>2.4878999999999998</v>
      </c>
      <c r="BZ31">
        <v>0</v>
      </c>
      <c r="CA31">
        <v>932.69600000000003</v>
      </c>
      <c r="CB31">
        <v>812.32299999999998</v>
      </c>
      <c r="CC31">
        <v>37</v>
      </c>
      <c r="CD31">
        <v>40</v>
      </c>
      <c r="CE31">
        <v>39.186999999999998</v>
      </c>
      <c r="CF31">
        <v>40</v>
      </c>
      <c r="CG31">
        <v>37.125</v>
      </c>
      <c r="CH31">
        <v>90.14</v>
      </c>
      <c r="CI31">
        <v>10.01</v>
      </c>
      <c r="CJ31">
        <v>0</v>
      </c>
      <c r="CK31">
        <v>1689205457.2</v>
      </c>
      <c r="CL31">
        <v>0</v>
      </c>
      <c r="CM31">
        <v>1689204377</v>
      </c>
      <c r="CN31" t="s">
        <v>350</v>
      </c>
      <c r="CO31">
        <v>1689204367.5</v>
      </c>
      <c r="CP31">
        <v>1689204377</v>
      </c>
      <c r="CQ31">
        <v>43</v>
      </c>
      <c r="CR31">
        <v>0.214</v>
      </c>
      <c r="CS31">
        <v>6.0000000000000001E-3</v>
      </c>
      <c r="CT31">
        <v>-2.4750000000000001</v>
      </c>
      <c r="CU31">
        <v>-2.1000000000000001E-2</v>
      </c>
      <c r="CV31">
        <v>410</v>
      </c>
      <c r="CW31">
        <v>12</v>
      </c>
      <c r="CX31">
        <v>0.2</v>
      </c>
      <c r="CY31">
        <v>0.08</v>
      </c>
      <c r="CZ31">
        <v>2.5849369331233092</v>
      </c>
      <c r="DA31">
        <v>0.48465017344680178</v>
      </c>
      <c r="DB31">
        <v>5.8223946211292267E-2</v>
      </c>
      <c r="DC31">
        <v>1</v>
      </c>
      <c r="DD31">
        <v>402.13136585365851</v>
      </c>
      <c r="DE31">
        <v>1.708013937349619E-2</v>
      </c>
      <c r="DF31">
        <v>1.3231072256311319E-2</v>
      </c>
      <c r="DG31">
        <v>-1</v>
      </c>
      <c r="DH31">
        <v>99.975658536585371</v>
      </c>
      <c r="DI31">
        <v>6.3066785157772046E-2</v>
      </c>
      <c r="DJ31">
        <v>0.14772222445474689</v>
      </c>
      <c r="DK31">
        <v>1</v>
      </c>
      <c r="DL31">
        <v>2</v>
      </c>
      <c r="DM31">
        <v>2</v>
      </c>
      <c r="DN31" t="s">
        <v>351</v>
      </c>
      <c r="DO31">
        <v>3.2208399999999999</v>
      </c>
      <c r="DP31">
        <v>2.8090299999999999</v>
      </c>
      <c r="DQ31">
        <v>9.7735799999999998E-2</v>
      </c>
      <c r="DR31">
        <v>9.7251900000000002E-2</v>
      </c>
      <c r="DS31">
        <v>7.7275099999999999E-2</v>
      </c>
      <c r="DT31">
        <v>7.2519100000000003E-2</v>
      </c>
      <c r="DU31">
        <v>27612.6</v>
      </c>
      <c r="DV31">
        <v>31181.7</v>
      </c>
      <c r="DW31">
        <v>28769.1</v>
      </c>
      <c r="DX31">
        <v>33085.4</v>
      </c>
      <c r="DY31">
        <v>36910.800000000003</v>
      </c>
      <c r="DZ31">
        <v>41726.199999999997</v>
      </c>
      <c r="EA31">
        <v>42226.6</v>
      </c>
      <c r="EB31">
        <v>47880.3</v>
      </c>
      <c r="EC31">
        <v>2.3287499999999999</v>
      </c>
      <c r="ED31">
        <v>2.02982</v>
      </c>
      <c r="EE31">
        <v>0.12773999999999999</v>
      </c>
      <c r="EF31">
        <v>0</v>
      </c>
      <c r="EG31">
        <v>15.265700000000001</v>
      </c>
      <c r="EH31">
        <v>999.9</v>
      </c>
      <c r="EI31">
        <v>67.099999999999994</v>
      </c>
      <c r="EJ31">
        <v>17.5</v>
      </c>
      <c r="EK31">
        <v>13.2446</v>
      </c>
      <c r="EL31">
        <v>62.954500000000003</v>
      </c>
      <c r="EM31">
        <v>24.066500000000001</v>
      </c>
      <c r="EN31">
        <v>1</v>
      </c>
      <c r="EO31">
        <v>-0.91888700000000001</v>
      </c>
      <c r="EP31">
        <v>-0.61016099999999995</v>
      </c>
      <c r="EQ31">
        <v>20.251000000000001</v>
      </c>
      <c r="ER31">
        <v>5.2294200000000002</v>
      </c>
      <c r="ES31">
        <v>12.004</v>
      </c>
      <c r="ET31">
        <v>4.9897999999999998</v>
      </c>
      <c r="EU31">
        <v>3.3050000000000002</v>
      </c>
      <c r="EV31">
        <v>3480.5</v>
      </c>
      <c r="EW31">
        <v>1739.1</v>
      </c>
      <c r="EX31">
        <v>76.8</v>
      </c>
      <c r="EY31">
        <v>20</v>
      </c>
      <c r="EZ31">
        <v>1.8521099999999999</v>
      </c>
      <c r="FA31">
        <v>1.86127</v>
      </c>
      <c r="FB31">
        <v>1.8600699999999999</v>
      </c>
      <c r="FC31">
        <v>1.85608</v>
      </c>
      <c r="FD31">
        <v>1.8605100000000001</v>
      </c>
      <c r="FE31">
        <v>1.8568499999999999</v>
      </c>
      <c r="FF31">
        <v>1.8589800000000001</v>
      </c>
      <c r="FG31">
        <v>1.8617600000000001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-2.4420000000000002</v>
      </c>
      <c r="FV31">
        <v>-2.0899999999999998E-2</v>
      </c>
      <c r="FW31">
        <v>-0.99879741636504726</v>
      </c>
      <c r="FX31">
        <v>-4.0117494158234393E-3</v>
      </c>
      <c r="FY31">
        <v>1.087516141204025E-6</v>
      </c>
      <c r="FZ31">
        <v>-8.657206703991749E-11</v>
      </c>
      <c r="GA31">
        <v>-2.0847619047620111E-2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18.100000000000001</v>
      </c>
      <c r="GJ31">
        <v>17.899999999999999</v>
      </c>
      <c r="GK31">
        <v>0.98510699999999995</v>
      </c>
      <c r="GL31">
        <v>2.33765</v>
      </c>
      <c r="GM31">
        <v>1.5942400000000001</v>
      </c>
      <c r="GN31">
        <v>2.34253</v>
      </c>
      <c r="GO31">
        <v>1.40015</v>
      </c>
      <c r="GP31">
        <v>2.2522000000000002</v>
      </c>
      <c r="GQ31">
        <v>20.776800000000001</v>
      </c>
      <c r="GR31">
        <v>13.7468</v>
      </c>
      <c r="GS31">
        <v>18</v>
      </c>
      <c r="GT31">
        <v>615.38099999999997</v>
      </c>
      <c r="GU31">
        <v>453.59399999999999</v>
      </c>
      <c r="GV31">
        <v>16.9998</v>
      </c>
      <c r="GW31">
        <v>14.988899999999999</v>
      </c>
      <c r="GX31">
        <v>30.0001</v>
      </c>
      <c r="GY31">
        <v>14.778499999999999</v>
      </c>
      <c r="GZ31">
        <v>14.711600000000001</v>
      </c>
      <c r="HA31">
        <v>19.785399999999999</v>
      </c>
      <c r="HB31">
        <v>-30</v>
      </c>
      <c r="HC31">
        <v>-30</v>
      </c>
      <c r="HD31">
        <v>17</v>
      </c>
      <c r="HE31">
        <v>402.12799999999999</v>
      </c>
      <c r="HF31">
        <v>0</v>
      </c>
      <c r="HG31">
        <v>105.628</v>
      </c>
      <c r="HH31">
        <v>105.319</v>
      </c>
    </row>
    <row r="32" spans="1:216" x14ac:dyDescent="0.2">
      <c r="A32">
        <v>14</v>
      </c>
      <c r="B32">
        <v>1689205512.0999999</v>
      </c>
      <c r="C32">
        <v>786.59999990463257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1689205512.0999999</v>
      </c>
      <c r="M32">
        <f t="shared" si="0"/>
        <v>1.0608480469506002E-3</v>
      </c>
      <c r="N32">
        <f t="shared" si="1"/>
        <v>1.0608480469506001</v>
      </c>
      <c r="O32">
        <f t="shared" si="2"/>
        <v>1.3161706241096374</v>
      </c>
      <c r="P32">
        <f t="shared" si="3"/>
        <v>400.07900000000001</v>
      </c>
      <c r="Q32">
        <f t="shared" si="4"/>
        <v>381.19038296082238</v>
      </c>
      <c r="R32">
        <f t="shared" si="5"/>
        <v>38.834983211932361</v>
      </c>
      <c r="S32">
        <f t="shared" si="6"/>
        <v>40.759321176377995</v>
      </c>
      <c r="T32">
        <f t="shared" si="7"/>
        <v>0.14993958785393799</v>
      </c>
      <c r="U32">
        <f t="shared" si="8"/>
        <v>3.1177170850807241</v>
      </c>
      <c r="V32">
        <f t="shared" si="9"/>
        <v>0.14604567704137597</v>
      </c>
      <c r="W32">
        <f t="shared" si="10"/>
        <v>9.161997779129824E-2</v>
      </c>
      <c r="X32">
        <f t="shared" si="11"/>
        <v>12.371081353140793</v>
      </c>
      <c r="Y32">
        <f t="shared" si="12"/>
        <v>17.987452175966919</v>
      </c>
      <c r="Z32">
        <f t="shared" si="13"/>
        <v>17.987452175966919</v>
      </c>
      <c r="AA32">
        <f t="shared" si="14"/>
        <v>2.0696436788803996</v>
      </c>
      <c r="AB32">
        <f t="shared" si="15"/>
        <v>64.062686820824538</v>
      </c>
      <c r="AC32">
        <f t="shared" si="16"/>
        <v>1.3420107280314</v>
      </c>
      <c r="AD32">
        <f t="shared" si="17"/>
        <v>2.0948399054582882</v>
      </c>
      <c r="AE32">
        <f t="shared" si="18"/>
        <v>0.72763295084899959</v>
      </c>
      <c r="AF32">
        <f t="shared" si="19"/>
        <v>-46.783398870521467</v>
      </c>
      <c r="AG32">
        <f t="shared" si="20"/>
        <v>32.363893348504803</v>
      </c>
      <c r="AH32">
        <f t="shared" si="21"/>
        <v>2.0463932304500738</v>
      </c>
      <c r="AI32">
        <f t="shared" si="22"/>
        <v>-2.0309384257970464E-3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55416.379913719087</v>
      </c>
      <c r="AO32">
        <f t="shared" si="26"/>
        <v>74.792100000000005</v>
      </c>
      <c r="AP32">
        <f t="shared" si="27"/>
        <v>63.050370317689527</v>
      </c>
      <c r="AQ32">
        <f t="shared" si="28"/>
        <v>0.84300842358604078</v>
      </c>
      <c r="AR32">
        <f t="shared" si="29"/>
        <v>0.16540625752105895</v>
      </c>
      <c r="AS32">
        <v>1689205512.0999999</v>
      </c>
      <c r="AT32">
        <v>400.07900000000001</v>
      </c>
      <c r="AU32">
        <v>401.6</v>
      </c>
      <c r="AV32">
        <v>13.172700000000001</v>
      </c>
      <c r="AW32">
        <v>12.257899999999999</v>
      </c>
      <c r="AX32">
        <v>402.52199999999999</v>
      </c>
      <c r="AY32">
        <v>13.1935</v>
      </c>
      <c r="AZ32">
        <v>600.11</v>
      </c>
      <c r="BA32">
        <v>101.678</v>
      </c>
      <c r="BB32">
        <v>0.200182</v>
      </c>
      <c r="BC32">
        <v>18.18</v>
      </c>
      <c r="BD32">
        <v>17.360600000000002</v>
      </c>
      <c r="BE32">
        <v>999.9</v>
      </c>
      <c r="BF32">
        <v>0</v>
      </c>
      <c r="BG32">
        <v>0</v>
      </c>
      <c r="BH32">
        <v>10004.4</v>
      </c>
      <c r="BI32">
        <v>0</v>
      </c>
      <c r="BJ32">
        <v>1.1391199999999999</v>
      </c>
      <c r="BK32">
        <v>-1.52094</v>
      </c>
      <c r="BL32">
        <v>405.41899999999998</v>
      </c>
      <c r="BM32">
        <v>406.584</v>
      </c>
      <c r="BN32">
        <v>0.91475600000000001</v>
      </c>
      <c r="BO32">
        <v>401.6</v>
      </c>
      <c r="BP32">
        <v>12.257899999999999</v>
      </c>
      <c r="BQ32">
        <v>1.33938</v>
      </c>
      <c r="BR32">
        <v>1.24637</v>
      </c>
      <c r="BS32">
        <v>11.248100000000001</v>
      </c>
      <c r="BT32">
        <v>10.167199999999999</v>
      </c>
      <c r="BU32">
        <v>74.792100000000005</v>
      </c>
      <c r="BV32">
        <v>0.89971699999999999</v>
      </c>
      <c r="BW32">
        <v>0.100283</v>
      </c>
      <c r="BX32">
        <v>0</v>
      </c>
      <c r="BY32">
        <v>2.3233999999999999</v>
      </c>
      <c r="BZ32">
        <v>0</v>
      </c>
      <c r="CA32">
        <v>853.904</v>
      </c>
      <c r="CB32">
        <v>606.61099999999999</v>
      </c>
      <c r="CC32">
        <v>36.75</v>
      </c>
      <c r="CD32">
        <v>40</v>
      </c>
      <c r="CE32">
        <v>39.061999999999998</v>
      </c>
      <c r="CF32">
        <v>40.061999999999998</v>
      </c>
      <c r="CG32">
        <v>36.936999999999998</v>
      </c>
      <c r="CH32">
        <v>67.290000000000006</v>
      </c>
      <c r="CI32">
        <v>7.5</v>
      </c>
      <c r="CJ32">
        <v>0</v>
      </c>
      <c r="CK32">
        <v>1689205517.8</v>
      </c>
      <c r="CL32">
        <v>0</v>
      </c>
      <c r="CM32">
        <v>1689204377</v>
      </c>
      <c r="CN32" t="s">
        <v>350</v>
      </c>
      <c r="CO32">
        <v>1689204367.5</v>
      </c>
      <c r="CP32">
        <v>1689204377</v>
      </c>
      <c r="CQ32">
        <v>43</v>
      </c>
      <c r="CR32">
        <v>0.214</v>
      </c>
      <c r="CS32">
        <v>6.0000000000000001E-3</v>
      </c>
      <c r="CT32">
        <v>-2.4750000000000001</v>
      </c>
      <c r="CU32">
        <v>-2.1000000000000001E-2</v>
      </c>
      <c r="CV32">
        <v>410</v>
      </c>
      <c r="CW32">
        <v>12</v>
      </c>
      <c r="CX32">
        <v>0.2</v>
      </c>
      <c r="CY32">
        <v>0.08</v>
      </c>
      <c r="CZ32">
        <v>1.848255860344711</v>
      </c>
      <c r="DA32">
        <v>-3.3966685030888732E-2</v>
      </c>
      <c r="DB32">
        <v>6.6805345646377398E-2</v>
      </c>
      <c r="DC32">
        <v>1</v>
      </c>
      <c r="DD32">
        <v>401.64642500000002</v>
      </c>
      <c r="DE32">
        <v>-4.6277673545834133E-2</v>
      </c>
      <c r="DF32">
        <v>2.844985720526598E-2</v>
      </c>
      <c r="DG32">
        <v>-1</v>
      </c>
      <c r="DH32">
        <v>75.010835</v>
      </c>
      <c r="DI32">
        <v>4.5427711435383759E-2</v>
      </c>
      <c r="DJ32">
        <v>0.1244723092699726</v>
      </c>
      <c r="DK32">
        <v>1</v>
      </c>
      <c r="DL32">
        <v>2</v>
      </c>
      <c r="DM32">
        <v>2</v>
      </c>
      <c r="DN32" t="s">
        <v>351</v>
      </c>
      <c r="DO32">
        <v>3.2210399999999999</v>
      </c>
      <c r="DP32">
        <v>2.8091599999999999</v>
      </c>
      <c r="DQ32">
        <v>9.77518E-2</v>
      </c>
      <c r="DR32">
        <v>9.7147800000000006E-2</v>
      </c>
      <c r="DS32">
        <v>7.7365799999999998E-2</v>
      </c>
      <c r="DT32">
        <v>7.26247E-2</v>
      </c>
      <c r="DU32">
        <v>27612.1</v>
      </c>
      <c r="DV32">
        <v>31185.1</v>
      </c>
      <c r="DW32">
        <v>28769.1</v>
      </c>
      <c r="DX32">
        <v>33085.300000000003</v>
      </c>
      <c r="DY32">
        <v>36906.9</v>
      </c>
      <c r="DZ32">
        <v>41721.1</v>
      </c>
      <c r="EA32">
        <v>42226.400000000001</v>
      </c>
      <c r="EB32">
        <v>47879.9</v>
      </c>
      <c r="EC32">
        <v>2.3289</v>
      </c>
      <c r="ED32">
        <v>2.02962</v>
      </c>
      <c r="EE32">
        <v>0.12680900000000001</v>
      </c>
      <c r="EF32">
        <v>0</v>
      </c>
      <c r="EG32">
        <v>15.2498</v>
      </c>
      <c r="EH32">
        <v>999.9</v>
      </c>
      <c r="EI32">
        <v>67.2</v>
      </c>
      <c r="EJ32">
        <v>17.5</v>
      </c>
      <c r="EK32">
        <v>13.2654</v>
      </c>
      <c r="EL32">
        <v>62.6145</v>
      </c>
      <c r="EM32">
        <v>23.7941</v>
      </c>
      <c r="EN32">
        <v>1</v>
      </c>
      <c r="EO32">
        <v>-0.91835100000000003</v>
      </c>
      <c r="EP32">
        <v>-0.62074099999999999</v>
      </c>
      <c r="EQ32">
        <v>20.2515</v>
      </c>
      <c r="ER32">
        <v>5.2294200000000002</v>
      </c>
      <c r="ES32">
        <v>12.004</v>
      </c>
      <c r="ET32">
        <v>4.9898499999999997</v>
      </c>
      <c r="EU32">
        <v>3.3050000000000002</v>
      </c>
      <c r="EV32">
        <v>3482</v>
      </c>
      <c r="EW32">
        <v>1739.1</v>
      </c>
      <c r="EX32">
        <v>76.8</v>
      </c>
      <c r="EY32">
        <v>20</v>
      </c>
      <c r="EZ32">
        <v>1.8521099999999999</v>
      </c>
      <c r="FA32">
        <v>1.86127</v>
      </c>
      <c r="FB32">
        <v>1.8601000000000001</v>
      </c>
      <c r="FC32">
        <v>1.85608</v>
      </c>
      <c r="FD32">
        <v>1.8605100000000001</v>
      </c>
      <c r="FE32">
        <v>1.85687</v>
      </c>
      <c r="FF32">
        <v>1.8589800000000001</v>
      </c>
      <c r="FG32">
        <v>1.8617900000000001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-2.4430000000000001</v>
      </c>
      <c r="FV32">
        <v>-2.0799999999999999E-2</v>
      </c>
      <c r="FW32">
        <v>-0.99879741636504726</v>
      </c>
      <c r="FX32">
        <v>-4.0117494158234393E-3</v>
      </c>
      <c r="FY32">
        <v>1.087516141204025E-6</v>
      </c>
      <c r="FZ32">
        <v>-8.657206703991749E-11</v>
      </c>
      <c r="GA32">
        <v>-2.0847619047620111E-2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19.100000000000001</v>
      </c>
      <c r="GJ32">
        <v>18.899999999999999</v>
      </c>
      <c r="GK32">
        <v>0.98388699999999996</v>
      </c>
      <c r="GL32">
        <v>2.3327599999999999</v>
      </c>
      <c r="GM32">
        <v>1.5942400000000001</v>
      </c>
      <c r="GN32">
        <v>2.34375</v>
      </c>
      <c r="GO32">
        <v>1.40015</v>
      </c>
      <c r="GP32">
        <v>2.36328</v>
      </c>
      <c r="GQ32">
        <v>20.776800000000001</v>
      </c>
      <c r="GR32">
        <v>13.7555</v>
      </c>
      <c r="GS32">
        <v>18</v>
      </c>
      <c r="GT32">
        <v>615.58900000000006</v>
      </c>
      <c r="GU32">
        <v>453.548</v>
      </c>
      <c r="GV32">
        <v>16.999600000000001</v>
      </c>
      <c r="GW32">
        <v>14.9976</v>
      </c>
      <c r="GX32">
        <v>30.0002</v>
      </c>
      <c r="GY32">
        <v>14.785399999999999</v>
      </c>
      <c r="GZ32">
        <v>14.7187</v>
      </c>
      <c r="HA32">
        <v>19.760999999999999</v>
      </c>
      <c r="HB32">
        <v>-30</v>
      </c>
      <c r="HC32">
        <v>-30</v>
      </c>
      <c r="HD32">
        <v>17</v>
      </c>
      <c r="HE32">
        <v>401.56</v>
      </c>
      <c r="HF32">
        <v>0</v>
      </c>
      <c r="HG32">
        <v>105.628</v>
      </c>
      <c r="HH32">
        <v>105.319</v>
      </c>
    </row>
    <row r="33" spans="1:216" x14ac:dyDescent="0.2">
      <c r="A33">
        <v>15</v>
      </c>
      <c r="B33">
        <v>1689205572.5999999</v>
      </c>
      <c r="C33">
        <v>847.09999990463257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1689205572.5999999</v>
      </c>
      <c r="M33">
        <f t="shared" si="0"/>
        <v>1.0520094742879735E-3</v>
      </c>
      <c r="N33">
        <f t="shared" si="1"/>
        <v>1.0520094742879735</v>
      </c>
      <c r="O33">
        <f t="shared" si="2"/>
        <v>0.80580186105207308</v>
      </c>
      <c r="P33">
        <f t="shared" si="3"/>
        <v>400.01</v>
      </c>
      <c r="Q33">
        <f t="shared" si="4"/>
        <v>386.71825655161348</v>
      </c>
      <c r="R33">
        <f t="shared" si="5"/>
        <v>39.398889621966703</v>
      </c>
      <c r="S33">
        <f t="shared" si="6"/>
        <v>40.753053600869997</v>
      </c>
      <c r="T33">
        <f t="shared" si="7"/>
        <v>0.15017267668672543</v>
      </c>
      <c r="U33">
        <f t="shared" si="8"/>
        <v>3.1159487769281915</v>
      </c>
      <c r="V33">
        <f t="shared" si="9"/>
        <v>0.14626466526322304</v>
      </c>
      <c r="W33">
        <f t="shared" si="10"/>
        <v>9.1758064363730935E-2</v>
      </c>
      <c r="X33">
        <f t="shared" si="11"/>
        <v>8.239134375740667</v>
      </c>
      <c r="Y33">
        <f t="shared" si="12"/>
        <v>17.925894325418231</v>
      </c>
      <c r="Z33">
        <f t="shared" si="13"/>
        <v>17.925894325418231</v>
      </c>
      <c r="AA33">
        <f t="shared" si="14"/>
        <v>2.0616446825332044</v>
      </c>
      <c r="AB33">
        <f t="shared" si="15"/>
        <v>64.18268392152838</v>
      </c>
      <c r="AC33">
        <f t="shared" si="16"/>
        <v>1.3411087132332002</v>
      </c>
      <c r="AD33">
        <f t="shared" si="17"/>
        <v>2.0895179685425416</v>
      </c>
      <c r="AE33">
        <f t="shared" si="18"/>
        <v>0.72053596930000419</v>
      </c>
      <c r="AF33">
        <f t="shared" si="19"/>
        <v>-46.393617816099628</v>
      </c>
      <c r="AG33">
        <f t="shared" si="20"/>
        <v>35.882982962771223</v>
      </c>
      <c r="AH33">
        <f t="shared" si="21"/>
        <v>2.2690018397742646</v>
      </c>
      <c r="AI33">
        <f t="shared" si="22"/>
        <v>-2.4986378134741472E-3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55375.229422733079</v>
      </c>
      <c r="AO33">
        <f t="shared" si="26"/>
        <v>49.817100000000003</v>
      </c>
      <c r="AP33">
        <f t="shared" si="27"/>
        <v>41.995755303492565</v>
      </c>
      <c r="AQ33">
        <f t="shared" si="28"/>
        <v>0.84299879566439162</v>
      </c>
      <c r="AR33">
        <f t="shared" si="29"/>
        <v>0.16538767563227619</v>
      </c>
      <c r="AS33">
        <v>1689205572.5999999</v>
      </c>
      <c r="AT33">
        <v>400.01</v>
      </c>
      <c r="AU33">
        <v>401.08199999999999</v>
      </c>
      <c r="AV33">
        <v>13.163600000000001</v>
      </c>
      <c r="AW33">
        <v>12.2563</v>
      </c>
      <c r="AX33">
        <v>402.45299999999997</v>
      </c>
      <c r="AY33">
        <v>13.1845</v>
      </c>
      <c r="AZ33">
        <v>600.03499999999997</v>
      </c>
      <c r="BA33">
        <v>101.68</v>
      </c>
      <c r="BB33">
        <v>0.20008699999999999</v>
      </c>
      <c r="BC33">
        <v>18.139500000000002</v>
      </c>
      <c r="BD33">
        <v>17.349</v>
      </c>
      <c r="BE33">
        <v>999.9</v>
      </c>
      <c r="BF33">
        <v>0</v>
      </c>
      <c r="BG33">
        <v>0</v>
      </c>
      <c r="BH33">
        <v>9995</v>
      </c>
      <c r="BI33">
        <v>0</v>
      </c>
      <c r="BJ33">
        <v>1.0791599999999999</v>
      </c>
      <c r="BK33">
        <v>-1.07202</v>
      </c>
      <c r="BL33">
        <v>405.346</v>
      </c>
      <c r="BM33">
        <v>406.05900000000003</v>
      </c>
      <c r="BN33">
        <v>0.90731600000000001</v>
      </c>
      <c r="BO33">
        <v>401.08199999999999</v>
      </c>
      <c r="BP33">
        <v>12.2563</v>
      </c>
      <c r="BQ33">
        <v>1.3384799999999999</v>
      </c>
      <c r="BR33">
        <v>1.2462200000000001</v>
      </c>
      <c r="BS33">
        <v>11.238</v>
      </c>
      <c r="BT33">
        <v>10.1655</v>
      </c>
      <c r="BU33">
        <v>49.817100000000003</v>
      </c>
      <c r="BV33">
        <v>0.90011699999999994</v>
      </c>
      <c r="BW33">
        <v>9.9882600000000002E-2</v>
      </c>
      <c r="BX33">
        <v>0</v>
      </c>
      <c r="BY33">
        <v>2.5512999999999999</v>
      </c>
      <c r="BZ33">
        <v>0</v>
      </c>
      <c r="CA33">
        <v>785.976</v>
      </c>
      <c r="CB33">
        <v>404.096</v>
      </c>
      <c r="CC33">
        <v>36.561999999999998</v>
      </c>
      <c r="CD33">
        <v>40</v>
      </c>
      <c r="CE33">
        <v>38.875</v>
      </c>
      <c r="CF33">
        <v>40.061999999999998</v>
      </c>
      <c r="CG33">
        <v>36.75</v>
      </c>
      <c r="CH33">
        <v>44.84</v>
      </c>
      <c r="CI33">
        <v>4.9800000000000004</v>
      </c>
      <c r="CJ33">
        <v>0</v>
      </c>
      <c r="CK33">
        <v>1689205578.4000001</v>
      </c>
      <c r="CL33">
        <v>0</v>
      </c>
      <c r="CM33">
        <v>1689204377</v>
      </c>
      <c r="CN33" t="s">
        <v>350</v>
      </c>
      <c r="CO33">
        <v>1689204367.5</v>
      </c>
      <c r="CP33">
        <v>1689204377</v>
      </c>
      <c r="CQ33">
        <v>43</v>
      </c>
      <c r="CR33">
        <v>0.214</v>
      </c>
      <c r="CS33">
        <v>6.0000000000000001E-3</v>
      </c>
      <c r="CT33">
        <v>-2.4750000000000001</v>
      </c>
      <c r="CU33">
        <v>-2.1000000000000001E-2</v>
      </c>
      <c r="CV33">
        <v>410</v>
      </c>
      <c r="CW33">
        <v>12</v>
      </c>
      <c r="CX33">
        <v>0.2</v>
      </c>
      <c r="CY33">
        <v>0.08</v>
      </c>
      <c r="CZ33">
        <v>0.98623331419945992</v>
      </c>
      <c r="DA33">
        <v>0.30793443623277988</v>
      </c>
      <c r="DB33">
        <v>5.4613035857164871E-2</v>
      </c>
      <c r="DC33">
        <v>1</v>
      </c>
      <c r="DD33">
        <v>401.07172500000001</v>
      </c>
      <c r="DE33">
        <v>-0.122262664165404</v>
      </c>
      <c r="DF33">
        <v>3.8430448540188539E-2</v>
      </c>
      <c r="DG33">
        <v>-1</v>
      </c>
      <c r="DH33">
        <v>49.995121951219517</v>
      </c>
      <c r="DI33">
        <v>4.01008824344058E-2</v>
      </c>
      <c r="DJ33">
        <v>0.16942594398070709</v>
      </c>
      <c r="DK33">
        <v>1</v>
      </c>
      <c r="DL33">
        <v>2</v>
      </c>
      <c r="DM33">
        <v>2</v>
      </c>
      <c r="DN33" t="s">
        <v>351</v>
      </c>
      <c r="DO33">
        <v>3.2208600000000001</v>
      </c>
      <c r="DP33">
        <v>2.80898</v>
      </c>
      <c r="DQ33">
        <v>9.7738699999999998E-2</v>
      </c>
      <c r="DR33">
        <v>9.7052899999999998E-2</v>
      </c>
      <c r="DS33">
        <v>7.7325900000000003E-2</v>
      </c>
      <c r="DT33">
        <v>7.2617600000000004E-2</v>
      </c>
      <c r="DU33">
        <v>27611.9</v>
      </c>
      <c r="DV33">
        <v>31188.6</v>
      </c>
      <c r="DW33">
        <v>28768.5</v>
      </c>
      <c r="DX33">
        <v>33085.5</v>
      </c>
      <c r="DY33">
        <v>36907.599999999999</v>
      </c>
      <c r="DZ33">
        <v>41721.599999999999</v>
      </c>
      <c r="EA33">
        <v>42225.4</v>
      </c>
      <c r="EB33">
        <v>47880.2</v>
      </c>
      <c r="EC33">
        <v>2.3285</v>
      </c>
      <c r="ED33">
        <v>2.0294500000000002</v>
      </c>
      <c r="EE33">
        <v>0.127748</v>
      </c>
      <c r="EF33">
        <v>0</v>
      </c>
      <c r="EG33">
        <v>15.2225</v>
      </c>
      <c r="EH33">
        <v>999.9</v>
      </c>
      <c r="EI33">
        <v>67.3</v>
      </c>
      <c r="EJ33">
        <v>17.5</v>
      </c>
      <c r="EK33">
        <v>13.2842</v>
      </c>
      <c r="EL33">
        <v>62.704500000000003</v>
      </c>
      <c r="EM33">
        <v>24.130600000000001</v>
      </c>
      <c r="EN33">
        <v>1</v>
      </c>
      <c r="EO33">
        <v>-0.918049</v>
      </c>
      <c r="EP33">
        <v>-0.63584099999999999</v>
      </c>
      <c r="EQ33">
        <v>20.251300000000001</v>
      </c>
      <c r="ER33">
        <v>5.2307699999999997</v>
      </c>
      <c r="ES33">
        <v>12.004</v>
      </c>
      <c r="ET33">
        <v>4.9911000000000003</v>
      </c>
      <c r="EU33">
        <v>3.3050000000000002</v>
      </c>
      <c r="EV33">
        <v>3483.2</v>
      </c>
      <c r="EW33">
        <v>1739.1</v>
      </c>
      <c r="EX33">
        <v>76.8</v>
      </c>
      <c r="EY33">
        <v>20</v>
      </c>
      <c r="EZ33">
        <v>1.8521099999999999</v>
      </c>
      <c r="FA33">
        <v>1.86127</v>
      </c>
      <c r="FB33">
        <v>1.86012</v>
      </c>
      <c r="FC33">
        <v>1.85608</v>
      </c>
      <c r="FD33">
        <v>1.8605100000000001</v>
      </c>
      <c r="FE33">
        <v>1.8568800000000001</v>
      </c>
      <c r="FF33">
        <v>1.8589800000000001</v>
      </c>
      <c r="FG33">
        <v>1.8618600000000001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-2.4430000000000001</v>
      </c>
      <c r="FV33">
        <v>-2.0899999999999998E-2</v>
      </c>
      <c r="FW33">
        <v>-0.99879741636504726</v>
      </c>
      <c r="FX33">
        <v>-4.0117494158234393E-3</v>
      </c>
      <c r="FY33">
        <v>1.087516141204025E-6</v>
      </c>
      <c r="FZ33">
        <v>-8.657206703991749E-11</v>
      </c>
      <c r="GA33">
        <v>-2.0847619047620111E-2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20.100000000000001</v>
      </c>
      <c r="GJ33">
        <v>19.899999999999999</v>
      </c>
      <c r="GK33">
        <v>0.98266600000000004</v>
      </c>
      <c r="GL33">
        <v>2.3339799999999999</v>
      </c>
      <c r="GM33">
        <v>1.5942400000000001</v>
      </c>
      <c r="GN33">
        <v>2.34253</v>
      </c>
      <c r="GO33">
        <v>1.40015</v>
      </c>
      <c r="GP33">
        <v>2.2485400000000002</v>
      </c>
      <c r="GQ33">
        <v>20.796800000000001</v>
      </c>
      <c r="GR33">
        <v>13.738</v>
      </c>
      <c r="GS33">
        <v>18</v>
      </c>
      <c r="GT33">
        <v>615.39499999999998</v>
      </c>
      <c r="GU33">
        <v>453.505</v>
      </c>
      <c r="GV33">
        <v>16.999700000000001</v>
      </c>
      <c r="GW33">
        <v>15.0054</v>
      </c>
      <c r="GX33">
        <v>30.0001</v>
      </c>
      <c r="GY33">
        <v>14.792199999999999</v>
      </c>
      <c r="GZ33">
        <v>14.724600000000001</v>
      </c>
      <c r="HA33">
        <v>19.740600000000001</v>
      </c>
      <c r="HB33">
        <v>-30</v>
      </c>
      <c r="HC33">
        <v>-30</v>
      </c>
      <c r="HD33">
        <v>17</v>
      </c>
      <c r="HE33">
        <v>401.09899999999999</v>
      </c>
      <c r="HF33">
        <v>0</v>
      </c>
      <c r="HG33">
        <v>105.625</v>
      </c>
      <c r="HH33">
        <v>105.319</v>
      </c>
    </row>
    <row r="34" spans="1:216" x14ac:dyDescent="0.2">
      <c r="A34">
        <v>16</v>
      </c>
      <c r="B34">
        <v>1689205633.0999999</v>
      </c>
      <c r="C34">
        <v>907.59999990463257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1689205633.0999999</v>
      </c>
      <c r="M34">
        <f t="shared" si="0"/>
        <v>1.0464759406260107E-3</v>
      </c>
      <c r="N34">
        <f t="shared" si="1"/>
        <v>1.0464759406260107</v>
      </c>
      <c r="O34">
        <f t="shared" si="2"/>
        <v>0.12602476954095937</v>
      </c>
      <c r="P34">
        <f t="shared" si="3"/>
        <v>400.05900000000003</v>
      </c>
      <c r="Q34">
        <f t="shared" si="4"/>
        <v>394.17031623681629</v>
      </c>
      <c r="R34">
        <f t="shared" si="5"/>
        <v>40.157999290868659</v>
      </c>
      <c r="S34">
        <f t="shared" si="6"/>
        <v>40.757937309144005</v>
      </c>
      <c r="T34">
        <f t="shared" si="7"/>
        <v>0.15052680424718337</v>
      </c>
      <c r="U34">
        <f t="shared" si="8"/>
        <v>3.1200205785645343</v>
      </c>
      <c r="V34">
        <f t="shared" si="9"/>
        <v>0.14660557950152769</v>
      </c>
      <c r="W34">
        <f t="shared" si="10"/>
        <v>9.197228560954071E-2</v>
      </c>
      <c r="X34">
        <f t="shared" si="11"/>
        <v>4.9217999671764705</v>
      </c>
      <c r="Y34">
        <f t="shared" si="12"/>
        <v>17.875367166800672</v>
      </c>
      <c r="Z34">
        <f t="shared" si="13"/>
        <v>17.875367166800672</v>
      </c>
      <c r="AA34">
        <f t="shared" si="14"/>
        <v>2.0550993234954045</v>
      </c>
      <c r="AB34">
        <f t="shared" si="15"/>
        <v>64.264884829912759</v>
      </c>
      <c r="AC34">
        <f t="shared" si="16"/>
        <v>1.3399946559032001</v>
      </c>
      <c r="AD34">
        <f t="shared" si="17"/>
        <v>2.0851117362922365</v>
      </c>
      <c r="AE34">
        <f t="shared" si="18"/>
        <v>0.71510466759220437</v>
      </c>
      <c r="AF34">
        <f t="shared" si="19"/>
        <v>-46.149588981607074</v>
      </c>
      <c r="AG34">
        <f t="shared" si="20"/>
        <v>38.77713240314268</v>
      </c>
      <c r="AH34">
        <f t="shared" si="21"/>
        <v>2.4477470587669776</v>
      </c>
      <c r="AI34">
        <f t="shared" si="22"/>
        <v>-2.9095525209470452E-3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55494.266768810543</v>
      </c>
      <c r="AO34">
        <f t="shared" si="26"/>
        <v>29.753499999999999</v>
      </c>
      <c r="AP34">
        <f t="shared" si="27"/>
        <v>25.082650552941175</v>
      </c>
      <c r="AQ34">
        <f t="shared" si="28"/>
        <v>0.84301512605042017</v>
      </c>
      <c r="AR34">
        <f t="shared" si="29"/>
        <v>0.16541919327731092</v>
      </c>
      <c r="AS34">
        <v>1689205633.0999999</v>
      </c>
      <c r="AT34">
        <v>400.05900000000003</v>
      </c>
      <c r="AU34">
        <v>400.53500000000003</v>
      </c>
      <c r="AV34">
        <v>13.152699999999999</v>
      </c>
      <c r="AW34">
        <v>12.2502</v>
      </c>
      <c r="AX34">
        <v>402.50200000000001</v>
      </c>
      <c r="AY34">
        <v>13.1736</v>
      </c>
      <c r="AZ34">
        <v>600.05999999999995</v>
      </c>
      <c r="BA34">
        <v>101.68</v>
      </c>
      <c r="BB34">
        <v>0.19981599999999999</v>
      </c>
      <c r="BC34">
        <v>18.105899999999998</v>
      </c>
      <c r="BD34">
        <v>17.294899999999998</v>
      </c>
      <c r="BE34">
        <v>999.9</v>
      </c>
      <c r="BF34">
        <v>0</v>
      </c>
      <c r="BG34">
        <v>0</v>
      </c>
      <c r="BH34">
        <v>10016.200000000001</v>
      </c>
      <c r="BI34">
        <v>0</v>
      </c>
      <c r="BJ34">
        <v>1.0791599999999999</v>
      </c>
      <c r="BK34">
        <v>-0.47613499999999997</v>
      </c>
      <c r="BL34">
        <v>405.39100000000002</v>
      </c>
      <c r="BM34">
        <v>405.50200000000001</v>
      </c>
      <c r="BN34">
        <v>0.90255300000000005</v>
      </c>
      <c r="BO34">
        <v>400.53500000000003</v>
      </c>
      <c r="BP34">
        <v>12.2502</v>
      </c>
      <c r="BQ34">
        <v>1.3373699999999999</v>
      </c>
      <c r="BR34">
        <v>1.2456</v>
      </c>
      <c r="BS34">
        <v>11.2255</v>
      </c>
      <c r="BT34">
        <v>10.157999999999999</v>
      </c>
      <c r="BU34">
        <v>29.753499999999999</v>
      </c>
      <c r="BV34">
        <v>0.89946599999999999</v>
      </c>
      <c r="BW34">
        <v>0.100534</v>
      </c>
      <c r="BX34">
        <v>0</v>
      </c>
      <c r="BY34">
        <v>2.2988</v>
      </c>
      <c r="BZ34">
        <v>0</v>
      </c>
      <c r="CA34">
        <v>716.19</v>
      </c>
      <c r="CB34">
        <v>241.30199999999999</v>
      </c>
      <c r="CC34">
        <v>36.311999999999998</v>
      </c>
      <c r="CD34">
        <v>39.936999999999998</v>
      </c>
      <c r="CE34">
        <v>38.75</v>
      </c>
      <c r="CF34">
        <v>40</v>
      </c>
      <c r="CG34">
        <v>36.625</v>
      </c>
      <c r="CH34">
        <v>26.76</v>
      </c>
      <c r="CI34">
        <v>2.99</v>
      </c>
      <c r="CJ34">
        <v>0</v>
      </c>
      <c r="CK34">
        <v>1689205639</v>
      </c>
      <c r="CL34">
        <v>0</v>
      </c>
      <c r="CM34">
        <v>1689204377</v>
      </c>
      <c r="CN34" t="s">
        <v>350</v>
      </c>
      <c r="CO34">
        <v>1689204367.5</v>
      </c>
      <c r="CP34">
        <v>1689204377</v>
      </c>
      <c r="CQ34">
        <v>43</v>
      </c>
      <c r="CR34">
        <v>0.214</v>
      </c>
      <c r="CS34">
        <v>6.0000000000000001E-3</v>
      </c>
      <c r="CT34">
        <v>-2.4750000000000001</v>
      </c>
      <c r="CU34">
        <v>-2.1000000000000001E-2</v>
      </c>
      <c r="CV34">
        <v>410</v>
      </c>
      <c r="CW34">
        <v>12</v>
      </c>
      <c r="CX34">
        <v>0.2</v>
      </c>
      <c r="CY34">
        <v>0.08</v>
      </c>
      <c r="CZ34">
        <v>0.21821732973906971</v>
      </c>
      <c r="DA34">
        <v>0.13899195397510161</v>
      </c>
      <c r="DB34">
        <v>6.0389325636693109E-2</v>
      </c>
      <c r="DC34">
        <v>1</v>
      </c>
      <c r="DD34">
        <v>400.55773170731698</v>
      </c>
      <c r="DE34">
        <v>-3.3930313588184588E-2</v>
      </c>
      <c r="DF34">
        <v>3.2473647394986253E-2</v>
      </c>
      <c r="DG34">
        <v>-1</v>
      </c>
      <c r="DH34">
        <v>30.00321951219512</v>
      </c>
      <c r="DI34">
        <v>0.39529917968870371</v>
      </c>
      <c r="DJ34">
        <v>0.1308579815165716</v>
      </c>
      <c r="DK34">
        <v>1</v>
      </c>
      <c r="DL34">
        <v>2</v>
      </c>
      <c r="DM34">
        <v>2</v>
      </c>
      <c r="DN34" t="s">
        <v>351</v>
      </c>
      <c r="DO34">
        <v>3.2209099999999999</v>
      </c>
      <c r="DP34">
        <v>2.8088899999999999</v>
      </c>
      <c r="DQ34">
        <v>9.7746200000000005E-2</v>
      </c>
      <c r="DR34">
        <v>9.6951399999999993E-2</v>
      </c>
      <c r="DS34">
        <v>7.7276899999999996E-2</v>
      </c>
      <c r="DT34">
        <v>7.2589500000000001E-2</v>
      </c>
      <c r="DU34">
        <v>27610.9</v>
      </c>
      <c r="DV34">
        <v>31191.1</v>
      </c>
      <c r="DW34">
        <v>28767.8</v>
      </c>
      <c r="DX34">
        <v>33084.5</v>
      </c>
      <c r="DY34">
        <v>36908.9</v>
      </c>
      <c r="DZ34">
        <v>41721.599999999999</v>
      </c>
      <c r="EA34">
        <v>42224.6</v>
      </c>
      <c r="EB34">
        <v>47878.8</v>
      </c>
      <c r="EC34">
        <v>2.32877</v>
      </c>
      <c r="ED34">
        <v>2.0292500000000002</v>
      </c>
      <c r="EE34">
        <v>0.12797900000000001</v>
      </c>
      <c r="EF34">
        <v>0</v>
      </c>
      <c r="EG34">
        <v>15.164300000000001</v>
      </c>
      <c r="EH34">
        <v>999.9</v>
      </c>
      <c r="EI34">
        <v>67.400000000000006</v>
      </c>
      <c r="EJ34">
        <v>17.5</v>
      </c>
      <c r="EK34">
        <v>13.303800000000001</v>
      </c>
      <c r="EL34">
        <v>62.724499999999999</v>
      </c>
      <c r="EM34">
        <v>24.118600000000001</v>
      </c>
      <c r="EN34">
        <v>1</v>
      </c>
      <c r="EO34">
        <v>-0.91744899999999996</v>
      </c>
      <c r="EP34">
        <v>-0.64976900000000004</v>
      </c>
      <c r="EQ34">
        <v>20.2517</v>
      </c>
      <c r="ER34">
        <v>5.2304700000000004</v>
      </c>
      <c r="ES34">
        <v>12.004</v>
      </c>
      <c r="ET34">
        <v>4.9911500000000002</v>
      </c>
      <c r="EU34">
        <v>3.3050000000000002</v>
      </c>
      <c r="EV34">
        <v>3484.7</v>
      </c>
      <c r="EW34">
        <v>1739.1</v>
      </c>
      <c r="EX34">
        <v>76.8</v>
      </c>
      <c r="EY34">
        <v>20</v>
      </c>
      <c r="EZ34">
        <v>1.8521000000000001</v>
      </c>
      <c r="FA34">
        <v>1.86127</v>
      </c>
      <c r="FB34">
        <v>1.86006</v>
      </c>
      <c r="FC34">
        <v>1.85608</v>
      </c>
      <c r="FD34">
        <v>1.8605</v>
      </c>
      <c r="FE34">
        <v>1.8568499999999999</v>
      </c>
      <c r="FF34">
        <v>1.8589800000000001</v>
      </c>
      <c r="FG34">
        <v>1.8617699999999999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-2.4430000000000001</v>
      </c>
      <c r="FV34">
        <v>-2.0899999999999998E-2</v>
      </c>
      <c r="FW34">
        <v>-0.99879741636504726</v>
      </c>
      <c r="FX34">
        <v>-4.0117494158234393E-3</v>
      </c>
      <c r="FY34">
        <v>1.087516141204025E-6</v>
      </c>
      <c r="FZ34">
        <v>-8.657206703991749E-11</v>
      </c>
      <c r="GA34">
        <v>-2.0847619047620111E-2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21.1</v>
      </c>
      <c r="GJ34">
        <v>20.9</v>
      </c>
      <c r="GK34">
        <v>0.98266600000000004</v>
      </c>
      <c r="GL34">
        <v>2.3315399999999999</v>
      </c>
      <c r="GM34">
        <v>1.5942400000000001</v>
      </c>
      <c r="GN34">
        <v>2.34375</v>
      </c>
      <c r="GO34">
        <v>1.40015</v>
      </c>
      <c r="GP34">
        <v>2.2607400000000002</v>
      </c>
      <c r="GQ34">
        <v>20.8169</v>
      </c>
      <c r="GR34">
        <v>13.7293</v>
      </c>
      <c r="GS34">
        <v>18</v>
      </c>
      <c r="GT34">
        <v>615.67600000000004</v>
      </c>
      <c r="GU34">
        <v>453.44200000000001</v>
      </c>
      <c r="GV34">
        <v>16.999700000000001</v>
      </c>
      <c r="GW34">
        <v>15.011200000000001</v>
      </c>
      <c r="GX34">
        <v>30.0002</v>
      </c>
      <c r="GY34">
        <v>14.7979</v>
      </c>
      <c r="GZ34">
        <v>14.7301</v>
      </c>
      <c r="HA34">
        <v>19.719799999999999</v>
      </c>
      <c r="HB34">
        <v>-30</v>
      </c>
      <c r="HC34">
        <v>-30</v>
      </c>
      <c r="HD34">
        <v>17</v>
      </c>
      <c r="HE34">
        <v>400.56900000000002</v>
      </c>
      <c r="HF34">
        <v>0</v>
      </c>
      <c r="HG34">
        <v>105.623</v>
      </c>
      <c r="HH34">
        <v>105.316</v>
      </c>
    </row>
    <row r="35" spans="1:216" x14ac:dyDescent="0.2">
      <c r="A35">
        <v>17</v>
      </c>
      <c r="B35">
        <v>1689205693.5999999</v>
      </c>
      <c r="C35">
        <v>968.09999990463257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1689205693.5999999</v>
      </c>
      <c r="M35">
        <f t="shared" si="0"/>
        <v>1.0252086745659182E-3</v>
      </c>
      <c r="N35">
        <f t="shared" si="1"/>
        <v>1.0252086745659181</v>
      </c>
      <c r="O35">
        <f t="shared" si="2"/>
        <v>-0.19964097434210196</v>
      </c>
      <c r="P35">
        <f t="shared" si="3"/>
        <v>400.09100000000001</v>
      </c>
      <c r="Q35">
        <f t="shared" si="4"/>
        <v>397.77881855101771</v>
      </c>
      <c r="R35">
        <f t="shared" si="5"/>
        <v>40.525330928551789</v>
      </c>
      <c r="S35">
        <f t="shared" si="6"/>
        <v>40.760893794187005</v>
      </c>
      <c r="T35">
        <f t="shared" si="7"/>
        <v>0.14813848623592876</v>
      </c>
      <c r="U35">
        <f t="shared" si="8"/>
        <v>3.1158107200544176</v>
      </c>
      <c r="V35">
        <f t="shared" si="9"/>
        <v>0.14433402283882898</v>
      </c>
      <c r="W35">
        <f t="shared" si="10"/>
        <v>9.0542442214673294E-2</v>
      </c>
      <c r="X35">
        <f t="shared" si="11"/>
        <v>3.2984222784102304</v>
      </c>
      <c r="Y35">
        <f t="shared" si="12"/>
        <v>17.854633914471222</v>
      </c>
      <c r="Z35">
        <f t="shared" si="13"/>
        <v>17.854633914471222</v>
      </c>
      <c r="AA35">
        <f t="shared" si="14"/>
        <v>2.0524187882907126</v>
      </c>
      <c r="AB35">
        <f t="shared" si="15"/>
        <v>64.371583464844022</v>
      </c>
      <c r="AC35">
        <f t="shared" si="16"/>
        <v>1.3408200812713</v>
      </c>
      <c r="AD35">
        <f t="shared" si="17"/>
        <v>2.0829378572046111</v>
      </c>
      <c r="AE35">
        <f t="shared" si="18"/>
        <v>0.71159870701941252</v>
      </c>
      <c r="AF35">
        <f t="shared" si="19"/>
        <v>-45.211702548356996</v>
      </c>
      <c r="AG35">
        <f t="shared" si="20"/>
        <v>39.419112256650713</v>
      </c>
      <c r="AH35">
        <f t="shared" si="21"/>
        <v>2.4911535664726667</v>
      </c>
      <c r="AI35">
        <f t="shared" si="22"/>
        <v>-3.0144468233856969E-3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55380.938934100515</v>
      </c>
      <c r="AO35">
        <f t="shared" si="26"/>
        <v>19.944700000000001</v>
      </c>
      <c r="AP35">
        <f t="shared" si="27"/>
        <v>16.813262071715148</v>
      </c>
      <c r="AQ35">
        <f t="shared" si="28"/>
        <v>0.84299398194583752</v>
      </c>
      <c r="AR35">
        <f t="shared" si="29"/>
        <v>0.16537838515546638</v>
      </c>
      <c r="AS35">
        <v>1689205693.5999999</v>
      </c>
      <c r="AT35">
        <v>400.09100000000001</v>
      </c>
      <c r="AU35">
        <v>400.27499999999998</v>
      </c>
      <c r="AV35">
        <v>13.1609</v>
      </c>
      <c r="AW35">
        <v>12.2767</v>
      </c>
      <c r="AX35">
        <v>402.53399999999999</v>
      </c>
      <c r="AY35">
        <v>13.181800000000001</v>
      </c>
      <c r="AZ35">
        <v>600.02700000000004</v>
      </c>
      <c r="BA35">
        <v>101.679</v>
      </c>
      <c r="BB35">
        <v>0.20005700000000001</v>
      </c>
      <c r="BC35">
        <v>18.089300000000001</v>
      </c>
      <c r="BD35">
        <v>17.302</v>
      </c>
      <c r="BE35">
        <v>999.9</v>
      </c>
      <c r="BF35">
        <v>0</v>
      </c>
      <c r="BG35">
        <v>0</v>
      </c>
      <c r="BH35">
        <v>9994.3799999999992</v>
      </c>
      <c r="BI35">
        <v>0</v>
      </c>
      <c r="BJ35">
        <v>1.0192099999999999</v>
      </c>
      <c r="BK35">
        <v>-0.18337999999999999</v>
      </c>
      <c r="BL35">
        <v>405.42700000000002</v>
      </c>
      <c r="BM35">
        <v>405.25</v>
      </c>
      <c r="BN35">
        <v>0.884274</v>
      </c>
      <c r="BO35">
        <v>400.27499999999998</v>
      </c>
      <c r="BP35">
        <v>12.2767</v>
      </c>
      <c r="BQ35">
        <v>1.33819</v>
      </c>
      <c r="BR35">
        <v>1.2482800000000001</v>
      </c>
      <c r="BS35">
        <v>11.2348</v>
      </c>
      <c r="BT35">
        <v>10.190099999999999</v>
      </c>
      <c r="BU35">
        <v>19.944700000000001</v>
      </c>
      <c r="BV35">
        <v>0.90000800000000003</v>
      </c>
      <c r="BW35">
        <v>9.9991800000000006E-2</v>
      </c>
      <c r="BX35">
        <v>0</v>
      </c>
      <c r="BY35">
        <v>2.6112000000000002</v>
      </c>
      <c r="BZ35">
        <v>0</v>
      </c>
      <c r="CA35">
        <v>660.08900000000006</v>
      </c>
      <c r="CB35">
        <v>161.77799999999999</v>
      </c>
      <c r="CC35">
        <v>36.061999999999998</v>
      </c>
      <c r="CD35">
        <v>39.875</v>
      </c>
      <c r="CE35">
        <v>38.561999999999998</v>
      </c>
      <c r="CF35">
        <v>40</v>
      </c>
      <c r="CG35">
        <v>36.436999999999998</v>
      </c>
      <c r="CH35">
        <v>17.95</v>
      </c>
      <c r="CI35">
        <v>1.99</v>
      </c>
      <c r="CJ35">
        <v>0</v>
      </c>
      <c r="CK35">
        <v>1689205699</v>
      </c>
      <c r="CL35">
        <v>0</v>
      </c>
      <c r="CM35">
        <v>1689204377</v>
      </c>
      <c r="CN35" t="s">
        <v>350</v>
      </c>
      <c r="CO35">
        <v>1689204367.5</v>
      </c>
      <c r="CP35">
        <v>1689204377</v>
      </c>
      <c r="CQ35">
        <v>43</v>
      </c>
      <c r="CR35">
        <v>0.214</v>
      </c>
      <c r="CS35">
        <v>6.0000000000000001E-3</v>
      </c>
      <c r="CT35">
        <v>-2.4750000000000001</v>
      </c>
      <c r="CU35">
        <v>-2.1000000000000001E-2</v>
      </c>
      <c r="CV35">
        <v>410</v>
      </c>
      <c r="CW35">
        <v>12</v>
      </c>
      <c r="CX35">
        <v>0.2</v>
      </c>
      <c r="CY35">
        <v>0.08</v>
      </c>
      <c r="CZ35">
        <v>-0.18153564198951919</v>
      </c>
      <c r="DA35">
        <v>0.1957846658611937</v>
      </c>
      <c r="DB35">
        <v>4.4272835437380753E-2</v>
      </c>
      <c r="DC35">
        <v>1</v>
      </c>
      <c r="DD35">
        <v>400.28005000000002</v>
      </c>
      <c r="DE35">
        <v>4.9733583490271023E-2</v>
      </c>
      <c r="DF35">
        <v>1.6177067101302761E-2</v>
      </c>
      <c r="DG35">
        <v>-1</v>
      </c>
      <c r="DH35">
        <v>20.005732500000001</v>
      </c>
      <c r="DI35">
        <v>-0.127009734624565</v>
      </c>
      <c r="DJ35">
        <v>0.13272622082222499</v>
      </c>
      <c r="DK35">
        <v>1</v>
      </c>
      <c r="DL35">
        <v>2</v>
      </c>
      <c r="DM35">
        <v>2</v>
      </c>
      <c r="DN35" t="s">
        <v>351</v>
      </c>
      <c r="DO35">
        <v>3.2208299999999999</v>
      </c>
      <c r="DP35">
        <v>2.8089499999999998</v>
      </c>
      <c r="DQ35">
        <v>9.7749199999999994E-2</v>
      </c>
      <c r="DR35">
        <v>9.6900899999999998E-2</v>
      </c>
      <c r="DS35">
        <v>7.7310500000000004E-2</v>
      </c>
      <c r="DT35">
        <v>7.2703900000000002E-2</v>
      </c>
      <c r="DU35">
        <v>27610.799999999999</v>
      </c>
      <c r="DV35">
        <v>31193.200000000001</v>
      </c>
      <c r="DW35">
        <v>28767.7</v>
      </c>
      <c r="DX35">
        <v>33084.800000000003</v>
      </c>
      <c r="DY35">
        <v>36907.199999999997</v>
      </c>
      <c r="DZ35">
        <v>41716.300000000003</v>
      </c>
      <c r="EA35">
        <v>42224.1</v>
      </c>
      <c r="EB35">
        <v>47878.6</v>
      </c>
      <c r="EC35">
        <v>2.3285</v>
      </c>
      <c r="ED35">
        <v>2.0293299999999999</v>
      </c>
      <c r="EE35">
        <v>0.12917100000000001</v>
      </c>
      <c r="EF35">
        <v>0</v>
      </c>
      <c r="EG35">
        <v>15.1516</v>
      </c>
      <c r="EH35">
        <v>999.9</v>
      </c>
      <c r="EI35">
        <v>67.5</v>
      </c>
      <c r="EJ35">
        <v>17.5</v>
      </c>
      <c r="EK35">
        <v>13.3241</v>
      </c>
      <c r="EL35">
        <v>62.604599999999998</v>
      </c>
      <c r="EM35">
        <v>23.9663</v>
      </c>
      <c r="EN35">
        <v>1</v>
      </c>
      <c r="EO35">
        <v>-0.91686000000000001</v>
      </c>
      <c r="EP35">
        <v>-0.64984200000000003</v>
      </c>
      <c r="EQ35">
        <v>20.251899999999999</v>
      </c>
      <c r="ER35">
        <v>5.23062</v>
      </c>
      <c r="ES35">
        <v>12.004</v>
      </c>
      <c r="ET35">
        <v>4.9909999999999997</v>
      </c>
      <c r="EU35">
        <v>3.3050000000000002</v>
      </c>
      <c r="EV35">
        <v>3486.1</v>
      </c>
      <c r="EW35">
        <v>1739.1</v>
      </c>
      <c r="EX35">
        <v>76.8</v>
      </c>
      <c r="EY35">
        <v>20.100000000000001</v>
      </c>
      <c r="EZ35">
        <v>1.8520799999999999</v>
      </c>
      <c r="FA35">
        <v>1.86127</v>
      </c>
      <c r="FB35">
        <v>1.86008</v>
      </c>
      <c r="FC35">
        <v>1.85608</v>
      </c>
      <c r="FD35">
        <v>1.8605</v>
      </c>
      <c r="FE35">
        <v>1.85684</v>
      </c>
      <c r="FF35">
        <v>1.85897</v>
      </c>
      <c r="FG35">
        <v>1.8617699999999999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-2.4430000000000001</v>
      </c>
      <c r="FV35">
        <v>-2.0899999999999998E-2</v>
      </c>
      <c r="FW35">
        <v>-0.99879741636504726</v>
      </c>
      <c r="FX35">
        <v>-4.0117494158234393E-3</v>
      </c>
      <c r="FY35">
        <v>1.087516141204025E-6</v>
      </c>
      <c r="FZ35">
        <v>-8.657206703991749E-11</v>
      </c>
      <c r="GA35">
        <v>-2.0847619047620111E-2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22.1</v>
      </c>
      <c r="GJ35">
        <v>21.9</v>
      </c>
      <c r="GK35">
        <v>0.98144500000000001</v>
      </c>
      <c r="GL35">
        <v>2.34375</v>
      </c>
      <c r="GM35">
        <v>1.5942400000000001</v>
      </c>
      <c r="GN35">
        <v>2.34375</v>
      </c>
      <c r="GO35">
        <v>1.40015</v>
      </c>
      <c r="GP35">
        <v>2.2290000000000001</v>
      </c>
      <c r="GQ35">
        <v>20.8369</v>
      </c>
      <c r="GR35">
        <v>13.7118</v>
      </c>
      <c r="GS35">
        <v>18</v>
      </c>
      <c r="GT35">
        <v>615.58799999999997</v>
      </c>
      <c r="GU35">
        <v>453.58</v>
      </c>
      <c r="GV35">
        <v>17.0002</v>
      </c>
      <c r="GW35">
        <v>15.0182</v>
      </c>
      <c r="GX35">
        <v>30.0002</v>
      </c>
      <c r="GY35">
        <v>14.8057</v>
      </c>
      <c r="GZ35">
        <v>14.738300000000001</v>
      </c>
      <c r="HA35">
        <v>19.7058</v>
      </c>
      <c r="HB35">
        <v>-30</v>
      </c>
      <c r="HC35">
        <v>-30</v>
      </c>
      <c r="HD35">
        <v>17</v>
      </c>
      <c r="HE35">
        <v>400.238</v>
      </c>
      <c r="HF35">
        <v>0</v>
      </c>
      <c r="HG35">
        <v>105.622</v>
      </c>
      <c r="HH35">
        <v>105.316</v>
      </c>
    </row>
    <row r="36" spans="1:216" x14ac:dyDescent="0.2">
      <c r="A36">
        <v>18</v>
      </c>
      <c r="B36">
        <v>1689205754.0999999</v>
      </c>
      <c r="C36">
        <v>1028.599999904633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1689205754.0999999</v>
      </c>
      <c r="M36">
        <f t="shared" si="0"/>
        <v>1.0438652964864339E-3</v>
      </c>
      <c r="N36">
        <f t="shared" si="1"/>
        <v>1.0438652964864339</v>
      </c>
      <c r="O36">
        <f t="shared" si="2"/>
        <v>-0.82037243335850751</v>
      </c>
      <c r="P36">
        <f t="shared" si="3"/>
        <v>400.02100000000002</v>
      </c>
      <c r="Q36">
        <f t="shared" si="4"/>
        <v>404.32236451952923</v>
      </c>
      <c r="R36">
        <f t="shared" si="5"/>
        <v>41.193316293707539</v>
      </c>
      <c r="S36">
        <f t="shared" si="6"/>
        <v>40.755083129539003</v>
      </c>
      <c r="T36">
        <f t="shared" si="7"/>
        <v>0.1524648291644522</v>
      </c>
      <c r="U36">
        <f t="shared" si="8"/>
        <v>3.1114183667970421</v>
      </c>
      <c r="V36">
        <f t="shared" si="9"/>
        <v>0.14843263447875998</v>
      </c>
      <c r="W36">
        <f t="shared" si="10"/>
        <v>9.3123791113109144E-2</v>
      </c>
      <c r="X36">
        <f t="shared" si="11"/>
        <v>0</v>
      </c>
      <c r="Y36">
        <f t="shared" si="12"/>
        <v>17.801113119877474</v>
      </c>
      <c r="Z36">
        <f t="shared" si="13"/>
        <v>17.801113119877474</v>
      </c>
      <c r="AA36">
        <f t="shared" si="14"/>
        <v>2.0455134307297751</v>
      </c>
      <c r="AB36">
        <f t="shared" si="15"/>
        <v>64.498505831908219</v>
      </c>
      <c r="AC36">
        <f t="shared" si="16"/>
        <v>1.3409246679785001</v>
      </c>
      <c r="AD36">
        <f t="shared" si="17"/>
        <v>2.0790011344962473</v>
      </c>
      <c r="AE36">
        <f t="shared" si="18"/>
        <v>0.70458876275127502</v>
      </c>
      <c r="AF36">
        <f t="shared" si="19"/>
        <v>-46.034459575051734</v>
      </c>
      <c r="AG36">
        <f t="shared" si="20"/>
        <v>43.292212557503319</v>
      </c>
      <c r="AH36">
        <f t="shared" si="21"/>
        <v>2.7386017813134891</v>
      </c>
      <c r="AI36">
        <f t="shared" si="22"/>
        <v>-3.6452362349237433E-3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55265.295554708377</v>
      </c>
      <c r="AO36">
        <f t="shared" si="26"/>
        <v>0</v>
      </c>
      <c r="AP36">
        <f t="shared" si="27"/>
        <v>0</v>
      </c>
      <c r="AQ36">
        <f t="shared" si="28"/>
        <v>0</v>
      </c>
      <c r="AR36">
        <f t="shared" si="29"/>
        <v>0</v>
      </c>
      <c r="AS36">
        <v>1689205754.0999999</v>
      </c>
      <c r="AT36">
        <v>400.02100000000002</v>
      </c>
      <c r="AU36">
        <v>399.66899999999998</v>
      </c>
      <c r="AV36">
        <v>13.1615</v>
      </c>
      <c r="AW36">
        <v>12.2613</v>
      </c>
      <c r="AX36">
        <v>402.464</v>
      </c>
      <c r="AY36">
        <v>13.182399999999999</v>
      </c>
      <c r="AZ36">
        <v>600.08699999999999</v>
      </c>
      <c r="BA36">
        <v>101.682</v>
      </c>
      <c r="BB36">
        <v>0.20035900000000001</v>
      </c>
      <c r="BC36">
        <v>18.059200000000001</v>
      </c>
      <c r="BD36">
        <v>17.271799999999999</v>
      </c>
      <c r="BE36">
        <v>999.9</v>
      </c>
      <c r="BF36">
        <v>0</v>
      </c>
      <c r="BG36">
        <v>0</v>
      </c>
      <c r="BH36">
        <v>9971.25</v>
      </c>
      <c r="BI36">
        <v>0</v>
      </c>
      <c r="BJ36">
        <v>1.0192099999999999</v>
      </c>
      <c r="BK36">
        <v>0.35211199999999998</v>
      </c>
      <c r="BL36">
        <v>405.35599999999999</v>
      </c>
      <c r="BM36">
        <v>404.63099999999997</v>
      </c>
      <c r="BN36">
        <v>0.90020800000000001</v>
      </c>
      <c r="BO36">
        <v>399.66899999999998</v>
      </c>
      <c r="BP36">
        <v>12.2613</v>
      </c>
      <c r="BQ36">
        <v>1.33829</v>
      </c>
      <c r="BR36">
        <v>1.24675</v>
      </c>
      <c r="BS36">
        <v>11.235900000000001</v>
      </c>
      <c r="BT36">
        <v>10.171799999999999</v>
      </c>
      <c r="BU36">
        <v>0</v>
      </c>
      <c r="BV36">
        <v>0</v>
      </c>
      <c r="BW36">
        <v>0</v>
      </c>
      <c r="BX36">
        <v>0</v>
      </c>
      <c r="BY36">
        <v>0.71</v>
      </c>
      <c r="BZ36">
        <v>0</v>
      </c>
      <c r="CA36">
        <v>594.34</v>
      </c>
      <c r="CB36">
        <v>0.17</v>
      </c>
      <c r="CC36">
        <v>35.875</v>
      </c>
      <c r="CD36">
        <v>39.811999999999998</v>
      </c>
      <c r="CE36">
        <v>38.436999999999998</v>
      </c>
      <c r="CF36">
        <v>39.936999999999998</v>
      </c>
      <c r="CG36">
        <v>36.25</v>
      </c>
      <c r="CH36">
        <v>0</v>
      </c>
      <c r="CI36">
        <v>0</v>
      </c>
      <c r="CJ36">
        <v>0</v>
      </c>
      <c r="CK36">
        <v>1689205759.7</v>
      </c>
      <c r="CL36">
        <v>0</v>
      </c>
      <c r="CM36">
        <v>1689204377</v>
      </c>
      <c r="CN36" t="s">
        <v>350</v>
      </c>
      <c r="CO36">
        <v>1689204367.5</v>
      </c>
      <c r="CP36">
        <v>1689204377</v>
      </c>
      <c r="CQ36">
        <v>43</v>
      </c>
      <c r="CR36">
        <v>0.214</v>
      </c>
      <c r="CS36">
        <v>6.0000000000000001E-3</v>
      </c>
      <c r="CT36">
        <v>-2.4750000000000001</v>
      </c>
      <c r="CU36">
        <v>-2.1000000000000001E-2</v>
      </c>
      <c r="CV36">
        <v>410</v>
      </c>
      <c r="CW36">
        <v>12</v>
      </c>
      <c r="CX36">
        <v>0.2</v>
      </c>
      <c r="CY36">
        <v>0.08</v>
      </c>
      <c r="CZ36">
        <v>-1.0116938484497391</v>
      </c>
      <c r="DA36">
        <v>0.16579142467789421</v>
      </c>
      <c r="DB36">
        <v>4.7141509340580971E-2</v>
      </c>
      <c r="DC36">
        <v>1</v>
      </c>
      <c r="DD36">
        <v>399.75099999999998</v>
      </c>
      <c r="DE36">
        <v>6.0315196996271213E-2</v>
      </c>
      <c r="DF36">
        <v>3.4072716357814031E-2</v>
      </c>
      <c r="DG36">
        <v>-1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2</v>
      </c>
      <c r="DN36" t="s">
        <v>351</v>
      </c>
      <c r="DO36">
        <v>3.2209400000000001</v>
      </c>
      <c r="DP36">
        <v>2.80904</v>
      </c>
      <c r="DQ36">
        <v>9.7736600000000007E-2</v>
      </c>
      <c r="DR36">
        <v>9.6790200000000007E-2</v>
      </c>
      <c r="DS36">
        <v>7.7313300000000001E-2</v>
      </c>
      <c r="DT36">
        <v>7.2636500000000007E-2</v>
      </c>
      <c r="DU36">
        <v>27610.6</v>
      </c>
      <c r="DV36">
        <v>31195.7</v>
      </c>
      <c r="DW36">
        <v>28767.200000000001</v>
      </c>
      <c r="DX36">
        <v>33083.5</v>
      </c>
      <c r="DY36">
        <v>36906.699999999997</v>
      </c>
      <c r="DZ36">
        <v>41718</v>
      </c>
      <c r="EA36">
        <v>42223.8</v>
      </c>
      <c r="EB36">
        <v>47877.1</v>
      </c>
      <c r="EC36">
        <v>2.3283200000000002</v>
      </c>
      <c r="ED36">
        <v>2.0290300000000001</v>
      </c>
      <c r="EE36">
        <v>0.12928600000000001</v>
      </c>
      <c r="EF36">
        <v>0</v>
      </c>
      <c r="EG36">
        <v>15.119400000000001</v>
      </c>
      <c r="EH36">
        <v>999.9</v>
      </c>
      <c r="EI36">
        <v>67.5</v>
      </c>
      <c r="EJ36">
        <v>17.5</v>
      </c>
      <c r="EK36">
        <v>13.324</v>
      </c>
      <c r="EL36">
        <v>63.104599999999998</v>
      </c>
      <c r="EM36">
        <v>23.681899999999999</v>
      </c>
      <c r="EN36">
        <v>1</v>
      </c>
      <c r="EO36">
        <v>-0.91593500000000005</v>
      </c>
      <c r="EP36">
        <v>-0.65679500000000002</v>
      </c>
      <c r="EQ36">
        <v>20.252199999999998</v>
      </c>
      <c r="ER36">
        <v>5.2292699999999996</v>
      </c>
      <c r="ES36">
        <v>12.004</v>
      </c>
      <c r="ET36">
        <v>4.9909999999999997</v>
      </c>
      <c r="EU36">
        <v>3.3050000000000002</v>
      </c>
      <c r="EV36">
        <v>3487.6</v>
      </c>
      <c r="EW36">
        <v>1739.1</v>
      </c>
      <c r="EX36">
        <v>76.8</v>
      </c>
      <c r="EY36">
        <v>20.100000000000001</v>
      </c>
      <c r="EZ36">
        <v>1.8521000000000001</v>
      </c>
      <c r="FA36">
        <v>1.86127</v>
      </c>
      <c r="FB36">
        <v>1.8601300000000001</v>
      </c>
      <c r="FC36">
        <v>1.85608</v>
      </c>
      <c r="FD36">
        <v>1.8605400000000001</v>
      </c>
      <c r="FE36">
        <v>1.85687</v>
      </c>
      <c r="FF36">
        <v>1.8589800000000001</v>
      </c>
      <c r="FG36">
        <v>1.8617600000000001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-2.4430000000000001</v>
      </c>
      <c r="FV36">
        <v>-2.0899999999999998E-2</v>
      </c>
      <c r="FW36">
        <v>-0.99879741636504726</v>
      </c>
      <c r="FX36">
        <v>-4.0117494158234393E-3</v>
      </c>
      <c r="FY36">
        <v>1.087516141204025E-6</v>
      </c>
      <c r="FZ36">
        <v>-8.657206703991749E-11</v>
      </c>
      <c r="GA36">
        <v>-2.0847619047620111E-2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23.1</v>
      </c>
      <c r="GJ36">
        <v>23</v>
      </c>
      <c r="GK36">
        <v>0.98022500000000001</v>
      </c>
      <c r="GL36">
        <v>2.33521</v>
      </c>
      <c r="GM36">
        <v>1.5942400000000001</v>
      </c>
      <c r="GN36">
        <v>2.34253</v>
      </c>
      <c r="GO36">
        <v>1.40015</v>
      </c>
      <c r="GP36">
        <v>2.32178</v>
      </c>
      <c r="GQ36">
        <v>20.8369</v>
      </c>
      <c r="GR36">
        <v>13.720499999999999</v>
      </c>
      <c r="GS36">
        <v>18</v>
      </c>
      <c r="GT36">
        <v>615.60199999999998</v>
      </c>
      <c r="GU36">
        <v>453.5</v>
      </c>
      <c r="GV36">
        <v>16.999400000000001</v>
      </c>
      <c r="GW36">
        <v>15.0283</v>
      </c>
      <c r="GX36">
        <v>30.0001</v>
      </c>
      <c r="GY36">
        <v>14.8156</v>
      </c>
      <c r="GZ36">
        <v>14.7479</v>
      </c>
      <c r="HA36">
        <v>19.686800000000002</v>
      </c>
      <c r="HB36">
        <v>-30</v>
      </c>
      <c r="HC36">
        <v>-30</v>
      </c>
      <c r="HD36">
        <v>17</v>
      </c>
      <c r="HE36">
        <v>399.798</v>
      </c>
      <c r="HF36">
        <v>0</v>
      </c>
      <c r="HG36">
        <v>105.621</v>
      </c>
      <c r="HH36">
        <v>105.313</v>
      </c>
    </row>
    <row r="37" spans="1:216" x14ac:dyDescent="0.2">
      <c r="A37">
        <v>19</v>
      </c>
      <c r="B37">
        <v>1689205874.5999999</v>
      </c>
      <c r="C37">
        <v>1149.099999904633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1689205874.5999999</v>
      </c>
      <c r="M37">
        <f t="shared" si="0"/>
        <v>1.3334192026549371E-3</v>
      </c>
      <c r="N37">
        <f t="shared" si="1"/>
        <v>1.333419202654937</v>
      </c>
      <c r="O37">
        <f t="shared" si="2"/>
        <v>6.7141244240723061</v>
      </c>
      <c r="P37">
        <f t="shared" si="3"/>
        <v>399.584</v>
      </c>
      <c r="Q37">
        <f t="shared" si="4"/>
        <v>315.43524171388577</v>
      </c>
      <c r="R37">
        <f t="shared" si="5"/>
        <v>32.137125981007848</v>
      </c>
      <c r="S37">
        <f t="shared" si="6"/>
        <v>40.7103571504</v>
      </c>
      <c r="T37">
        <f t="shared" si="7"/>
        <v>0.13963908037511294</v>
      </c>
      <c r="U37">
        <f t="shared" si="8"/>
        <v>3.1126211989304498</v>
      </c>
      <c r="V37">
        <f t="shared" si="9"/>
        <v>0.13624990090734729</v>
      </c>
      <c r="W37">
        <f t="shared" si="10"/>
        <v>8.545384107995134E-2</v>
      </c>
      <c r="X37">
        <f t="shared" si="11"/>
        <v>297.68647800000002</v>
      </c>
      <c r="Y37">
        <f t="shared" si="12"/>
        <v>19.8887773097367</v>
      </c>
      <c r="Z37">
        <f t="shared" si="13"/>
        <v>19.8887773097367</v>
      </c>
      <c r="AA37">
        <f t="shared" si="14"/>
        <v>2.3304994373403298</v>
      </c>
      <c r="AB37">
        <f t="shared" si="15"/>
        <v>63.031725724013185</v>
      </c>
      <c r="AC37">
        <f t="shared" si="16"/>
        <v>1.3514423638799999</v>
      </c>
      <c r="AD37">
        <f t="shared" si="17"/>
        <v>2.1440668938644354</v>
      </c>
      <c r="AE37">
        <f t="shared" si="18"/>
        <v>0.97905707346032989</v>
      </c>
      <c r="AF37">
        <f t="shared" si="19"/>
        <v>-58.803786837082725</v>
      </c>
      <c r="AG37">
        <f t="shared" si="20"/>
        <v>-224.58992984890568</v>
      </c>
      <c r="AH37">
        <f t="shared" si="21"/>
        <v>-14.391480352286813</v>
      </c>
      <c r="AI37">
        <f t="shared" si="22"/>
        <v>-9.8719038275191906E-2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55205.374893973647</v>
      </c>
      <c r="AO37">
        <f t="shared" si="26"/>
        <v>1799.91</v>
      </c>
      <c r="AP37">
        <f t="shared" si="27"/>
        <v>1517.3238000000001</v>
      </c>
      <c r="AQ37">
        <f t="shared" si="28"/>
        <v>0.84299981665749957</v>
      </c>
      <c r="AR37">
        <f t="shared" si="29"/>
        <v>0.16538964614897411</v>
      </c>
      <c r="AS37">
        <v>1689205874.5999999</v>
      </c>
      <c r="AT37">
        <v>399.584</v>
      </c>
      <c r="AU37">
        <v>405.91699999999997</v>
      </c>
      <c r="AV37">
        <v>13.264799999999999</v>
      </c>
      <c r="AW37">
        <v>12.115</v>
      </c>
      <c r="AX37">
        <v>402.02499999999998</v>
      </c>
      <c r="AY37">
        <v>13.285600000000001</v>
      </c>
      <c r="AZ37">
        <v>600.07799999999997</v>
      </c>
      <c r="BA37">
        <v>101.682</v>
      </c>
      <c r="BB37">
        <v>0.19985</v>
      </c>
      <c r="BC37">
        <v>18.5504</v>
      </c>
      <c r="BD37">
        <v>17.605699999999999</v>
      </c>
      <c r="BE37">
        <v>999.9</v>
      </c>
      <c r="BF37">
        <v>0</v>
      </c>
      <c r="BG37">
        <v>0</v>
      </c>
      <c r="BH37">
        <v>9977.5</v>
      </c>
      <c r="BI37">
        <v>0</v>
      </c>
      <c r="BJ37">
        <v>1.0791599999999999</v>
      </c>
      <c r="BK37">
        <v>-6.3329800000000001</v>
      </c>
      <c r="BL37">
        <v>404.95499999999998</v>
      </c>
      <c r="BM37">
        <v>410.89499999999998</v>
      </c>
      <c r="BN37">
        <v>1.14981</v>
      </c>
      <c r="BO37">
        <v>405.91699999999997</v>
      </c>
      <c r="BP37">
        <v>12.115</v>
      </c>
      <c r="BQ37">
        <v>1.3487800000000001</v>
      </c>
      <c r="BR37">
        <v>1.23187</v>
      </c>
      <c r="BS37">
        <v>11.3538</v>
      </c>
      <c r="BT37">
        <v>9.9923599999999997</v>
      </c>
      <c r="BU37">
        <v>1799.91</v>
      </c>
      <c r="BV37">
        <v>0.90000500000000005</v>
      </c>
      <c r="BW37">
        <v>9.9995399999999998E-2</v>
      </c>
      <c r="BX37">
        <v>0</v>
      </c>
      <c r="BY37">
        <v>2.5537999999999998</v>
      </c>
      <c r="BZ37">
        <v>0</v>
      </c>
      <c r="CA37">
        <v>5934.94</v>
      </c>
      <c r="CB37">
        <v>14599.6</v>
      </c>
      <c r="CC37">
        <v>38.125</v>
      </c>
      <c r="CD37">
        <v>39.625</v>
      </c>
      <c r="CE37">
        <v>38.75</v>
      </c>
      <c r="CF37">
        <v>39.875</v>
      </c>
      <c r="CG37">
        <v>37.436999999999998</v>
      </c>
      <c r="CH37">
        <v>1619.93</v>
      </c>
      <c r="CI37">
        <v>179.98</v>
      </c>
      <c r="CJ37">
        <v>0</v>
      </c>
      <c r="CK37">
        <v>1689205880.2</v>
      </c>
      <c r="CL37">
        <v>0</v>
      </c>
      <c r="CM37">
        <v>1689204377</v>
      </c>
      <c r="CN37" t="s">
        <v>350</v>
      </c>
      <c r="CO37">
        <v>1689204367.5</v>
      </c>
      <c r="CP37">
        <v>1689204377</v>
      </c>
      <c r="CQ37">
        <v>43</v>
      </c>
      <c r="CR37">
        <v>0.214</v>
      </c>
      <c r="CS37">
        <v>6.0000000000000001E-3</v>
      </c>
      <c r="CT37">
        <v>-2.4750000000000001</v>
      </c>
      <c r="CU37">
        <v>-2.1000000000000001E-2</v>
      </c>
      <c r="CV37">
        <v>410</v>
      </c>
      <c r="CW37">
        <v>12</v>
      </c>
      <c r="CX37">
        <v>0.2</v>
      </c>
      <c r="CY37">
        <v>0.08</v>
      </c>
      <c r="CZ37">
        <v>8.2963834453581082</v>
      </c>
      <c r="DA37">
        <v>3.0297283888695432</v>
      </c>
      <c r="DB37">
        <v>0.29365199710438622</v>
      </c>
      <c r="DC37">
        <v>0</v>
      </c>
      <c r="DD37">
        <v>405.52675609756091</v>
      </c>
      <c r="DE37">
        <v>2.258780487805228</v>
      </c>
      <c r="DF37">
        <v>0.22377523353969769</v>
      </c>
      <c r="DG37">
        <v>-1</v>
      </c>
      <c r="DH37">
        <v>1799.991</v>
      </c>
      <c r="DI37">
        <v>-4.6612100084858207E-2</v>
      </c>
      <c r="DJ37">
        <v>0.10876120631917439</v>
      </c>
      <c r="DK37">
        <v>1</v>
      </c>
      <c r="DL37">
        <v>1</v>
      </c>
      <c r="DM37">
        <v>2</v>
      </c>
      <c r="DN37" t="s">
        <v>391</v>
      </c>
      <c r="DO37">
        <v>3.22092</v>
      </c>
      <c r="DP37">
        <v>2.8085900000000001</v>
      </c>
      <c r="DQ37">
        <v>9.7656099999999996E-2</v>
      </c>
      <c r="DR37">
        <v>9.7928799999999996E-2</v>
      </c>
      <c r="DS37">
        <v>7.7764600000000003E-2</v>
      </c>
      <c r="DT37">
        <v>7.1989700000000004E-2</v>
      </c>
      <c r="DU37">
        <v>27612.5</v>
      </c>
      <c r="DV37">
        <v>31157.200000000001</v>
      </c>
      <c r="DW37">
        <v>28766.6</v>
      </c>
      <c r="DX37">
        <v>33084.400000000001</v>
      </c>
      <c r="DY37">
        <v>36887.599999999999</v>
      </c>
      <c r="DZ37">
        <v>41748.400000000001</v>
      </c>
      <c r="EA37">
        <v>42223.199999999997</v>
      </c>
      <c r="EB37">
        <v>47878.3</v>
      </c>
      <c r="EC37">
        <v>2.3288500000000001</v>
      </c>
      <c r="ED37">
        <v>2.0287000000000002</v>
      </c>
      <c r="EE37">
        <v>0.137821</v>
      </c>
      <c r="EF37">
        <v>0</v>
      </c>
      <c r="EG37">
        <v>15.312200000000001</v>
      </c>
      <c r="EH37">
        <v>999.9</v>
      </c>
      <c r="EI37">
        <v>67.599999999999994</v>
      </c>
      <c r="EJ37">
        <v>17.5</v>
      </c>
      <c r="EK37">
        <v>13.342700000000001</v>
      </c>
      <c r="EL37">
        <v>62.864600000000003</v>
      </c>
      <c r="EM37">
        <v>23.798100000000002</v>
      </c>
      <c r="EN37">
        <v>1</v>
      </c>
      <c r="EO37">
        <v>-0.91692099999999999</v>
      </c>
      <c r="EP37">
        <v>-0.66144899999999995</v>
      </c>
      <c r="EQ37">
        <v>20.236699999999999</v>
      </c>
      <c r="ER37">
        <v>5.22987</v>
      </c>
      <c r="ES37">
        <v>12.004</v>
      </c>
      <c r="ET37">
        <v>4.9903000000000004</v>
      </c>
      <c r="EU37">
        <v>3.3050000000000002</v>
      </c>
      <c r="EV37">
        <v>3490.3</v>
      </c>
      <c r="EW37">
        <v>1739.1</v>
      </c>
      <c r="EX37">
        <v>76.8</v>
      </c>
      <c r="EY37">
        <v>20.100000000000001</v>
      </c>
      <c r="EZ37">
        <v>1.85199</v>
      </c>
      <c r="FA37">
        <v>1.8612200000000001</v>
      </c>
      <c r="FB37">
        <v>1.86005</v>
      </c>
      <c r="FC37">
        <v>1.8560700000000001</v>
      </c>
      <c r="FD37">
        <v>1.8605</v>
      </c>
      <c r="FE37">
        <v>1.85684</v>
      </c>
      <c r="FF37">
        <v>1.8589599999999999</v>
      </c>
      <c r="FG37">
        <v>1.8617300000000001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-2.4409999999999998</v>
      </c>
      <c r="FV37">
        <v>-2.0799999999999999E-2</v>
      </c>
      <c r="FW37">
        <v>-0.99879741636504726</v>
      </c>
      <c r="FX37">
        <v>-4.0117494158234393E-3</v>
      </c>
      <c r="FY37">
        <v>1.087516141204025E-6</v>
      </c>
      <c r="FZ37">
        <v>-8.657206703991749E-11</v>
      </c>
      <c r="GA37">
        <v>-2.0847619047620111E-2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25.1</v>
      </c>
      <c r="GJ37">
        <v>25</v>
      </c>
      <c r="GK37">
        <v>0.99243199999999998</v>
      </c>
      <c r="GL37">
        <v>2.3327599999999999</v>
      </c>
      <c r="GM37">
        <v>1.5942400000000001</v>
      </c>
      <c r="GN37">
        <v>2.34253</v>
      </c>
      <c r="GO37">
        <v>1.40015</v>
      </c>
      <c r="GP37">
        <v>2.34741</v>
      </c>
      <c r="GQ37">
        <v>20.877099999999999</v>
      </c>
      <c r="GR37">
        <v>13.632899999999999</v>
      </c>
      <c r="GS37">
        <v>18</v>
      </c>
      <c r="GT37">
        <v>616.02599999999995</v>
      </c>
      <c r="GU37">
        <v>453.31400000000002</v>
      </c>
      <c r="GV37">
        <v>17.000399999999999</v>
      </c>
      <c r="GW37">
        <v>15.027900000000001</v>
      </c>
      <c r="GX37">
        <v>30</v>
      </c>
      <c r="GY37">
        <v>14.8186</v>
      </c>
      <c r="GZ37">
        <v>14.7493</v>
      </c>
      <c r="HA37">
        <v>19.928999999999998</v>
      </c>
      <c r="HB37">
        <v>-30</v>
      </c>
      <c r="HC37">
        <v>-30</v>
      </c>
      <c r="HD37">
        <v>17</v>
      </c>
      <c r="HE37">
        <v>406.13200000000001</v>
      </c>
      <c r="HF37">
        <v>0</v>
      </c>
      <c r="HG37">
        <v>105.619</v>
      </c>
      <c r="HH37">
        <v>105.315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2023-07-13T00:01:08Z</dcterms:created>
  <dcterms:modified xsi:type="dcterms:W3CDTF">2023-07-14T21:17:26Z</dcterms:modified>
</cp:coreProperties>
</file>