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5256CF93-3A85-4045-A09F-C8066923F22C}" xr6:coauthVersionLast="47" xr6:coauthVersionMax="47" xr10:uidLastSave="{00000000-0000-0000-0000-000000000000}"/>
  <bookViews>
    <workbookView xWindow="360" yWindow="760" windowWidth="16100" windowHeight="112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 s="1"/>
  <c r="AD37" i="1"/>
  <c r="AB37" i="1" s="1"/>
  <c r="AC37" i="1"/>
  <c r="U37" i="1"/>
  <c r="AR36" i="1"/>
  <c r="X36" i="1" s="1"/>
  <c r="AQ36" i="1"/>
  <c r="AO36" i="1"/>
  <c r="AP36" i="1" s="1"/>
  <c r="AN36" i="1"/>
  <c r="AM36" i="1"/>
  <c r="AL36" i="1"/>
  <c r="P36" i="1" s="1"/>
  <c r="AD36" i="1"/>
  <c r="AC36" i="1"/>
  <c r="AB36" i="1" s="1"/>
  <c r="U36" i="1"/>
  <c r="AR35" i="1"/>
  <c r="AQ35" i="1"/>
  <c r="AO35" i="1"/>
  <c r="AP35" i="1" s="1"/>
  <c r="AN35" i="1"/>
  <c r="AL35" i="1"/>
  <c r="N35" i="1" s="1"/>
  <c r="M35" i="1" s="1"/>
  <c r="AD35" i="1"/>
  <c r="AC35" i="1"/>
  <c r="AB35" i="1"/>
  <c r="U35" i="1"/>
  <c r="S35" i="1"/>
  <c r="O35" i="1"/>
  <c r="AR34" i="1"/>
  <c r="AQ34" i="1"/>
  <c r="AP34" i="1" s="1"/>
  <c r="AO34" i="1"/>
  <c r="AN34" i="1"/>
  <c r="AL34" i="1" s="1"/>
  <c r="AD34" i="1"/>
  <c r="AC34" i="1"/>
  <c r="AB34" i="1" s="1"/>
  <c r="X34" i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AR31" i="1"/>
  <c r="AQ31" i="1"/>
  <c r="AO31" i="1"/>
  <c r="AP31" i="1" s="1"/>
  <c r="AN31" i="1"/>
  <c r="AL31" i="1"/>
  <c r="N31" i="1" s="1"/>
  <c r="M31" i="1" s="1"/>
  <c r="AD31" i="1"/>
  <c r="AC31" i="1"/>
  <c r="AB31" i="1"/>
  <c r="U31" i="1"/>
  <c r="S31" i="1"/>
  <c r="O31" i="1"/>
  <c r="AR30" i="1"/>
  <c r="AQ30" i="1"/>
  <c r="AP30" i="1"/>
  <c r="AO30" i="1"/>
  <c r="AN30" i="1"/>
  <c r="AL30" i="1" s="1"/>
  <c r="AD30" i="1"/>
  <c r="AC30" i="1"/>
  <c r="AB30" i="1" s="1"/>
  <c r="X30" i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AR27" i="1"/>
  <c r="AQ27" i="1"/>
  <c r="AO27" i="1"/>
  <c r="AP27" i="1" s="1"/>
  <c r="AN27" i="1"/>
  <c r="AL27" i="1"/>
  <c r="N27" i="1" s="1"/>
  <c r="M27" i="1" s="1"/>
  <c r="AD27" i="1"/>
  <c r="AC27" i="1"/>
  <c r="AB27" i="1"/>
  <c r="U27" i="1"/>
  <c r="S27" i="1"/>
  <c r="O27" i="1"/>
  <c r="AR26" i="1"/>
  <c r="AQ26" i="1"/>
  <c r="AP26" i="1"/>
  <c r="AO26" i="1"/>
  <c r="AN26" i="1"/>
  <c r="AL26" i="1" s="1"/>
  <c r="AD26" i="1"/>
  <c r="AC26" i="1"/>
  <c r="AB26" i="1" s="1"/>
  <c r="X26" i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AR23" i="1"/>
  <c r="AQ23" i="1"/>
  <c r="AO23" i="1"/>
  <c r="AP23" i="1" s="1"/>
  <c r="AN23" i="1"/>
  <c r="AL23" i="1"/>
  <c r="N23" i="1" s="1"/>
  <c r="M23" i="1" s="1"/>
  <c r="AD23" i="1"/>
  <c r="AC23" i="1"/>
  <c r="AB23" i="1"/>
  <c r="U23" i="1"/>
  <c r="S23" i="1"/>
  <c r="O23" i="1"/>
  <c r="AR22" i="1"/>
  <c r="AQ22" i="1"/>
  <c r="AP22" i="1"/>
  <c r="AO22" i="1"/>
  <c r="AN22" i="1"/>
  <c r="AL22" i="1" s="1"/>
  <c r="AD22" i="1"/>
  <c r="AC22" i="1"/>
  <c r="AB22" i="1" s="1"/>
  <c r="X22" i="1"/>
  <c r="U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AR19" i="1"/>
  <c r="AQ19" i="1"/>
  <c r="AO19" i="1"/>
  <c r="AP19" i="1" s="1"/>
  <c r="AN19" i="1"/>
  <c r="AL19" i="1"/>
  <c r="N19" i="1" s="1"/>
  <c r="M19" i="1" s="1"/>
  <c r="AD19" i="1"/>
  <c r="AC19" i="1"/>
  <c r="AB19" i="1"/>
  <c r="U19" i="1"/>
  <c r="S19" i="1"/>
  <c r="O19" i="1"/>
  <c r="P25" i="1" l="1"/>
  <c r="O25" i="1"/>
  <c r="N25" i="1"/>
  <c r="M25" i="1" s="1"/>
  <c r="AM25" i="1"/>
  <c r="S25" i="1"/>
  <c r="S26" i="1"/>
  <c r="P26" i="1"/>
  <c r="O26" i="1"/>
  <c r="AM26" i="1"/>
  <c r="N26" i="1"/>
  <c r="M26" i="1" s="1"/>
  <c r="P33" i="1"/>
  <c r="O33" i="1"/>
  <c r="N33" i="1"/>
  <c r="M33" i="1" s="1"/>
  <c r="AM33" i="1"/>
  <c r="S33" i="1"/>
  <c r="S34" i="1"/>
  <c r="P34" i="1"/>
  <c r="O34" i="1"/>
  <c r="AM34" i="1"/>
  <c r="N34" i="1"/>
  <c r="M34" i="1" s="1"/>
  <c r="AF35" i="1"/>
  <c r="AF19" i="1"/>
  <c r="AF27" i="1"/>
  <c r="P37" i="1"/>
  <c r="O37" i="1"/>
  <c r="N37" i="1"/>
  <c r="M37" i="1" s="1"/>
  <c r="AM37" i="1"/>
  <c r="S37" i="1"/>
  <c r="P21" i="1"/>
  <c r="O21" i="1"/>
  <c r="AM21" i="1"/>
  <c r="N21" i="1"/>
  <c r="M21" i="1" s="1"/>
  <c r="S21" i="1"/>
  <c r="S22" i="1"/>
  <c r="P22" i="1"/>
  <c r="O22" i="1"/>
  <c r="AM22" i="1"/>
  <c r="N22" i="1"/>
  <c r="M22" i="1" s="1"/>
  <c r="Y22" i="1" s="1"/>
  <c r="Z22" i="1" s="1"/>
  <c r="P29" i="1"/>
  <c r="O29" i="1"/>
  <c r="N29" i="1"/>
  <c r="M29" i="1" s="1"/>
  <c r="AM29" i="1"/>
  <c r="S29" i="1"/>
  <c r="S30" i="1"/>
  <c r="P30" i="1"/>
  <c r="O30" i="1"/>
  <c r="N30" i="1"/>
  <c r="M30" i="1" s="1"/>
  <c r="AM30" i="1"/>
  <c r="AF23" i="1"/>
  <c r="AF31" i="1"/>
  <c r="P19" i="1"/>
  <c r="X19" i="1"/>
  <c r="P23" i="1"/>
  <c r="X23" i="1"/>
  <c r="P27" i="1"/>
  <c r="X27" i="1"/>
  <c r="P31" i="1"/>
  <c r="X31" i="1"/>
  <c r="P35" i="1"/>
  <c r="X35" i="1"/>
  <c r="S20" i="1"/>
  <c r="S24" i="1"/>
  <c r="S28" i="1"/>
  <c r="S32" i="1"/>
  <c r="S36" i="1"/>
  <c r="AM20" i="1"/>
  <c r="AM24" i="1"/>
  <c r="Y26" i="1"/>
  <c r="Z26" i="1" s="1"/>
  <c r="AG26" i="1" s="1"/>
  <c r="AM28" i="1"/>
  <c r="Y30" i="1"/>
  <c r="Z30" i="1" s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X37" i="1"/>
  <c r="AM19" i="1"/>
  <c r="O20" i="1"/>
  <c r="AM23" i="1"/>
  <c r="O24" i="1"/>
  <c r="AM27" i="1"/>
  <c r="O28" i="1"/>
  <c r="AM31" i="1"/>
  <c r="O32" i="1"/>
  <c r="AM35" i="1"/>
  <c r="O36" i="1"/>
  <c r="X20" i="1"/>
  <c r="X24" i="1"/>
  <c r="X28" i="1"/>
  <c r="X32" i="1"/>
  <c r="AA22" i="1" l="1"/>
  <c r="AE22" i="1" s="1"/>
  <c r="AH22" i="1"/>
  <c r="AF24" i="1"/>
  <c r="Y31" i="1"/>
  <c r="Z31" i="1" s="1"/>
  <c r="AF22" i="1"/>
  <c r="V22" i="1"/>
  <c r="T22" i="1" s="1"/>
  <c r="W22" i="1" s="1"/>
  <c r="Q22" i="1" s="1"/>
  <c r="R22" i="1" s="1"/>
  <c r="AF33" i="1"/>
  <c r="Y37" i="1"/>
  <c r="Z37" i="1" s="1"/>
  <c r="Y21" i="1"/>
  <c r="Z21" i="1" s="1"/>
  <c r="Y34" i="1"/>
  <c r="Z34" i="1" s="1"/>
  <c r="AF34" i="1"/>
  <c r="AF36" i="1"/>
  <c r="AF20" i="1"/>
  <c r="Y27" i="1"/>
  <c r="Z27" i="1" s="1"/>
  <c r="Y32" i="1"/>
  <c r="Z32" i="1" s="1"/>
  <c r="V32" i="1" s="1"/>
  <c r="T32" i="1" s="1"/>
  <c r="W32" i="1" s="1"/>
  <c r="Q32" i="1" s="1"/>
  <c r="R32" i="1" s="1"/>
  <c r="Y33" i="1"/>
  <c r="Z33" i="1" s="1"/>
  <c r="AA30" i="1"/>
  <c r="AE30" i="1" s="1"/>
  <c r="AH30" i="1"/>
  <c r="Y36" i="1"/>
  <c r="Z36" i="1" s="1"/>
  <c r="AG30" i="1"/>
  <c r="AF25" i="1"/>
  <c r="Y28" i="1"/>
  <c r="Z28" i="1" s="1"/>
  <c r="V28" i="1" s="1"/>
  <c r="T28" i="1" s="1"/>
  <c r="W28" i="1" s="1"/>
  <c r="Q28" i="1" s="1"/>
  <c r="R28" i="1" s="1"/>
  <c r="AF32" i="1"/>
  <c r="Y23" i="1"/>
  <c r="Z23" i="1" s="1"/>
  <c r="AF29" i="1"/>
  <c r="AF37" i="1"/>
  <c r="V37" i="1"/>
  <c r="T37" i="1" s="1"/>
  <c r="W37" i="1" s="1"/>
  <c r="Q37" i="1" s="1"/>
  <c r="R37" i="1" s="1"/>
  <c r="AF26" i="1"/>
  <c r="V26" i="1"/>
  <c r="T26" i="1" s="1"/>
  <c r="W26" i="1" s="1"/>
  <c r="Q26" i="1" s="1"/>
  <c r="R26" i="1" s="1"/>
  <c r="Y29" i="1"/>
  <c r="Z29" i="1" s="1"/>
  <c r="Y25" i="1"/>
  <c r="Z25" i="1" s="1"/>
  <c r="V25" i="1" s="1"/>
  <c r="T25" i="1" s="1"/>
  <c r="W25" i="1" s="1"/>
  <c r="Q25" i="1" s="1"/>
  <c r="R25" i="1" s="1"/>
  <c r="Y24" i="1"/>
  <c r="Z24" i="1" s="1"/>
  <c r="V24" i="1" s="1"/>
  <c r="T24" i="1" s="1"/>
  <c r="W24" i="1" s="1"/>
  <c r="Q24" i="1" s="1"/>
  <c r="R24" i="1" s="1"/>
  <c r="AA26" i="1"/>
  <c r="AE26" i="1" s="1"/>
  <c r="AH26" i="1"/>
  <c r="Y20" i="1"/>
  <c r="Z20" i="1" s="1"/>
  <c r="AF28" i="1"/>
  <c r="Y35" i="1"/>
  <c r="Z35" i="1" s="1"/>
  <c r="Y19" i="1"/>
  <c r="Z19" i="1" s="1"/>
  <c r="AF30" i="1"/>
  <c r="V30" i="1"/>
  <c r="T30" i="1" s="1"/>
  <c r="W30" i="1" s="1"/>
  <c r="Q30" i="1" s="1"/>
  <c r="R30" i="1" s="1"/>
  <c r="V21" i="1"/>
  <c r="T21" i="1" s="1"/>
  <c r="W21" i="1" s="1"/>
  <c r="Q21" i="1" s="1"/>
  <c r="R21" i="1" s="1"/>
  <c r="AF21" i="1"/>
  <c r="AG22" i="1"/>
  <c r="AI26" i="1" l="1"/>
  <c r="AA20" i="1"/>
  <c r="AE20" i="1" s="1"/>
  <c r="AH20" i="1"/>
  <c r="AI20" i="1" s="1"/>
  <c r="AG20" i="1"/>
  <c r="AA23" i="1"/>
  <c r="AE23" i="1" s="1"/>
  <c r="AH23" i="1"/>
  <c r="AI23" i="1" s="1"/>
  <c r="AG23" i="1"/>
  <c r="V23" i="1"/>
  <c r="T23" i="1" s="1"/>
  <c r="W23" i="1" s="1"/>
  <c r="Q23" i="1" s="1"/>
  <c r="R23" i="1" s="1"/>
  <c r="AA27" i="1"/>
  <c r="AE27" i="1" s="1"/>
  <c r="AH27" i="1"/>
  <c r="V27" i="1"/>
  <c r="T27" i="1" s="1"/>
  <c r="W27" i="1" s="1"/>
  <c r="Q27" i="1" s="1"/>
  <c r="R27" i="1" s="1"/>
  <c r="AG27" i="1"/>
  <c r="AA34" i="1"/>
  <c r="AE34" i="1" s="1"/>
  <c r="AH34" i="1"/>
  <c r="AI34" i="1" s="1"/>
  <c r="AG34" i="1"/>
  <c r="AH29" i="1"/>
  <c r="AG29" i="1"/>
  <c r="AA29" i="1"/>
  <c r="AE29" i="1" s="1"/>
  <c r="AA36" i="1"/>
  <c r="AE36" i="1" s="1"/>
  <c r="AG36" i="1"/>
  <c r="AH36" i="1"/>
  <c r="AA31" i="1"/>
  <c r="AE31" i="1" s="1"/>
  <c r="AH31" i="1"/>
  <c r="V31" i="1"/>
  <c r="T31" i="1" s="1"/>
  <c r="W31" i="1" s="1"/>
  <c r="Q31" i="1" s="1"/>
  <c r="R31" i="1" s="1"/>
  <c r="AG31" i="1"/>
  <c r="AA19" i="1"/>
  <c r="AE19" i="1" s="1"/>
  <c r="AH19" i="1"/>
  <c r="V19" i="1"/>
  <c r="T19" i="1" s="1"/>
  <c r="W19" i="1" s="1"/>
  <c r="Q19" i="1" s="1"/>
  <c r="R19" i="1" s="1"/>
  <c r="AG19" i="1"/>
  <c r="AI30" i="1"/>
  <c r="V20" i="1"/>
  <c r="T20" i="1" s="1"/>
  <c r="W20" i="1" s="1"/>
  <c r="Q20" i="1" s="1"/>
  <c r="R20" i="1" s="1"/>
  <c r="AA35" i="1"/>
  <c r="AE35" i="1" s="1"/>
  <c r="AH35" i="1"/>
  <c r="V35" i="1"/>
  <c r="T35" i="1" s="1"/>
  <c r="W35" i="1" s="1"/>
  <c r="Q35" i="1" s="1"/>
  <c r="R35" i="1" s="1"/>
  <c r="AG35" i="1"/>
  <c r="AA24" i="1"/>
  <c r="AE24" i="1" s="1"/>
  <c r="AG24" i="1"/>
  <c r="AH24" i="1"/>
  <c r="AI24" i="1" s="1"/>
  <c r="AA28" i="1"/>
  <c r="AE28" i="1" s="1"/>
  <c r="AG28" i="1"/>
  <c r="AH28" i="1"/>
  <c r="V36" i="1"/>
  <c r="T36" i="1" s="1"/>
  <c r="W36" i="1" s="1"/>
  <c r="Q36" i="1" s="1"/>
  <c r="R36" i="1" s="1"/>
  <c r="AH37" i="1"/>
  <c r="AA37" i="1"/>
  <c r="AE37" i="1" s="1"/>
  <c r="AG37" i="1"/>
  <c r="AH25" i="1"/>
  <c r="AG25" i="1"/>
  <c r="AA25" i="1"/>
  <c r="AE25" i="1" s="1"/>
  <c r="AH21" i="1"/>
  <c r="AG21" i="1"/>
  <c r="AA21" i="1"/>
  <c r="AE21" i="1" s="1"/>
  <c r="AH33" i="1"/>
  <c r="AG33" i="1"/>
  <c r="AA33" i="1"/>
  <c r="AE33" i="1" s="1"/>
  <c r="V33" i="1"/>
  <c r="T33" i="1" s="1"/>
  <c r="W33" i="1" s="1"/>
  <c r="Q33" i="1" s="1"/>
  <c r="R33" i="1" s="1"/>
  <c r="AI22" i="1"/>
  <c r="V29" i="1"/>
  <c r="T29" i="1" s="1"/>
  <c r="W29" i="1" s="1"/>
  <c r="Q29" i="1" s="1"/>
  <c r="R29" i="1" s="1"/>
  <c r="AA32" i="1"/>
  <c r="AE32" i="1" s="1"/>
  <c r="AG32" i="1"/>
  <c r="AH32" i="1"/>
  <c r="AI32" i="1" s="1"/>
  <c r="V34" i="1"/>
  <c r="T34" i="1" s="1"/>
  <c r="W34" i="1" s="1"/>
  <c r="Q34" i="1" s="1"/>
  <c r="R34" i="1" s="1"/>
  <c r="AI33" i="1" l="1"/>
  <c r="AI19" i="1"/>
  <c r="AI37" i="1"/>
  <c r="AI27" i="1"/>
  <c r="AI21" i="1"/>
  <c r="AI28" i="1"/>
  <c r="AI35" i="1"/>
  <c r="AI31" i="1"/>
  <c r="AI29" i="1"/>
  <c r="AI25" i="1"/>
  <c r="AI36" i="1"/>
</calcChain>
</file>

<file path=xl/sharedStrings.xml><?xml version="1.0" encoding="utf-8"?>
<sst xmlns="http://schemas.openxmlformats.org/spreadsheetml/2006/main" count="996" uniqueCount="392">
  <si>
    <t>File opened</t>
  </si>
  <si>
    <t>2023-07-12 17:00:47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</si>
  <si>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</si>
  <si>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</si>
  <si>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</si>
  <si>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</si>
  <si>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</si>
  <si>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</si>
  <si>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</si>
  <si>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</si>
  <si>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</si>
  <si>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</si>
  <si>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</si>
  <si>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</si>
  <si>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</si>
  <si>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</si>
  <si>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</si>
  <si>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</si>
  <si>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</si>
  <si>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</si>
  <si>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</si>
  <si>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</si>
  <si>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</si>
  <si>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</si>
  <si>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</si>
  <si>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</si>
  <si>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</si>
  <si>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17:00:47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</si>
  <si>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</si>
  <si>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</si>
  <si>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</si>
  <si>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</si>
  <si>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</si>
  <si>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</si>
  <si>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</si>
  <si>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</si>
  <si>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</si>
  <si>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</si>
  <si>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</si>
  <si>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</si>
  <si>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</si>
  <si>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</si>
  <si>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</si>
  <si>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</si>
  <si>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</si>
  <si>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</si>
  <si>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</si>
  <si>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</si>
  <si>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</si>
  <si>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</si>
  <si>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</si>
  <si>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</si>
  <si>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</si>
  <si>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</si>
  <si>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</si>
  <si>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</si>
  <si>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</si>
  <si>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</si>
  <si>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</si>
  <si>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</si>
  <si>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</si>
  <si>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</si>
  <si>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</si>
  <si>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</si>
  <si>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</si>
  <si>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</si>
  <si>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</si>
  <si>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</si>
  <si>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</si>
  <si>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</si>
  <si>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</si>
  <si>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</si>
  <si>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</si>
  <si>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</si>
  <si>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</si>
  <si>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</si>
  <si>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</si>
  <si>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</si>
  <si>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</si>
  <si>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</si>
  <si>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</si>
  <si>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</si>
  <si>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</si>
  <si>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</si>
  <si>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</si>
  <si>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</si>
  <si>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</si>
  <si>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3.10328 78.3214 366.399 607.021 860.216 1070.71 1261.75 1368.92</t>
  </si>
  <si>
    <t>Fs_true</t>
  </si>
  <si>
    <t>0.180591 100.701 405.604 601.093 804.377 1000.86 1201.99 1401.42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</si>
  <si>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</si>
  <si>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</si>
  <si>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</si>
  <si>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</si>
  <si>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</si>
  <si>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</si>
  <si>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</si>
  <si>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</si>
  <si>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</si>
  <si>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</si>
  <si>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</si>
  <si>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</si>
  <si>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</si>
  <si>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</si>
  <si>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</si>
  <si>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</si>
  <si>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</si>
  <si>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</si>
  <si>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</si>
  <si>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</si>
  <si>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</si>
  <si>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</si>
  <si>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</si>
  <si>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</si>
  <si>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</si>
  <si>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</si>
  <si>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</si>
  <si>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</si>
  <si>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</si>
  <si>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</si>
  <si>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</si>
  <si>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</si>
  <si>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</si>
  <si>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</si>
  <si>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</si>
  <si>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</si>
  <si>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</si>
  <si>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</si>
  <si>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</si>
  <si>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</si>
  <si>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</si>
  <si>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</si>
  <si>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</si>
  <si>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</si>
  <si>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</si>
  <si>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</si>
  <si>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</si>
  <si>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</si>
  <si>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</si>
  <si>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</si>
  <si>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</si>
  <si>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</si>
  <si>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</si>
  <si>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</si>
  <si>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</si>
  <si>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</si>
  <si>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</si>
  <si>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</si>
  <si>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</si>
  <si>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</si>
  <si>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</si>
  <si>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</si>
  <si>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</si>
  <si>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</si>
  <si>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</si>
  <si>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</si>
  <si>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</si>
  <si>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</si>
  <si>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</si>
  <si>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</si>
  <si>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</si>
  <si>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</si>
  <si>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</si>
  <si>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</si>
  <si>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</si>
  <si>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</si>
  <si>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</si>
  <si>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</si>
  <si>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</si>
  <si>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</si>
  <si>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</si>
  <si>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</si>
  <si>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</si>
  <si>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</si>
  <si>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</si>
  <si>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</si>
  <si>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</si>
  <si>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</si>
  <si>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</si>
  <si>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</si>
  <si>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</si>
  <si>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</si>
  <si>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</si>
  <si>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</si>
  <si>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</si>
  <si>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</si>
  <si>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</si>
  <si>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</si>
  <si>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</si>
  <si>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</si>
  <si>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</si>
  <si>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</si>
  <si>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</si>
  <si>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</si>
  <si>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</si>
  <si>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</si>
  <si>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</si>
  <si>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</si>
  <si>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</si>
  <si>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</si>
  <si>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</si>
  <si>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</si>
  <si>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</si>
  <si>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</si>
  <si>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</si>
  <si>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</si>
  <si>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</si>
  <si>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</si>
  <si>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</si>
  <si>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</si>
  <si>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</si>
  <si>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</si>
  <si>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</si>
  <si>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</si>
  <si>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</si>
  <si>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</si>
  <si>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</si>
  <si>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</si>
  <si>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</si>
  <si>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</si>
  <si>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</si>
  <si>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</si>
  <si>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</si>
  <si>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</si>
  <si>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</si>
  <si>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</si>
  <si>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</si>
  <si>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</si>
  <si>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</si>
  <si>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</si>
  <si>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</si>
  <si>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</si>
  <si>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</si>
  <si>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</si>
  <si>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</si>
  <si>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</si>
  <si>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</si>
  <si>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</si>
  <si>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</si>
  <si>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</si>
  <si>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</si>
  <si>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</si>
  <si>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</si>
  <si>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</si>
  <si>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</si>
  <si>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</si>
  <si>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</si>
  <si>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</si>
  <si>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</si>
  <si>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</si>
  <si>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</si>
  <si>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</si>
  <si>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</si>
  <si>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</si>
  <si>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</si>
  <si>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</si>
  <si>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</si>
  <si>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</si>
  <si>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</si>
  <si>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</si>
  <si>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</si>
  <si>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</si>
  <si>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</si>
  <si>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</si>
  <si>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</si>
  <si>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</si>
  <si>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</si>
  <si>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</si>
  <si>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</si>
  <si>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</si>
  <si>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</si>
  <si>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</si>
  <si>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</si>
  <si>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</si>
  <si>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</si>
  <si>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</si>
  <si>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</si>
  <si>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</si>
  <si>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</si>
  <si>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</si>
  <si>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</si>
  <si>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</si>
  <si>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</si>
  <si>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</si>
  <si>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</si>
  <si>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</si>
  <si>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</si>
  <si>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</si>
  <si>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</si>
  <si>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</si>
  <si>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</si>
  <si>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</si>
  <si>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</si>
  <si>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</si>
  <si>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</si>
  <si>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</si>
  <si>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</si>
  <si>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</si>
  <si>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</si>
  <si>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</si>
  <si>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</si>
  <si>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</si>
  <si>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</si>
  <si>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</si>
  <si>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</si>
  <si>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</si>
  <si>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</si>
  <si>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</si>
  <si>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</si>
  <si>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</si>
  <si>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</si>
  <si>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</si>
  <si>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</si>
  <si>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</si>
  <si>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</si>
  <si>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</si>
  <si>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</si>
  <si>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</si>
  <si>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</si>
  <si>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</si>
  <si>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</si>
  <si>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</si>
  <si>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</si>
  <si>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</si>
  <si>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</si>
  <si>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</si>
  <si>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</si>
  <si>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</si>
  <si>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</si>
  <si>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</si>
  <si>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</si>
  <si>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</si>
  <si>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</si>
  <si>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</si>
  <si>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</si>
  <si>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</si>
  <si>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</si>
  <si>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</si>
  <si>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</si>
  <si>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</si>
  <si>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</si>
  <si>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</si>
  <si>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17:10:12</t>
  </si>
  <si>
    <t>17:10:12</t>
  </si>
  <si>
    <t>none</t>
  </si>
  <si>
    <t>Picabo</t>
  </si>
  <si>
    <t>20230712</t>
  </si>
  <si>
    <t>kse</t>
  </si>
  <si>
    <t>BENA</t>
  </si>
  <si>
    <t>BNL14316</t>
  </si>
  <si>
    <t>17:06:45</t>
  </si>
  <si>
    <t>2/2</t>
  </si>
  <si>
    <t>00000000</t>
  </si>
  <si>
    <t>iiiiiiii</t>
  </si>
  <si>
    <t>off</t>
  </si>
  <si>
    <t>20230712 17:11:12</t>
  </si>
  <si>
    <t>17:11:12</t>
  </si>
  <si>
    <t>20230712 17:12:13</t>
  </si>
  <si>
    <t>17:12:13</t>
  </si>
  <si>
    <t>20230712 17:13:13</t>
  </si>
  <si>
    <t>17:13:13</t>
  </si>
  <si>
    <t>20230712 17:14:14</t>
  </si>
  <si>
    <t>17:14:14</t>
  </si>
  <si>
    <t>20230712 17:15:14</t>
  </si>
  <si>
    <t>17:15:14</t>
  </si>
  <si>
    <t>20230712 17:16:15</t>
  </si>
  <si>
    <t>17:16:15</t>
  </si>
  <si>
    <t>20230712 17:17:15</t>
  </si>
  <si>
    <t>17:17:15</t>
  </si>
  <si>
    <t>20230712 17:18:16</t>
  </si>
  <si>
    <t>17:18:16</t>
  </si>
  <si>
    <t>20230712 17:19:16</t>
  </si>
  <si>
    <t>17:19:16</t>
  </si>
  <si>
    <t>20230712 17:20:17</t>
  </si>
  <si>
    <t>17:20:17</t>
  </si>
  <si>
    <t>20230712 17:21:17</t>
  </si>
  <si>
    <t>17:21:17</t>
  </si>
  <si>
    <t>20230712 17:22:18</t>
  </si>
  <si>
    <t>17:22:18</t>
  </si>
  <si>
    <t>20230712 17:23:18</t>
  </si>
  <si>
    <t>17:23:18</t>
  </si>
  <si>
    <t>20230712 17:24:19</t>
  </si>
  <si>
    <t>17:24:19</t>
  </si>
  <si>
    <t>20230712 17:25:19</t>
  </si>
  <si>
    <t>17:25:19</t>
  </si>
  <si>
    <t>20230712 17:26:20</t>
  </si>
  <si>
    <t>17:26:20</t>
  </si>
  <si>
    <t>20230712 17:27:20</t>
  </si>
  <si>
    <t>17:27:20</t>
  </si>
  <si>
    <t>20230712 17:27:48</t>
  </si>
  <si>
    <t>17:27:48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</si>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</sst>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3.4969999999999999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1689210612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1689210612</v>
      </c>
      <c r="M19">
        <f t="shared" ref="M19:M37" si="0">(N19)/1000</f>
        <v>2.1293302812547539E-3</v>
      </c>
      <c r="N19">
        <f t="shared" ref="N19:N37" si="1">1000*AZ19*AL19*(AV19-AW19)/(100*$B$7*(1000-AL19*AV19))</f>
        <v>2.1293302812547541</v>
      </c>
      <c r="O19">
        <f t="shared" ref="O19:O37" si="2">AZ19*AL19*(AU19-AT19*(1000-AL19*AW19)/(1000-AL19*AV19))/(100*$B$7)</f>
        <v>16.914322353157829</v>
      </c>
      <c r="P19">
        <f t="shared" ref="P19:P37" si="3">AT19 - IF(AL19&gt;1, O19*$B$7*100/(AN19*BH19), 0)</f>
        <v>399.99099999999999</v>
      </c>
      <c r="Q19">
        <f t="shared" ref="Q19:Q37" si="4">((W19-M19/2)*P19-O19)/(W19+M19/2)</f>
        <v>269.64226449128938</v>
      </c>
      <c r="R19">
        <f t="shared" ref="R19:R37" si="5">Q19*(BA19+BB19)/1000</f>
        <v>27.475407513094915</v>
      </c>
      <c r="S19">
        <f t="shared" ref="S19:S37" si="6">(AT19 - IF(AL19&gt;1, O19*$B$7*100/(AN19*BH19), 0))*(BA19+BB19)/1000</f>
        <v>40.757392938024999</v>
      </c>
      <c r="T19">
        <f t="shared" ref="T19:T37" si="7">2/((1/V19-1/U19)+SIGN(V19)*SQRT((1/V19-1/U19)*(1/V19-1/U19) + 4*$C$7/(($C$7+1)*($C$7+1))*(2*1/V19*1/U19-1/U19*1/U19)))</f>
        <v>0.22260648588944279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3.6658257011269928</v>
      </c>
      <c r="V19">
        <f t="shared" ref="V19:V37" si="9">M19*(1000-(1000*0.61365*EXP(17.502*Z19/(240.97+Z19))/(BA19+BB19)+AV19)/2)/(1000*0.61365*EXP(17.502*Z19/(240.97+Z19))/(BA19+BB19)-AV19)</f>
        <v>0.21536018918079322</v>
      </c>
      <c r="W19">
        <f t="shared" ref="W19:W37" si="10">1/(($C$7+1)/(T19/1.6)+1/(U19/1.37)) + $C$7/(($C$7+1)/(T19/1.6) + $C$7/(U19/1.37))</f>
        <v>0.13523151933981176</v>
      </c>
      <c r="X19">
        <f t="shared" ref="X19:X37" si="11">(AO19*AR19)</f>
        <v>330.7607900968153</v>
      </c>
      <c r="Y19">
        <f t="shared" ref="Y19:Y37" si="12">(BC19+(X19+2*0.95*0.0000000567*(((BC19+$B$9)+273)^4-(BC19+273)^4)-44100*M19)/(1.84*29.3*U19+8*0.95*0.0000000567*(BC19+273)^3))</f>
        <v>19.974463730653326</v>
      </c>
      <c r="Z19">
        <f t="shared" ref="Z19:Z37" si="13">($C$9*BD19+$D$9*BE19+$E$9*Y19)</f>
        <v>19.974463730653326</v>
      </c>
      <c r="AA19">
        <f t="shared" ref="AA19:AA37" si="14">0.61365*EXP(17.502*Z19/(240.97+Z19))</f>
        <v>2.3429048568757627</v>
      </c>
      <c r="AB19">
        <f t="shared" ref="AB19:AB37" si="15">(AC19/AD19*100)</f>
        <v>62.013196862630117</v>
      </c>
      <c r="AC19">
        <f t="shared" ref="AC19:AC37" si="16">AV19*(BA19+BB19)/1000</f>
        <v>1.35370575003</v>
      </c>
      <c r="AD19">
        <f t="shared" ref="AD19:AD37" si="17">0.61365*EXP(17.502*BC19/(240.97+BC19))</f>
        <v>2.1829317282717917</v>
      </c>
      <c r="AE19">
        <f t="shared" ref="AE19:AE37" si="18">(AA19-AV19*(BA19+BB19)/1000)</f>
        <v>0.98919910684576262</v>
      </c>
      <c r="AF19">
        <f t="shared" ref="AF19:AF37" si="19">(-M19*44100)</f>
        <v>-93.90346540333465</v>
      </c>
      <c r="AG19">
        <f t="shared" ref="AG19:AG37" si="20">2*29.3*U19*0.92*(BC19-Z19)</f>
        <v>-224.68064735857587</v>
      </c>
      <c r="AH19">
        <f t="shared" ref="AH19:AH37" si="21">2*0.95*0.0000000567*(((BC19+$B$9)+273)^4-(Z19+273)^4)</f>
        <v>-12.248014316559084</v>
      </c>
      <c r="AI19">
        <f t="shared" ref="AI19:AI37" si="22">X19+AH19+AF19+AG19</f>
        <v>-7.1336981654297915E-2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55529.63519867781</v>
      </c>
      <c r="AO19">
        <f t="shared" ref="AO19:AO37" si="26">$B$13*BI19+$C$13*BJ19+$F$13*BU19*(1-BX19)</f>
        <v>1999.88</v>
      </c>
      <c r="AP19">
        <f t="shared" ref="AP19:AP37" si="27">AO19*AQ19</f>
        <v>1685.8991699983499</v>
      </c>
      <c r="AQ19">
        <f t="shared" ref="AQ19:AQ37" si="28">($B$13*$D$11+$C$13*$D$11+$F$13*((CH19+BZ19)/MAX(CH19+BZ19+CI19, 0.1)*$I$11+CI19/MAX(CH19+BZ19+CI19, 0.1)*$J$11))/($B$13+$C$13+$F$13)</f>
        <v>0.84300016500907549</v>
      </c>
      <c r="AR19">
        <f t="shared" ref="AR19:AR37" si="29">($B$13*$K$11+$C$13*$K$11+$F$13*((CH19+BZ19)/MAX(CH19+BZ19+CI19, 0.1)*$P$11+CI19/MAX(CH19+BZ19+CI19, 0.1)*$Q$11))/($B$13+$C$13+$F$13)</f>
        <v>0.1653903184675157</v>
      </c>
      <c r="AS19">
        <v>1689210612</v>
      </c>
      <c r="AT19">
        <v>399.99099999999999</v>
      </c>
      <c r="AU19">
        <v>410.346</v>
      </c>
      <c r="AV19">
        <v>13.2852</v>
      </c>
      <c r="AW19">
        <v>12.060600000000001</v>
      </c>
      <c r="AX19">
        <v>402.40499999999997</v>
      </c>
      <c r="AY19">
        <v>13.306699999999999</v>
      </c>
      <c r="AZ19">
        <v>599.97900000000004</v>
      </c>
      <c r="BA19">
        <v>101.696</v>
      </c>
      <c r="BB19">
        <v>0.19977500000000001</v>
      </c>
      <c r="BC19">
        <v>18.837599999999998</v>
      </c>
      <c r="BD19">
        <v>18.3096</v>
      </c>
      <c r="BE19">
        <v>999.9</v>
      </c>
      <c r="BF19">
        <v>0</v>
      </c>
      <c r="BG19">
        <v>0</v>
      </c>
      <c r="BH19">
        <v>10047.5</v>
      </c>
      <c r="BI19">
        <v>0</v>
      </c>
      <c r="BJ19">
        <v>0.77939499999999995</v>
      </c>
      <c r="BK19">
        <v>-10.354900000000001</v>
      </c>
      <c r="BL19">
        <v>405.37599999999998</v>
      </c>
      <c r="BM19">
        <v>415.35500000000002</v>
      </c>
      <c r="BN19">
        <v>1.22458</v>
      </c>
      <c r="BO19">
        <v>410.346</v>
      </c>
      <c r="BP19">
        <v>12.060600000000001</v>
      </c>
      <c r="BQ19">
        <v>1.3510599999999999</v>
      </c>
      <c r="BR19">
        <v>1.2265200000000001</v>
      </c>
      <c r="BS19">
        <v>11.379200000000001</v>
      </c>
      <c r="BT19">
        <v>9.9274400000000007</v>
      </c>
      <c r="BU19">
        <v>1999.88</v>
      </c>
      <c r="BV19">
        <v>0.89999700000000005</v>
      </c>
      <c r="BW19">
        <v>0.100004</v>
      </c>
      <c r="BX19">
        <v>0</v>
      </c>
      <c r="BY19">
        <v>2.5463</v>
      </c>
      <c r="BZ19">
        <v>0</v>
      </c>
      <c r="CA19">
        <v>7261.99</v>
      </c>
      <c r="CB19">
        <v>16221.6</v>
      </c>
      <c r="CC19">
        <v>40.311999999999998</v>
      </c>
      <c r="CD19">
        <v>39.186999999999998</v>
      </c>
      <c r="CE19">
        <v>39.936999999999998</v>
      </c>
      <c r="CF19">
        <v>38.311999999999998</v>
      </c>
      <c r="CG19">
        <v>38.875</v>
      </c>
      <c r="CH19">
        <v>1799.89</v>
      </c>
      <c r="CI19">
        <v>200</v>
      </c>
      <c r="CJ19">
        <v>0</v>
      </c>
      <c r="CK19">
        <v>1689210617.8</v>
      </c>
      <c r="CL19">
        <v>0</v>
      </c>
      <c r="CM19">
        <v>1689210405</v>
      </c>
      <c r="CN19" t="s">
        <v>350</v>
      </c>
      <c r="CO19">
        <v>1689210397.5</v>
      </c>
      <c r="CP19">
        <v>1689210405</v>
      </c>
      <c r="CQ19">
        <v>64</v>
      </c>
      <c r="CR19">
        <v>0.193</v>
      </c>
      <c r="CS19">
        <v>7.0000000000000001E-3</v>
      </c>
      <c r="CT19">
        <v>-2.448</v>
      </c>
      <c r="CU19">
        <v>-2.1000000000000001E-2</v>
      </c>
      <c r="CV19">
        <v>410</v>
      </c>
      <c r="CW19">
        <v>12</v>
      </c>
      <c r="CX19">
        <v>0.14000000000000001</v>
      </c>
      <c r="CY19">
        <v>0.08</v>
      </c>
      <c r="CZ19">
        <v>14.789331970947551</v>
      </c>
      <c r="DA19">
        <v>-0.23399768722779299</v>
      </c>
      <c r="DB19">
        <v>6.4229029228178913E-2</v>
      </c>
      <c r="DC19">
        <v>1</v>
      </c>
      <c r="DD19">
        <v>410.33087499999999</v>
      </c>
      <c r="DE19">
        <v>-0.121542213884803</v>
      </c>
      <c r="DF19">
        <v>4.420304712347542E-2</v>
      </c>
      <c r="DG19">
        <v>-1</v>
      </c>
      <c r="DH19">
        <v>1999.9626829268291</v>
      </c>
      <c r="DI19">
        <v>7.8394694145655711E-2</v>
      </c>
      <c r="DJ19">
        <v>0.1105424405914896</v>
      </c>
      <c r="DK19">
        <v>1</v>
      </c>
      <c r="DL19">
        <v>2</v>
      </c>
      <c r="DM19">
        <v>2</v>
      </c>
      <c r="DN19" t="s">
        <v>351</v>
      </c>
      <c r="DO19">
        <v>3.2169300000000001</v>
      </c>
      <c r="DP19">
        <v>2.8091200000000001</v>
      </c>
      <c r="DQ19">
        <v>9.7068500000000002E-2</v>
      </c>
      <c r="DR19">
        <v>9.8063800000000007E-2</v>
      </c>
      <c r="DS19">
        <v>7.7339599999999994E-2</v>
      </c>
      <c r="DT19">
        <v>7.1268300000000007E-2</v>
      </c>
      <c r="DU19">
        <v>27529</v>
      </c>
      <c r="DV19">
        <v>31051.1</v>
      </c>
      <c r="DW19">
        <v>28670.3</v>
      </c>
      <c r="DX19">
        <v>32987.1</v>
      </c>
      <c r="DY19">
        <v>36778.400000000001</v>
      </c>
      <c r="DZ19">
        <v>41650.400000000001</v>
      </c>
      <c r="EA19">
        <v>42078.400000000001</v>
      </c>
      <c r="EB19">
        <v>47732.6</v>
      </c>
      <c r="EC19">
        <v>2.2877200000000002</v>
      </c>
      <c r="ED19">
        <v>1.98983</v>
      </c>
      <c r="EE19">
        <v>0.14275299999999999</v>
      </c>
      <c r="EF19">
        <v>0</v>
      </c>
      <c r="EG19">
        <v>15.9366</v>
      </c>
      <c r="EH19">
        <v>999.9</v>
      </c>
      <c r="EI19">
        <v>68.099999999999994</v>
      </c>
      <c r="EJ19">
        <v>16.8</v>
      </c>
      <c r="EK19">
        <v>12.8576</v>
      </c>
      <c r="EL19">
        <v>62.666499999999999</v>
      </c>
      <c r="EM19">
        <v>23.3293</v>
      </c>
      <c r="EN19">
        <v>1</v>
      </c>
      <c r="EO19">
        <v>-0.72737300000000005</v>
      </c>
      <c r="EP19">
        <v>-0.342173</v>
      </c>
      <c r="EQ19">
        <v>20.236000000000001</v>
      </c>
      <c r="ER19">
        <v>5.22837</v>
      </c>
      <c r="ES19">
        <v>12.0046</v>
      </c>
      <c r="ET19">
        <v>4.9898499999999997</v>
      </c>
      <c r="EU19">
        <v>3.3050000000000002</v>
      </c>
      <c r="EV19">
        <v>3596.6</v>
      </c>
      <c r="EW19">
        <v>1759.8</v>
      </c>
      <c r="EX19">
        <v>76.8</v>
      </c>
      <c r="EY19">
        <v>21.4</v>
      </c>
      <c r="EZ19">
        <v>1.85199</v>
      </c>
      <c r="FA19">
        <v>1.8612599999999999</v>
      </c>
      <c r="FB19">
        <v>1.86005</v>
      </c>
      <c r="FC19">
        <v>1.85608</v>
      </c>
      <c r="FD19">
        <v>1.8605</v>
      </c>
      <c r="FE19">
        <v>1.85684</v>
      </c>
      <c r="FF19">
        <v>1.85894</v>
      </c>
      <c r="FG19">
        <v>1.8617300000000001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-2.4140000000000001</v>
      </c>
      <c r="FV19">
        <v>-2.1499999999999998E-2</v>
      </c>
      <c r="FW19">
        <v>-0.97095725958857027</v>
      </c>
      <c r="FX19">
        <v>-4.0117494158234393E-3</v>
      </c>
      <c r="FY19">
        <v>1.087516141204025E-6</v>
      </c>
      <c r="FZ19">
        <v>-8.657206703991749E-11</v>
      </c>
      <c r="GA19">
        <v>-2.1457142857141061E-2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3.6</v>
      </c>
      <c r="GJ19">
        <v>3.5</v>
      </c>
      <c r="GK19">
        <v>1.00098</v>
      </c>
      <c r="GL19">
        <v>2.3278799999999999</v>
      </c>
      <c r="GM19">
        <v>1.5942400000000001</v>
      </c>
      <c r="GN19">
        <v>2.34497</v>
      </c>
      <c r="GO19">
        <v>1.40015</v>
      </c>
      <c r="GP19">
        <v>2.32544</v>
      </c>
      <c r="GQ19">
        <v>19.934699999999999</v>
      </c>
      <c r="GR19">
        <v>15.874499999999999</v>
      </c>
      <c r="GS19">
        <v>18</v>
      </c>
      <c r="GT19">
        <v>622.68700000000001</v>
      </c>
      <c r="GU19">
        <v>457.68700000000001</v>
      </c>
      <c r="GV19">
        <v>16.999500000000001</v>
      </c>
      <c r="GW19">
        <v>17.532</v>
      </c>
      <c r="GX19">
        <v>30</v>
      </c>
      <c r="GY19">
        <v>17.453399999999998</v>
      </c>
      <c r="GZ19">
        <v>17.411100000000001</v>
      </c>
      <c r="HA19">
        <v>20.084099999999999</v>
      </c>
      <c r="HB19">
        <v>-30</v>
      </c>
      <c r="HC19">
        <v>-30</v>
      </c>
      <c r="HD19">
        <v>17</v>
      </c>
      <c r="HE19">
        <v>410.339</v>
      </c>
      <c r="HF19">
        <v>0</v>
      </c>
      <c r="HG19">
        <v>105.26</v>
      </c>
      <c r="HH19">
        <v>104.999</v>
      </c>
    </row>
    <row r="20" spans="1:216" x14ac:dyDescent="0.2">
      <c r="A20">
        <v>2</v>
      </c>
      <c r="B20">
        <v>1689210672.5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1689210672.5</v>
      </c>
      <c r="M20">
        <f t="shared" si="0"/>
        <v>2.0725338119717894E-3</v>
      </c>
      <c r="N20">
        <f t="shared" si="1"/>
        <v>2.0725338119717893</v>
      </c>
      <c r="O20">
        <f t="shared" si="2"/>
        <v>16.722822071846604</v>
      </c>
      <c r="P20">
        <f t="shared" si="3"/>
        <v>400.09</v>
      </c>
      <c r="Q20">
        <f t="shared" si="4"/>
        <v>270.34541961070539</v>
      </c>
      <c r="R20">
        <f t="shared" si="5"/>
        <v>27.547033880608616</v>
      </c>
      <c r="S20">
        <f t="shared" si="6"/>
        <v>40.767447812369994</v>
      </c>
      <c r="T20">
        <f t="shared" si="7"/>
        <v>0.2209374127376604</v>
      </c>
      <c r="U20">
        <f t="shared" si="8"/>
        <v>3.665212526920671</v>
      </c>
      <c r="V20">
        <f t="shared" si="9"/>
        <v>0.2137963436795704</v>
      </c>
      <c r="W20">
        <f t="shared" si="10"/>
        <v>0.13424508413013525</v>
      </c>
      <c r="X20">
        <f t="shared" si="11"/>
        <v>297.66892199999995</v>
      </c>
      <c r="Y20">
        <f t="shared" si="12"/>
        <v>19.83480553300814</v>
      </c>
      <c r="Z20">
        <f t="shared" si="13"/>
        <v>19.83480553300814</v>
      </c>
      <c r="AA20">
        <f t="shared" si="14"/>
        <v>2.3227151473148249</v>
      </c>
      <c r="AB20">
        <f t="shared" si="15"/>
        <v>61.942639276604837</v>
      </c>
      <c r="AC20">
        <f t="shared" si="16"/>
        <v>1.3527570306987</v>
      </c>
      <c r="AD20">
        <f t="shared" si="17"/>
        <v>2.1838866514194915</v>
      </c>
      <c r="AE20">
        <f t="shared" si="18"/>
        <v>0.96995811661612485</v>
      </c>
      <c r="AF20">
        <f t="shared" si="19"/>
        <v>-91.398741107955914</v>
      </c>
      <c r="AG20">
        <f t="shared" si="20"/>
        <v>-195.66356147791512</v>
      </c>
      <c r="AH20">
        <f t="shared" si="21"/>
        <v>-10.660722745186535</v>
      </c>
      <c r="AI20">
        <f t="shared" si="22"/>
        <v>-5.4103331057632431E-2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55515.066841796259</v>
      </c>
      <c r="AO20">
        <f t="shared" si="26"/>
        <v>1799.8</v>
      </c>
      <c r="AP20">
        <f t="shared" si="27"/>
        <v>1517.2313999999999</v>
      </c>
      <c r="AQ20">
        <f t="shared" si="28"/>
        <v>0.84299999999999997</v>
      </c>
      <c r="AR20">
        <f t="shared" si="29"/>
        <v>0.16538999999999998</v>
      </c>
      <c r="AS20">
        <v>1689210672.5</v>
      </c>
      <c r="AT20">
        <v>400.09</v>
      </c>
      <c r="AU20">
        <v>410.31900000000002</v>
      </c>
      <c r="AV20">
        <v>13.2759</v>
      </c>
      <c r="AW20">
        <v>12.084099999999999</v>
      </c>
      <c r="AX20">
        <v>402.505</v>
      </c>
      <c r="AY20">
        <v>13.2974</v>
      </c>
      <c r="AZ20">
        <v>600.053</v>
      </c>
      <c r="BA20">
        <v>101.696</v>
      </c>
      <c r="BB20">
        <v>0.19969300000000001</v>
      </c>
      <c r="BC20">
        <v>18.8446</v>
      </c>
      <c r="BD20">
        <v>18.238499999999998</v>
      </c>
      <c r="BE20">
        <v>999.9</v>
      </c>
      <c r="BF20">
        <v>0</v>
      </c>
      <c r="BG20">
        <v>0</v>
      </c>
      <c r="BH20">
        <v>10045</v>
      </c>
      <c r="BI20">
        <v>0</v>
      </c>
      <c r="BJ20">
        <v>0.83934799999999998</v>
      </c>
      <c r="BK20">
        <v>-10.229699999999999</v>
      </c>
      <c r="BL20">
        <v>405.47300000000001</v>
      </c>
      <c r="BM20">
        <v>415.33800000000002</v>
      </c>
      <c r="BN20">
        <v>1.1917800000000001</v>
      </c>
      <c r="BO20">
        <v>410.31900000000002</v>
      </c>
      <c r="BP20">
        <v>12.084099999999999</v>
      </c>
      <c r="BQ20">
        <v>1.3501000000000001</v>
      </c>
      <c r="BR20">
        <v>1.2289000000000001</v>
      </c>
      <c r="BS20">
        <v>11.368499999999999</v>
      </c>
      <c r="BT20">
        <v>9.9563699999999997</v>
      </c>
      <c r="BU20">
        <v>1799.8</v>
      </c>
      <c r="BV20">
        <v>0.9</v>
      </c>
      <c r="BW20">
        <v>0.1</v>
      </c>
      <c r="BX20">
        <v>0</v>
      </c>
      <c r="BY20">
        <v>2.3386999999999998</v>
      </c>
      <c r="BZ20">
        <v>0</v>
      </c>
      <c r="CA20">
        <v>6601.91</v>
      </c>
      <c r="CB20">
        <v>14598.8</v>
      </c>
      <c r="CC20">
        <v>40.875</v>
      </c>
      <c r="CD20">
        <v>39.561999999999998</v>
      </c>
      <c r="CE20">
        <v>40.5</v>
      </c>
      <c r="CF20">
        <v>38.936999999999998</v>
      </c>
      <c r="CG20">
        <v>39.436999999999998</v>
      </c>
      <c r="CH20">
        <v>1619.82</v>
      </c>
      <c r="CI20">
        <v>179.98</v>
      </c>
      <c r="CJ20">
        <v>0</v>
      </c>
      <c r="CK20">
        <v>1689210678.4000001</v>
      </c>
      <c r="CL20">
        <v>0</v>
      </c>
      <c r="CM20">
        <v>1689210405</v>
      </c>
      <c r="CN20" t="s">
        <v>350</v>
      </c>
      <c r="CO20">
        <v>1689210397.5</v>
      </c>
      <c r="CP20">
        <v>1689210405</v>
      </c>
      <c r="CQ20">
        <v>64</v>
      </c>
      <c r="CR20">
        <v>0.193</v>
      </c>
      <c r="CS20">
        <v>7.0000000000000001E-3</v>
      </c>
      <c r="CT20">
        <v>-2.448</v>
      </c>
      <c r="CU20">
        <v>-2.1000000000000001E-2</v>
      </c>
      <c r="CV20">
        <v>410</v>
      </c>
      <c r="CW20">
        <v>12</v>
      </c>
      <c r="CX20">
        <v>0.14000000000000001</v>
      </c>
      <c r="CY20">
        <v>0.08</v>
      </c>
      <c r="CZ20">
        <v>14.767853892811511</v>
      </c>
      <c r="DA20">
        <v>0.1220324153473288</v>
      </c>
      <c r="DB20">
        <v>8.0046695831098108E-2</v>
      </c>
      <c r="DC20">
        <v>1</v>
      </c>
      <c r="DD20">
        <v>410.31256097560981</v>
      </c>
      <c r="DE20">
        <v>0.28689198606236088</v>
      </c>
      <c r="DF20">
        <v>4.1831280617172631E-2</v>
      </c>
      <c r="DG20">
        <v>-1</v>
      </c>
      <c r="DH20">
        <v>1799.9726829268291</v>
      </c>
      <c r="DI20">
        <v>8.1478767773258992E-2</v>
      </c>
      <c r="DJ20">
        <v>9.7730949493970279E-2</v>
      </c>
      <c r="DK20">
        <v>1</v>
      </c>
      <c r="DL20">
        <v>2</v>
      </c>
      <c r="DM20">
        <v>2</v>
      </c>
      <c r="DN20" t="s">
        <v>351</v>
      </c>
      <c r="DO20">
        <v>3.2170999999999998</v>
      </c>
      <c r="DP20">
        <v>2.8090199999999999</v>
      </c>
      <c r="DQ20">
        <v>9.7084799999999999E-2</v>
      </c>
      <c r="DR20">
        <v>9.80568E-2</v>
      </c>
      <c r="DS20">
        <v>7.72978E-2</v>
      </c>
      <c r="DT20">
        <v>7.13699E-2</v>
      </c>
      <c r="DU20">
        <v>27528.799999999999</v>
      </c>
      <c r="DV20">
        <v>31050.9</v>
      </c>
      <c r="DW20">
        <v>28670.5</v>
      </c>
      <c r="DX20">
        <v>32986.699999999997</v>
      </c>
      <c r="DY20">
        <v>36780.300000000003</v>
      </c>
      <c r="DZ20">
        <v>41645.199999999997</v>
      </c>
      <c r="EA20">
        <v>42078.5</v>
      </c>
      <c r="EB20">
        <v>47731.8</v>
      </c>
      <c r="EC20">
        <v>2.28762</v>
      </c>
      <c r="ED20">
        <v>1.99013</v>
      </c>
      <c r="EE20">
        <v>0.14302100000000001</v>
      </c>
      <c r="EF20">
        <v>0</v>
      </c>
      <c r="EG20">
        <v>15.860799999999999</v>
      </c>
      <c r="EH20">
        <v>999.9</v>
      </c>
      <c r="EI20">
        <v>68.2</v>
      </c>
      <c r="EJ20">
        <v>16.8</v>
      </c>
      <c r="EK20">
        <v>12.8775</v>
      </c>
      <c r="EL20">
        <v>62.606499999999997</v>
      </c>
      <c r="EM20">
        <v>22.9527</v>
      </c>
      <c r="EN20">
        <v>1</v>
      </c>
      <c r="EO20">
        <v>-0.727464</v>
      </c>
      <c r="EP20">
        <v>-0.35158499999999998</v>
      </c>
      <c r="EQ20">
        <v>20.236899999999999</v>
      </c>
      <c r="ER20">
        <v>5.2252299999999998</v>
      </c>
      <c r="ES20">
        <v>12.004300000000001</v>
      </c>
      <c r="ET20">
        <v>4.9898999999999996</v>
      </c>
      <c r="EU20">
        <v>3.3042500000000001</v>
      </c>
      <c r="EV20">
        <v>3598.1</v>
      </c>
      <c r="EW20">
        <v>1759.8</v>
      </c>
      <c r="EX20">
        <v>76.8</v>
      </c>
      <c r="EY20">
        <v>21.4</v>
      </c>
      <c r="EZ20">
        <v>1.85198</v>
      </c>
      <c r="FA20">
        <v>1.86127</v>
      </c>
      <c r="FB20">
        <v>1.86005</v>
      </c>
      <c r="FC20">
        <v>1.8560700000000001</v>
      </c>
      <c r="FD20">
        <v>1.8605</v>
      </c>
      <c r="FE20">
        <v>1.85684</v>
      </c>
      <c r="FF20">
        <v>1.8589599999999999</v>
      </c>
      <c r="FG20">
        <v>1.86172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-2.415</v>
      </c>
      <c r="FV20">
        <v>-2.1499999999999998E-2</v>
      </c>
      <c r="FW20">
        <v>-0.97095725958857027</v>
      </c>
      <c r="FX20">
        <v>-4.0117494158234393E-3</v>
      </c>
      <c r="FY20">
        <v>1.087516141204025E-6</v>
      </c>
      <c r="FZ20">
        <v>-8.657206703991749E-11</v>
      </c>
      <c r="GA20">
        <v>-2.1457142857141061E-2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4.5999999999999996</v>
      </c>
      <c r="GJ20">
        <v>4.5</v>
      </c>
      <c r="GK20">
        <v>0.99975599999999998</v>
      </c>
      <c r="GL20">
        <v>2.31934</v>
      </c>
      <c r="GM20">
        <v>1.5942400000000001</v>
      </c>
      <c r="GN20">
        <v>2.34497</v>
      </c>
      <c r="GO20">
        <v>1.40015</v>
      </c>
      <c r="GP20">
        <v>2.2851599999999999</v>
      </c>
      <c r="GQ20">
        <v>19.8947</v>
      </c>
      <c r="GR20">
        <v>15.874499999999999</v>
      </c>
      <c r="GS20">
        <v>18</v>
      </c>
      <c r="GT20">
        <v>622.67600000000004</v>
      </c>
      <c r="GU20">
        <v>457.95699999999999</v>
      </c>
      <c r="GV20">
        <v>17.000499999999999</v>
      </c>
      <c r="GW20">
        <v>17.528500000000001</v>
      </c>
      <c r="GX20">
        <v>30.0001</v>
      </c>
      <c r="GY20">
        <v>17.457999999999998</v>
      </c>
      <c r="GZ20">
        <v>17.418700000000001</v>
      </c>
      <c r="HA20">
        <v>20.076899999999998</v>
      </c>
      <c r="HB20">
        <v>-30</v>
      </c>
      <c r="HC20">
        <v>-30</v>
      </c>
      <c r="HD20">
        <v>17</v>
      </c>
      <c r="HE20">
        <v>410.27</v>
      </c>
      <c r="HF20">
        <v>0</v>
      </c>
      <c r="HG20">
        <v>105.261</v>
      </c>
      <c r="HH20">
        <v>104.998</v>
      </c>
    </row>
    <row r="21" spans="1:216" x14ac:dyDescent="0.2">
      <c r="A21">
        <v>3</v>
      </c>
      <c r="B21">
        <v>1689210733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1689210733</v>
      </c>
      <c r="M21">
        <f t="shared" si="0"/>
        <v>1.9834134098144314E-3</v>
      </c>
      <c r="N21">
        <f t="shared" si="1"/>
        <v>1.9834134098144311</v>
      </c>
      <c r="O21">
        <f t="shared" si="2"/>
        <v>16.531367504204393</v>
      </c>
      <c r="P21">
        <f t="shared" si="3"/>
        <v>399.95499999999998</v>
      </c>
      <c r="Q21">
        <f t="shared" si="4"/>
        <v>271.23789123501331</v>
      </c>
      <c r="R21">
        <f t="shared" si="5"/>
        <v>27.637730137337652</v>
      </c>
      <c r="S21">
        <f t="shared" si="6"/>
        <v>40.753333934090001</v>
      </c>
      <c r="T21">
        <f t="shared" si="7"/>
        <v>0.21986802371190284</v>
      </c>
      <c r="U21">
        <f t="shared" si="8"/>
        <v>3.6550721150166638</v>
      </c>
      <c r="V21">
        <f t="shared" si="9"/>
        <v>0.21277578282208373</v>
      </c>
      <c r="W21">
        <f t="shared" si="10"/>
        <v>0.1336030164111805</v>
      </c>
      <c r="X21">
        <f t="shared" si="11"/>
        <v>248.06367299999999</v>
      </c>
      <c r="Y21">
        <f t="shared" si="12"/>
        <v>19.573288009472101</v>
      </c>
      <c r="Z21">
        <f t="shared" si="13"/>
        <v>19.573288009472101</v>
      </c>
      <c r="AA21">
        <f t="shared" si="14"/>
        <v>2.2853185498925663</v>
      </c>
      <c r="AB21">
        <f t="shared" si="15"/>
        <v>62.100234195599036</v>
      </c>
      <c r="AC21">
        <f t="shared" si="16"/>
        <v>1.3524496538540001</v>
      </c>
      <c r="AD21">
        <f t="shared" si="17"/>
        <v>2.1778495224255474</v>
      </c>
      <c r="AE21">
        <f t="shared" si="18"/>
        <v>0.93286889603856626</v>
      </c>
      <c r="AF21">
        <f t="shared" si="19"/>
        <v>-87.468531372816429</v>
      </c>
      <c r="AG21">
        <f t="shared" si="20"/>
        <v>-152.31902483899813</v>
      </c>
      <c r="AH21">
        <f t="shared" si="21"/>
        <v>-8.3090604367536152</v>
      </c>
      <c r="AI21">
        <f t="shared" si="22"/>
        <v>-3.2943648568164008E-2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55304.642002768473</v>
      </c>
      <c r="AO21">
        <f t="shared" si="26"/>
        <v>1499.87</v>
      </c>
      <c r="AP21">
        <f t="shared" si="27"/>
        <v>1264.3905</v>
      </c>
      <c r="AQ21">
        <f t="shared" si="28"/>
        <v>0.84300006000520045</v>
      </c>
      <c r="AR21">
        <f t="shared" si="29"/>
        <v>0.16539011581003688</v>
      </c>
      <c r="AS21">
        <v>1689210733</v>
      </c>
      <c r="AT21">
        <v>399.95499999999998</v>
      </c>
      <c r="AU21">
        <v>410.05099999999999</v>
      </c>
      <c r="AV21">
        <v>13.273</v>
      </c>
      <c r="AW21">
        <v>12.1325</v>
      </c>
      <c r="AX21">
        <v>402.37</v>
      </c>
      <c r="AY21">
        <v>13.2944</v>
      </c>
      <c r="AZ21">
        <v>600.08199999999999</v>
      </c>
      <c r="BA21">
        <v>101.69499999999999</v>
      </c>
      <c r="BB21">
        <v>0.199798</v>
      </c>
      <c r="BC21">
        <v>18.8003</v>
      </c>
      <c r="BD21">
        <v>18.113900000000001</v>
      </c>
      <c r="BE21">
        <v>999.9</v>
      </c>
      <c r="BF21">
        <v>0</v>
      </c>
      <c r="BG21">
        <v>0</v>
      </c>
      <c r="BH21">
        <v>10003.799999999999</v>
      </c>
      <c r="BI21">
        <v>0</v>
      </c>
      <c r="BJ21">
        <v>0.83934799999999998</v>
      </c>
      <c r="BK21">
        <v>-10.0959</v>
      </c>
      <c r="BL21">
        <v>405.33499999999998</v>
      </c>
      <c r="BM21">
        <v>415.08699999999999</v>
      </c>
      <c r="BN21">
        <v>1.1404799999999999</v>
      </c>
      <c r="BO21">
        <v>410.05099999999999</v>
      </c>
      <c r="BP21">
        <v>12.1325</v>
      </c>
      <c r="BQ21">
        <v>1.34979</v>
      </c>
      <c r="BR21">
        <v>1.2338100000000001</v>
      </c>
      <c r="BS21">
        <v>11.3651</v>
      </c>
      <c r="BT21">
        <v>10.0159</v>
      </c>
      <c r="BU21">
        <v>1499.87</v>
      </c>
      <c r="BV21">
        <v>0.89999700000000005</v>
      </c>
      <c r="BW21">
        <v>0.10000299999999999</v>
      </c>
      <c r="BX21">
        <v>0</v>
      </c>
      <c r="BY21">
        <v>2.2183000000000002</v>
      </c>
      <c r="BZ21">
        <v>0</v>
      </c>
      <c r="CA21">
        <v>5644.35</v>
      </c>
      <c r="CB21">
        <v>12165.9</v>
      </c>
      <c r="CC21">
        <v>41.25</v>
      </c>
      <c r="CD21">
        <v>39.936999999999998</v>
      </c>
      <c r="CE21">
        <v>41</v>
      </c>
      <c r="CF21">
        <v>39.5</v>
      </c>
      <c r="CG21">
        <v>39.875</v>
      </c>
      <c r="CH21">
        <v>1349.88</v>
      </c>
      <c r="CI21">
        <v>149.99</v>
      </c>
      <c r="CJ21">
        <v>0</v>
      </c>
      <c r="CK21">
        <v>1689210739</v>
      </c>
      <c r="CL21">
        <v>0</v>
      </c>
      <c r="CM21">
        <v>1689210405</v>
      </c>
      <c r="CN21" t="s">
        <v>350</v>
      </c>
      <c r="CO21">
        <v>1689210397.5</v>
      </c>
      <c r="CP21">
        <v>1689210405</v>
      </c>
      <c r="CQ21">
        <v>64</v>
      </c>
      <c r="CR21">
        <v>0.193</v>
      </c>
      <c r="CS21">
        <v>7.0000000000000001E-3</v>
      </c>
      <c r="CT21">
        <v>-2.448</v>
      </c>
      <c r="CU21">
        <v>-2.1000000000000001E-2</v>
      </c>
      <c r="CV21">
        <v>410</v>
      </c>
      <c r="CW21">
        <v>12</v>
      </c>
      <c r="CX21">
        <v>0.14000000000000001</v>
      </c>
      <c r="CY21">
        <v>0.08</v>
      </c>
      <c r="CZ21">
        <v>14.42072736706554</v>
      </c>
      <c r="DA21">
        <v>-0.19531273561616949</v>
      </c>
      <c r="DB21">
        <v>7.3393380489405399E-2</v>
      </c>
      <c r="DC21">
        <v>1</v>
      </c>
      <c r="DD21">
        <v>410.103487804878</v>
      </c>
      <c r="DE21">
        <v>-0.1765714285708726</v>
      </c>
      <c r="DF21">
        <v>3.0089396845044861E-2</v>
      </c>
      <c r="DG21">
        <v>-1</v>
      </c>
      <c r="DH21">
        <v>1499.973</v>
      </c>
      <c r="DI21">
        <v>0.17275940788097749</v>
      </c>
      <c r="DJ21">
        <v>0.13498518437223009</v>
      </c>
      <c r="DK21">
        <v>1</v>
      </c>
      <c r="DL21">
        <v>2</v>
      </c>
      <c r="DM21">
        <v>2</v>
      </c>
      <c r="DN21" t="s">
        <v>351</v>
      </c>
      <c r="DO21">
        <v>3.2171699999999999</v>
      </c>
      <c r="DP21">
        <v>2.8087599999999999</v>
      </c>
      <c r="DQ21">
        <v>9.70578E-2</v>
      </c>
      <c r="DR21">
        <v>9.8006099999999999E-2</v>
      </c>
      <c r="DS21">
        <v>7.7283199999999996E-2</v>
      </c>
      <c r="DT21">
        <v>7.1580900000000003E-2</v>
      </c>
      <c r="DU21">
        <v>27529.200000000001</v>
      </c>
      <c r="DV21">
        <v>31051.7</v>
      </c>
      <c r="DW21">
        <v>28670.1</v>
      </c>
      <c r="DX21">
        <v>32985.599999999999</v>
      </c>
      <c r="DY21">
        <v>36780.400000000001</v>
      </c>
      <c r="DZ21">
        <v>41634.199999999997</v>
      </c>
      <c r="EA21">
        <v>42078.1</v>
      </c>
      <c r="EB21">
        <v>47730.2</v>
      </c>
      <c r="EC21">
        <v>2.2878500000000002</v>
      </c>
      <c r="ED21">
        <v>1.99013</v>
      </c>
      <c r="EE21">
        <v>0.140488</v>
      </c>
      <c r="EF21">
        <v>0</v>
      </c>
      <c r="EG21">
        <v>15.777900000000001</v>
      </c>
      <c r="EH21">
        <v>999.9</v>
      </c>
      <c r="EI21">
        <v>68.2</v>
      </c>
      <c r="EJ21">
        <v>16.7</v>
      </c>
      <c r="EK21">
        <v>12.794499999999999</v>
      </c>
      <c r="EL21">
        <v>63.106499999999997</v>
      </c>
      <c r="EM21">
        <v>22.900600000000001</v>
      </c>
      <c r="EN21">
        <v>1</v>
      </c>
      <c r="EO21">
        <v>-0.72731199999999996</v>
      </c>
      <c r="EP21">
        <v>-0.35702299999999998</v>
      </c>
      <c r="EQ21">
        <v>20.239699999999999</v>
      </c>
      <c r="ER21">
        <v>5.2286700000000002</v>
      </c>
      <c r="ES21">
        <v>12.004099999999999</v>
      </c>
      <c r="ET21">
        <v>4.9907000000000004</v>
      </c>
      <c r="EU21">
        <v>3.3050000000000002</v>
      </c>
      <c r="EV21">
        <v>3599.5</v>
      </c>
      <c r="EW21">
        <v>1759.8</v>
      </c>
      <c r="EX21">
        <v>76.8</v>
      </c>
      <c r="EY21">
        <v>21.5</v>
      </c>
      <c r="EZ21">
        <v>1.85202</v>
      </c>
      <c r="FA21">
        <v>1.86127</v>
      </c>
      <c r="FB21">
        <v>1.86005</v>
      </c>
      <c r="FC21">
        <v>1.85608</v>
      </c>
      <c r="FD21">
        <v>1.8605</v>
      </c>
      <c r="FE21">
        <v>1.85684</v>
      </c>
      <c r="FF21">
        <v>1.8589800000000001</v>
      </c>
      <c r="FG21">
        <v>1.86174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-2.415</v>
      </c>
      <c r="FV21">
        <v>-2.1399999999999999E-2</v>
      </c>
      <c r="FW21">
        <v>-0.97095725958857027</v>
      </c>
      <c r="FX21">
        <v>-4.0117494158234393E-3</v>
      </c>
      <c r="FY21">
        <v>1.087516141204025E-6</v>
      </c>
      <c r="FZ21">
        <v>-8.657206703991749E-11</v>
      </c>
      <c r="GA21">
        <v>-2.1457142857141061E-2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5.6</v>
      </c>
      <c r="GJ21">
        <v>5.5</v>
      </c>
      <c r="GK21">
        <v>0.99975599999999998</v>
      </c>
      <c r="GL21">
        <v>2.33521</v>
      </c>
      <c r="GM21">
        <v>1.5942400000000001</v>
      </c>
      <c r="GN21">
        <v>2.34497</v>
      </c>
      <c r="GO21">
        <v>1.40015</v>
      </c>
      <c r="GP21">
        <v>2.21191</v>
      </c>
      <c r="GQ21">
        <v>19.8947</v>
      </c>
      <c r="GR21">
        <v>15.8657</v>
      </c>
      <c r="GS21">
        <v>18</v>
      </c>
      <c r="GT21">
        <v>622.92499999999995</v>
      </c>
      <c r="GU21">
        <v>458.04399999999998</v>
      </c>
      <c r="GV21">
        <v>17</v>
      </c>
      <c r="GW21">
        <v>17.5289</v>
      </c>
      <c r="GX21">
        <v>30.0001</v>
      </c>
      <c r="GY21">
        <v>17.464099999999998</v>
      </c>
      <c r="GZ21">
        <v>17.427099999999999</v>
      </c>
      <c r="HA21">
        <v>20.075500000000002</v>
      </c>
      <c r="HB21">
        <v>-30</v>
      </c>
      <c r="HC21">
        <v>-30</v>
      </c>
      <c r="HD21">
        <v>17</v>
      </c>
      <c r="HE21">
        <v>410.11900000000003</v>
      </c>
      <c r="HF21">
        <v>0</v>
      </c>
      <c r="HG21">
        <v>105.26</v>
      </c>
      <c r="HH21">
        <v>104.994</v>
      </c>
    </row>
    <row r="22" spans="1:216" x14ac:dyDescent="0.2">
      <c r="A22">
        <v>4</v>
      </c>
      <c r="B22">
        <v>1689210793.5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1689210793.5</v>
      </c>
      <c r="M22">
        <f t="shared" si="0"/>
        <v>1.9147211657879178E-3</v>
      </c>
      <c r="N22">
        <f t="shared" si="1"/>
        <v>1.9147211657879177</v>
      </c>
      <c r="O22">
        <f t="shared" si="2"/>
        <v>16.337713943326545</v>
      </c>
      <c r="P22">
        <f t="shared" si="3"/>
        <v>399.96600000000001</v>
      </c>
      <c r="Q22">
        <f t="shared" si="4"/>
        <v>273.39262498324047</v>
      </c>
      <c r="R22">
        <f t="shared" si="5"/>
        <v>27.857052820055305</v>
      </c>
      <c r="S22">
        <f t="shared" si="6"/>
        <v>40.754113205904005</v>
      </c>
      <c r="T22">
        <f t="shared" si="7"/>
        <v>0.22083119600510753</v>
      </c>
      <c r="U22">
        <f t="shared" si="8"/>
        <v>3.6531918563197898</v>
      </c>
      <c r="V22">
        <f t="shared" si="9"/>
        <v>0.21367421584670029</v>
      </c>
      <c r="W22">
        <f t="shared" si="10"/>
        <v>0.13417008866824115</v>
      </c>
      <c r="X22">
        <f t="shared" si="11"/>
        <v>206.75723099999993</v>
      </c>
      <c r="Y22">
        <f t="shared" si="12"/>
        <v>19.308062647963649</v>
      </c>
      <c r="Z22">
        <f t="shared" si="13"/>
        <v>19.308062647963649</v>
      </c>
      <c r="AA22">
        <f t="shared" si="14"/>
        <v>2.2479317657752058</v>
      </c>
      <c r="AB22">
        <f t="shared" si="15"/>
        <v>62.34937875684453</v>
      </c>
      <c r="AC22">
        <f t="shared" si="16"/>
        <v>1.3509914247072001</v>
      </c>
      <c r="AD22">
        <f t="shared" si="17"/>
        <v>2.166808156943973</v>
      </c>
      <c r="AE22">
        <f t="shared" si="18"/>
        <v>0.89694034106800569</v>
      </c>
      <c r="AF22">
        <f t="shared" si="19"/>
        <v>-84.439203411247178</v>
      </c>
      <c r="AG22">
        <f t="shared" si="20"/>
        <v>-116.01640651334081</v>
      </c>
      <c r="AH22">
        <f t="shared" si="21"/>
        <v>-6.3207338992289923</v>
      </c>
      <c r="AI22">
        <f t="shared" si="22"/>
        <v>-1.9112823817053481E-2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55279.466522901996</v>
      </c>
      <c r="AO22">
        <f t="shared" si="26"/>
        <v>1250.1199999999999</v>
      </c>
      <c r="AP22">
        <f t="shared" si="27"/>
        <v>1053.8510999999996</v>
      </c>
      <c r="AQ22">
        <f t="shared" si="28"/>
        <v>0.84299995200460742</v>
      </c>
      <c r="AR22">
        <f t="shared" si="29"/>
        <v>0.16538990736889256</v>
      </c>
      <c r="AS22">
        <v>1689210793.5</v>
      </c>
      <c r="AT22">
        <v>399.96600000000001</v>
      </c>
      <c r="AU22">
        <v>409.93299999999999</v>
      </c>
      <c r="AV22">
        <v>13.258800000000001</v>
      </c>
      <c r="AW22">
        <v>12.1578</v>
      </c>
      <c r="AX22">
        <v>402.38</v>
      </c>
      <c r="AY22">
        <v>13.2803</v>
      </c>
      <c r="AZ22">
        <v>600.09100000000001</v>
      </c>
      <c r="BA22">
        <v>101.694</v>
      </c>
      <c r="BB22">
        <v>0.19994400000000001</v>
      </c>
      <c r="BC22">
        <v>18.719000000000001</v>
      </c>
      <c r="BD22">
        <v>17.9574</v>
      </c>
      <c r="BE22">
        <v>999.9</v>
      </c>
      <c r="BF22">
        <v>0</v>
      </c>
      <c r="BG22">
        <v>0</v>
      </c>
      <c r="BH22">
        <v>9996.25</v>
      </c>
      <c r="BI22">
        <v>0</v>
      </c>
      <c r="BJ22">
        <v>0.83934799999999998</v>
      </c>
      <c r="BK22">
        <v>-9.9677100000000003</v>
      </c>
      <c r="BL22">
        <v>405.34</v>
      </c>
      <c r="BM22">
        <v>414.97899999999998</v>
      </c>
      <c r="BN22">
        <v>1.1009899999999999</v>
      </c>
      <c r="BO22">
        <v>409.93299999999999</v>
      </c>
      <c r="BP22">
        <v>12.1578</v>
      </c>
      <c r="BQ22">
        <v>1.3483499999999999</v>
      </c>
      <c r="BR22">
        <v>1.23638</v>
      </c>
      <c r="BS22">
        <v>11.3489</v>
      </c>
      <c r="BT22">
        <v>10.047000000000001</v>
      </c>
      <c r="BU22">
        <v>1250.1199999999999</v>
      </c>
      <c r="BV22">
        <v>0.89999899999999999</v>
      </c>
      <c r="BW22">
        <v>0.10000100000000001</v>
      </c>
      <c r="BX22">
        <v>0</v>
      </c>
      <c r="BY22">
        <v>2.0773999999999999</v>
      </c>
      <c r="BZ22">
        <v>0</v>
      </c>
      <c r="CA22">
        <v>4894.1899999999996</v>
      </c>
      <c r="CB22">
        <v>10140.1</v>
      </c>
      <c r="CC22">
        <v>41.436999999999998</v>
      </c>
      <c r="CD22">
        <v>40.25</v>
      </c>
      <c r="CE22">
        <v>41.375</v>
      </c>
      <c r="CF22">
        <v>39.936999999999998</v>
      </c>
      <c r="CG22">
        <v>40.125</v>
      </c>
      <c r="CH22">
        <v>1125.1099999999999</v>
      </c>
      <c r="CI22">
        <v>125.01</v>
      </c>
      <c r="CJ22">
        <v>0</v>
      </c>
      <c r="CK22">
        <v>1689210799.5999999</v>
      </c>
      <c r="CL22">
        <v>0</v>
      </c>
      <c r="CM22">
        <v>1689210405</v>
      </c>
      <c r="CN22" t="s">
        <v>350</v>
      </c>
      <c r="CO22">
        <v>1689210397.5</v>
      </c>
      <c r="CP22">
        <v>1689210405</v>
      </c>
      <c r="CQ22">
        <v>64</v>
      </c>
      <c r="CR22">
        <v>0.193</v>
      </c>
      <c r="CS22">
        <v>7.0000000000000001E-3</v>
      </c>
      <c r="CT22">
        <v>-2.448</v>
      </c>
      <c r="CU22">
        <v>-2.1000000000000001E-2</v>
      </c>
      <c r="CV22">
        <v>410</v>
      </c>
      <c r="CW22">
        <v>12</v>
      </c>
      <c r="CX22">
        <v>0.14000000000000001</v>
      </c>
      <c r="CY22">
        <v>0.08</v>
      </c>
      <c r="CZ22">
        <v>14.09907188301222</v>
      </c>
      <c r="DA22">
        <v>0.43382848869837892</v>
      </c>
      <c r="DB22">
        <v>4.9823577676770002E-2</v>
      </c>
      <c r="DC22">
        <v>1</v>
      </c>
      <c r="DD22">
        <v>409.85180000000003</v>
      </c>
      <c r="DE22">
        <v>5.6893058160894162E-2</v>
      </c>
      <c r="DF22">
        <v>2.3397863150294719E-2</v>
      </c>
      <c r="DG22">
        <v>-1</v>
      </c>
      <c r="DH22">
        <v>1250.0195121951219</v>
      </c>
      <c r="DI22">
        <v>1.7995022407950079E-2</v>
      </c>
      <c r="DJ22">
        <v>0.1494371753061792</v>
      </c>
      <c r="DK22">
        <v>1</v>
      </c>
      <c r="DL22">
        <v>2</v>
      </c>
      <c r="DM22">
        <v>2</v>
      </c>
      <c r="DN22" t="s">
        <v>351</v>
      </c>
      <c r="DO22">
        <v>3.2171799999999999</v>
      </c>
      <c r="DP22">
        <v>2.80884</v>
      </c>
      <c r="DQ22">
        <v>9.7057299999999999E-2</v>
      </c>
      <c r="DR22">
        <v>9.79825E-2</v>
      </c>
      <c r="DS22">
        <v>7.7219899999999994E-2</v>
      </c>
      <c r="DT22">
        <v>7.1690299999999998E-2</v>
      </c>
      <c r="DU22">
        <v>27528.7</v>
      </c>
      <c r="DV22">
        <v>31054</v>
      </c>
      <c r="DW22">
        <v>28669.7</v>
      </c>
      <c r="DX22">
        <v>32987.199999999997</v>
      </c>
      <c r="DY22">
        <v>36782.699999999997</v>
      </c>
      <c r="DZ22">
        <v>41631.800000000003</v>
      </c>
      <c r="EA22">
        <v>42077.7</v>
      </c>
      <c r="EB22">
        <v>47733</v>
      </c>
      <c r="EC22">
        <v>2.2877200000000002</v>
      </c>
      <c r="ED22">
        <v>1.9904500000000001</v>
      </c>
      <c r="EE22">
        <v>0.141323</v>
      </c>
      <c r="EF22">
        <v>0</v>
      </c>
      <c r="EG22">
        <v>15.6069</v>
      </c>
      <c r="EH22">
        <v>999.9</v>
      </c>
      <c r="EI22">
        <v>68.3</v>
      </c>
      <c r="EJ22">
        <v>16.7</v>
      </c>
      <c r="EK22">
        <v>12.8142</v>
      </c>
      <c r="EL22">
        <v>63.076500000000003</v>
      </c>
      <c r="EM22">
        <v>22.828499999999998</v>
      </c>
      <c r="EN22">
        <v>1</v>
      </c>
      <c r="EO22">
        <v>-0.72655499999999995</v>
      </c>
      <c r="EP22">
        <v>-0.37823499999999999</v>
      </c>
      <c r="EQ22">
        <v>20.241700000000002</v>
      </c>
      <c r="ER22">
        <v>5.2285199999999996</v>
      </c>
      <c r="ES22">
        <v>12.004099999999999</v>
      </c>
      <c r="ET22">
        <v>4.9906499999999996</v>
      </c>
      <c r="EU22">
        <v>3.3050000000000002</v>
      </c>
      <c r="EV22">
        <v>3601</v>
      </c>
      <c r="EW22">
        <v>1759.8</v>
      </c>
      <c r="EX22">
        <v>76.8</v>
      </c>
      <c r="EY22">
        <v>21.5</v>
      </c>
      <c r="EZ22">
        <v>1.8520099999999999</v>
      </c>
      <c r="FA22">
        <v>1.86127</v>
      </c>
      <c r="FB22">
        <v>1.86005</v>
      </c>
      <c r="FC22">
        <v>1.85608</v>
      </c>
      <c r="FD22">
        <v>1.8605</v>
      </c>
      <c r="FE22">
        <v>1.85684</v>
      </c>
      <c r="FF22">
        <v>1.8589800000000001</v>
      </c>
      <c r="FG22">
        <v>1.86172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-2.4140000000000001</v>
      </c>
      <c r="FV22">
        <v>-2.1499999999999998E-2</v>
      </c>
      <c r="FW22">
        <v>-0.97095725958857027</v>
      </c>
      <c r="FX22">
        <v>-4.0117494158234393E-3</v>
      </c>
      <c r="FY22">
        <v>1.087516141204025E-6</v>
      </c>
      <c r="FZ22">
        <v>-8.657206703991749E-11</v>
      </c>
      <c r="GA22">
        <v>-2.1457142857141061E-2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6.6</v>
      </c>
      <c r="GJ22">
        <v>6.5</v>
      </c>
      <c r="GK22">
        <v>0.99975599999999998</v>
      </c>
      <c r="GL22">
        <v>2.3327599999999999</v>
      </c>
      <c r="GM22">
        <v>1.5942400000000001</v>
      </c>
      <c r="GN22">
        <v>2.34497</v>
      </c>
      <c r="GO22">
        <v>1.40015</v>
      </c>
      <c r="GP22">
        <v>2.2473100000000001</v>
      </c>
      <c r="GQ22">
        <v>19.8947</v>
      </c>
      <c r="GR22">
        <v>15.8657</v>
      </c>
      <c r="GS22">
        <v>18</v>
      </c>
      <c r="GT22">
        <v>622.93799999999999</v>
      </c>
      <c r="GU22">
        <v>458.34500000000003</v>
      </c>
      <c r="GV22">
        <v>16.999400000000001</v>
      </c>
      <c r="GW22">
        <v>17.532</v>
      </c>
      <c r="GX22">
        <v>30.0002</v>
      </c>
      <c r="GY22">
        <v>17.471800000000002</v>
      </c>
      <c r="GZ22">
        <v>17.436</v>
      </c>
      <c r="HA22">
        <v>20.062100000000001</v>
      </c>
      <c r="HB22">
        <v>-30</v>
      </c>
      <c r="HC22">
        <v>-30</v>
      </c>
      <c r="HD22">
        <v>17</v>
      </c>
      <c r="HE22">
        <v>409.76799999999997</v>
      </c>
      <c r="HF22">
        <v>0</v>
      </c>
      <c r="HG22">
        <v>105.258</v>
      </c>
      <c r="HH22">
        <v>105</v>
      </c>
    </row>
    <row r="23" spans="1:216" x14ac:dyDescent="0.2">
      <c r="A23">
        <v>5</v>
      </c>
      <c r="B23">
        <v>1689210854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1689210854</v>
      </c>
      <c r="M23">
        <f t="shared" si="0"/>
        <v>1.8425686886154237E-3</v>
      </c>
      <c r="N23">
        <f t="shared" si="1"/>
        <v>1.8425686886154238</v>
      </c>
      <c r="O23">
        <f t="shared" si="2"/>
        <v>15.595384861405632</v>
      </c>
      <c r="P23">
        <f t="shared" si="3"/>
        <v>399.959</v>
      </c>
      <c r="Q23">
        <f t="shared" si="4"/>
        <v>278.7909186645698</v>
      </c>
      <c r="R23">
        <f t="shared" si="5"/>
        <v>28.406961561629444</v>
      </c>
      <c r="S23">
        <f t="shared" si="6"/>
        <v>40.753192369575004</v>
      </c>
      <c r="T23">
        <f t="shared" si="7"/>
        <v>0.22034733318021366</v>
      </c>
      <c r="U23">
        <f t="shared" si="8"/>
        <v>3.6387006909863731</v>
      </c>
      <c r="V23">
        <f t="shared" si="9"/>
        <v>0.21319374879242153</v>
      </c>
      <c r="W23">
        <f t="shared" si="10"/>
        <v>0.13386946757263224</v>
      </c>
      <c r="X23">
        <f t="shared" si="11"/>
        <v>165.429462</v>
      </c>
      <c r="Y23">
        <f t="shared" si="12"/>
        <v>19.04290761938039</v>
      </c>
      <c r="Z23">
        <f t="shared" si="13"/>
        <v>19.04290761938039</v>
      </c>
      <c r="AA23">
        <f t="shared" si="14"/>
        <v>2.2110919073688593</v>
      </c>
      <c r="AB23">
        <f t="shared" si="15"/>
        <v>62.434455154606596</v>
      </c>
      <c r="AC23">
        <f t="shared" si="16"/>
        <v>1.3458287360849999</v>
      </c>
      <c r="AD23">
        <f t="shared" si="17"/>
        <v>2.1555865791610112</v>
      </c>
      <c r="AE23">
        <f t="shared" si="18"/>
        <v>0.86526317128385943</v>
      </c>
      <c r="AF23">
        <f t="shared" si="19"/>
        <v>-81.257279167940183</v>
      </c>
      <c r="AG23">
        <f t="shared" si="20"/>
        <v>-79.822917810429601</v>
      </c>
      <c r="AH23">
        <f t="shared" si="21"/>
        <v>-4.3583760152410633</v>
      </c>
      <c r="AI23">
        <f t="shared" si="22"/>
        <v>-9.1109936108324519E-3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54982.663263582792</v>
      </c>
      <c r="AO23">
        <f t="shared" si="26"/>
        <v>1000.24</v>
      </c>
      <c r="AP23">
        <f t="shared" si="27"/>
        <v>843.20220000000006</v>
      </c>
      <c r="AQ23">
        <f t="shared" si="28"/>
        <v>0.84299988002879311</v>
      </c>
      <c r="AR23">
        <f t="shared" si="29"/>
        <v>0.16538976845557066</v>
      </c>
      <c r="AS23">
        <v>1689210854</v>
      </c>
      <c r="AT23">
        <v>399.959</v>
      </c>
      <c r="AU23">
        <v>409.476</v>
      </c>
      <c r="AV23">
        <v>13.2082</v>
      </c>
      <c r="AW23">
        <v>12.1487</v>
      </c>
      <c r="AX23">
        <v>402.37299999999999</v>
      </c>
      <c r="AY23">
        <v>13.2296</v>
      </c>
      <c r="AZ23">
        <v>600.12800000000004</v>
      </c>
      <c r="BA23">
        <v>101.693</v>
      </c>
      <c r="BB23">
        <v>0.20042499999999999</v>
      </c>
      <c r="BC23">
        <v>18.635999999999999</v>
      </c>
      <c r="BD23">
        <v>17.8367</v>
      </c>
      <c r="BE23">
        <v>999.9</v>
      </c>
      <c r="BF23">
        <v>0</v>
      </c>
      <c r="BG23">
        <v>0</v>
      </c>
      <c r="BH23">
        <v>9937.5</v>
      </c>
      <c r="BI23">
        <v>0</v>
      </c>
      <c r="BJ23">
        <v>0.89930200000000005</v>
      </c>
      <c r="BK23">
        <v>-9.5176700000000007</v>
      </c>
      <c r="BL23">
        <v>405.31200000000001</v>
      </c>
      <c r="BM23">
        <v>414.512</v>
      </c>
      <c r="BN23">
        <v>1.0594699999999999</v>
      </c>
      <c r="BO23">
        <v>409.476</v>
      </c>
      <c r="BP23">
        <v>12.1487</v>
      </c>
      <c r="BQ23">
        <v>1.3431900000000001</v>
      </c>
      <c r="BR23">
        <v>1.2354499999999999</v>
      </c>
      <c r="BS23">
        <v>11.291</v>
      </c>
      <c r="BT23">
        <v>10.0357</v>
      </c>
      <c r="BU23">
        <v>1000.24</v>
      </c>
      <c r="BV23">
        <v>0.90000100000000005</v>
      </c>
      <c r="BW23">
        <v>9.9999000000000005E-2</v>
      </c>
      <c r="BX23">
        <v>0</v>
      </c>
      <c r="BY23">
        <v>2.8717000000000001</v>
      </c>
      <c r="BZ23">
        <v>0</v>
      </c>
      <c r="CA23">
        <v>4172.0600000000004</v>
      </c>
      <c r="CB23">
        <v>8113.27</v>
      </c>
      <c r="CC23">
        <v>41.375</v>
      </c>
      <c r="CD23">
        <v>40.5</v>
      </c>
      <c r="CE23">
        <v>41.686999999999998</v>
      </c>
      <c r="CF23">
        <v>40.311999999999998</v>
      </c>
      <c r="CG23">
        <v>40.25</v>
      </c>
      <c r="CH23">
        <v>900.22</v>
      </c>
      <c r="CI23">
        <v>100.02</v>
      </c>
      <c r="CJ23">
        <v>0</v>
      </c>
      <c r="CK23">
        <v>1689210859.5999999</v>
      </c>
      <c r="CL23">
        <v>0</v>
      </c>
      <c r="CM23">
        <v>1689210405</v>
      </c>
      <c r="CN23" t="s">
        <v>350</v>
      </c>
      <c r="CO23">
        <v>1689210397.5</v>
      </c>
      <c r="CP23">
        <v>1689210405</v>
      </c>
      <c r="CQ23">
        <v>64</v>
      </c>
      <c r="CR23">
        <v>0.193</v>
      </c>
      <c r="CS23">
        <v>7.0000000000000001E-3</v>
      </c>
      <c r="CT23">
        <v>-2.448</v>
      </c>
      <c r="CU23">
        <v>-2.1000000000000001E-2</v>
      </c>
      <c r="CV23">
        <v>410</v>
      </c>
      <c r="CW23">
        <v>12</v>
      </c>
      <c r="CX23">
        <v>0.14000000000000001</v>
      </c>
      <c r="CY23">
        <v>0.08</v>
      </c>
      <c r="CZ23">
        <v>13.52154718403221</v>
      </c>
      <c r="DA23">
        <v>0.9325937749598906</v>
      </c>
      <c r="DB23">
        <v>0.10767820920669401</v>
      </c>
      <c r="DC23">
        <v>1</v>
      </c>
      <c r="DD23">
        <v>409.45302439024391</v>
      </c>
      <c r="DE23">
        <v>0.27729616724776862</v>
      </c>
      <c r="DF23">
        <v>4.8276888276908202E-2</v>
      </c>
      <c r="DG23">
        <v>-1</v>
      </c>
      <c r="DH23">
        <v>999.98852499999998</v>
      </c>
      <c r="DI23">
        <v>-0.21352624146290111</v>
      </c>
      <c r="DJ23">
        <v>0.15150560839454649</v>
      </c>
      <c r="DK23">
        <v>1</v>
      </c>
      <c r="DL23">
        <v>2</v>
      </c>
      <c r="DM23">
        <v>2</v>
      </c>
      <c r="DN23" t="s">
        <v>351</v>
      </c>
      <c r="DO23">
        <v>3.2172700000000001</v>
      </c>
      <c r="DP23">
        <v>2.8088199999999999</v>
      </c>
      <c r="DQ23">
        <v>9.7053299999999995E-2</v>
      </c>
      <c r="DR23">
        <v>9.7897600000000001E-2</v>
      </c>
      <c r="DS23">
        <v>7.6997899999999994E-2</v>
      </c>
      <c r="DT23">
        <v>7.1648500000000004E-2</v>
      </c>
      <c r="DU23">
        <v>27528.6</v>
      </c>
      <c r="DV23">
        <v>31056.1</v>
      </c>
      <c r="DW23">
        <v>28669.4</v>
      </c>
      <c r="DX23">
        <v>32986.300000000003</v>
      </c>
      <c r="DY23">
        <v>36791.1</v>
      </c>
      <c r="DZ23">
        <v>41632.300000000003</v>
      </c>
      <c r="EA23">
        <v>42076.9</v>
      </c>
      <c r="EB23">
        <v>47731.5</v>
      </c>
      <c r="EC23">
        <v>2.2877999999999998</v>
      </c>
      <c r="ED23">
        <v>1.9905299999999999</v>
      </c>
      <c r="EE23">
        <v>0.145286</v>
      </c>
      <c r="EF23">
        <v>0</v>
      </c>
      <c r="EG23">
        <v>15.419600000000001</v>
      </c>
      <c r="EH23">
        <v>999.9</v>
      </c>
      <c r="EI23">
        <v>68.400000000000006</v>
      </c>
      <c r="EJ23">
        <v>16.7</v>
      </c>
      <c r="EK23">
        <v>12.8314</v>
      </c>
      <c r="EL23">
        <v>62.9465</v>
      </c>
      <c r="EM23">
        <v>22.820499999999999</v>
      </c>
      <c r="EN23">
        <v>1</v>
      </c>
      <c r="EO23">
        <v>-0.72635700000000003</v>
      </c>
      <c r="EP23">
        <v>-0.40594200000000003</v>
      </c>
      <c r="EQ23">
        <v>20.2439</v>
      </c>
      <c r="ER23">
        <v>5.2288199999999998</v>
      </c>
      <c r="ES23">
        <v>12.004300000000001</v>
      </c>
      <c r="ET23">
        <v>4.9907000000000004</v>
      </c>
      <c r="EU23">
        <v>3.3050000000000002</v>
      </c>
      <c r="EV23">
        <v>3602.5</v>
      </c>
      <c r="EW23">
        <v>1759.8</v>
      </c>
      <c r="EX23">
        <v>76.8</v>
      </c>
      <c r="EY23">
        <v>21.5</v>
      </c>
      <c r="EZ23">
        <v>1.8520300000000001</v>
      </c>
      <c r="FA23">
        <v>1.86127</v>
      </c>
      <c r="FB23">
        <v>1.86005</v>
      </c>
      <c r="FC23">
        <v>1.85608</v>
      </c>
      <c r="FD23">
        <v>1.8605</v>
      </c>
      <c r="FE23">
        <v>1.85684</v>
      </c>
      <c r="FF23">
        <v>1.8589599999999999</v>
      </c>
      <c r="FG23">
        <v>1.86172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-2.4140000000000001</v>
      </c>
      <c r="FV23">
        <v>-2.1399999999999999E-2</v>
      </c>
      <c r="FW23">
        <v>-0.97095725958857027</v>
      </c>
      <c r="FX23">
        <v>-4.0117494158234393E-3</v>
      </c>
      <c r="FY23">
        <v>1.087516141204025E-6</v>
      </c>
      <c r="FZ23">
        <v>-8.657206703991749E-11</v>
      </c>
      <c r="GA23">
        <v>-2.1457142857141061E-2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7.6</v>
      </c>
      <c r="GJ23">
        <v>7.5</v>
      </c>
      <c r="GK23">
        <v>0.99853499999999995</v>
      </c>
      <c r="GL23">
        <v>2.33643</v>
      </c>
      <c r="GM23">
        <v>1.5942400000000001</v>
      </c>
      <c r="GN23">
        <v>2.34497</v>
      </c>
      <c r="GO23">
        <v>1.40015</v>
      </c>
      <c r="GP23">
        <v>2.2436500000000001</v>
      </c>
      <c r="GQ23">
        <v>19.874600000000001</v>
      </c>
      <c r="GR23">
        <v>15.8657</v>
      </c>
      <c r="GS23">
        <v>18</v>
      </c>
      <c r="GT23">
        <v>623.05600000000004</v>
      </c>
      <c r="GU23">
        <v>458.45299999999997</v>
      </c>
      <c r="GV23">
        <v>16.999600000000001</v>
      </c>
      <c r="GW23">
        <v>17.532</v>
      </c>
      <c r="GX23">
        <v>30.0001</v>
      </c>
      <c r="GY23">
        <v>17.476400000000002</v>
      </c>
      <c r="GZ23">
        <v>17.441800000000001</v>
      </c>
      <c r="HA23">
        <v>20.047000000000001</v>
      </c>
      <c r="HB23">
        <v>-30</v>
      </c>
      <c r="HC23">
        <v>-30</v>
      </c>
      <c r="HD23">
        <v>17</v>
      </c>
      <c r="HE23">
        <v>409.483</v>
      </c>
      <c r="HF23">
        <v>0</v>
      </c>
      <c r="HG23">
        <v>105.25700000000001</v>
      </c>
      <c r="HH23">
        <v>104.997</v>
      </c>
    </row>
    <row r="24" spans="1:216" x14ac:dyDescent="0.2">
      <c r="A24">
        <v>6</v>
      </c>
      <c r="B24">
        <v>1689210914.5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1689210914.5</v>
      </c>
      <c r="M24">
        <f t="shared" si="0"/>
        <v>1.7736425170331476E-3</v>
      </c>
      <c r="N24">
        <f t="shared" si="1"/>
        <v>1.7736425170331476</v>
      </c>
      <c r="O24">
        <f t="shared" si="2"/>
        <v>14.380426013777226</v>
      </c>
      <c r="P24">
        <f t="shared" si="3"/>
        <v>400.00700000000001</v>
      </c>
      <c r="Q24">
        <f t="shared" si="4"/>
        <v>288.51719336542726</v>
      </c>
      <c r="R24">
        <f t="shared" si="5"/>
        <v>29.398484230448837</v>
      </c>
      <c r="S24">
        <f t="shared" si="6"/>
        <v>40.758747665602002</v>
      </c>
      <c r="T24">
        <f t="shared" si="7"/>
        <v>0.22132252886751183</v>
      </c>
      <c r="U24">
        <f t="shared" si="8"/>
        <v>3.6538307030718715</v>
      </c>
      <c r="V24">
        <f t="shared" si="9"/>
        <v>0.21413543655590941</v>
      </c>
      <c r="W24">
        <f t="shared" si="10"/>
        <v>0.13446093735360359</v>
      </c>
      <c r="X24">
        <f t="shared" si="11"/>
        <v>124.05081077922804</v>
      </c>
      <c r="Y24">
        <f t="shared" si="12"/>
        <v>18.76710827894329</v>
      </c>
      <c r="Z24">
        <f t="shared" si="13"/>
        <v>18.76710827894329</v>
      </c>
      <c r="AA24">
        <f t="shared" si="14"/>
        <v>2.1733358050539664</v>
      </c>
      <c r="AB24">
        <f t="shared" si="15"/>
        <v>62.696809091311486</v>
      </c>
      <c r="AC24">
        <f t="shared" si="16"/>
        <v>1.3439248577797998</v>
      </c>
      <c r="AD24">
        <f t="shared" si="17"/>
        <v>2.1435299136555908</v>
      </c>
      <c r="AE24">
        <f t="shared" si="18"/>
        <v>0.82941094727416664</v>
      </c>
      <c r="AF24">
        <f t="shared" si="19"/>
        <v>-78.21763500116181</v>
      </c>
      <c r="AG24">
        <f t="shared" si="20"/>
        <v>-43.476291144987904</v>
      </c>
      <c r="AH24">
        <f t="shared" si="21"/>
        <v>-2.3595623193534685</v>
      </c>
      <c r="AI24">
        <f t="shared" si="22"/>
        <v>-2.6776862751418662E-3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55326.005463687761</v>
      </c>
      <c r="AO24">
        <f t="shared" si="26"/>
        <v>750.05200000000002</v>
      </c>
      <c r="AP24">
        <f t="shared" si="27"/>
        <v>632.29368599960003</v>
      </c>
      <c r="AQ24">
        <f t="shared" si="28"/>
        <v>0.84299980001333241</v>
      </c>
      <c r="AR24">
        <f t="shared" si="29"/>
        <v>0.1653896140257316</v>
      </c>
      <c r="AS24">
        <v>1689210914.5</v>
      </c>
      <c r="AT24">
        <v>400.00700000000001</v>
      </c>
      <c r="AU24">
        <v>408.80099999999999</v>
      </c>
      <c r="AV24">
        <v>13.189299999999999</v>
      </c>
      <c r="AW24">
        <v>12.1693</v>
      </c>
      <c r="AX24">
        <v>402.42200000000003</v>
      </c>
      <c r="AY24">
        <v>13.210699999999999</v>
      </c>
      <c r="AZ24">
        <v>600.06100000000004</v>
      </c>
      <c r="BA24">
        <v>101.69499999999999</v>
      </c>
      <c r="BB24">
        <v>0.20008600000000001</v>
      </c>
      <c r="BC24">
        <v>18.546399999999998</v>
      </c>
      <c r="BD24">
        <v>17.691400000000002</v>
      </c>
      <c r="BE24">
        <v>999.9</v>
      </c>
      <c r="BF24">
        <v>0</v>
      </c>
      <c r="BG24">
        <v>0</v>
      </c>
      <c r="BH24">
        <v>9998.75</v>
      </c>
      <c r="BI24">
        <v>0</v>
      </c>
      <c r="BJ24">
        <v>0.89930200000000005</v>
      </c>
      <c r="BK24">
        <v>-8.7934599999999996</v>
      </c>
      <c r="BL24">
        <v>405.35399999999998</v>
      </c>
      <c r="BM24">
        <v>413.83699999999999</v>
      </c>
      <c r="BN24">
        <v>1.01999</v>
      </c>
      <c r="BO24">
        <v>408.80099999999999</v>
      </c>
      <c r="BP24">
        <v>12.1693</v>
      </c>
      <c r="BQ24">
        <v>1.34128</v>
      </c>
      <c r="BR24">
        <v>1.2375499999999999</v>
      </c>
      <c r="BS24">
        <v>11.269600000000001</v>
      </c>
      <c r="BT24">
        <v>10.0611</v>
      </c>
      <c r="BU24">
        <v>750.05200000000002</v>
      </c>
      <c r="BV24">
        <v>0.90000599999999997</v>
      </c>
      <c r="BW24">
        <v>9.9994E-2</v>
      </c>
      <c r="BX24">
        <v>0</v>
      </c>
      <c r="BY24">
        <v>2.2846000000000002</v>
      </c>
      <c r="BZ24">
        <v>0</v>
      </c>
      <c r="CA24">
        <v>3468.58</v>
      </c>
      <c r="CB24">
        <v>6083.91</v>
      </c>
      <c r="CC24">
        <v>41.25</v>
      </c>
      <c r="CD24">
        <v>40.686999999999998</v>
      </c>
      <c r="CE24">
        <v>41.811999999999998</v>
      </c>
      <c r="CF24">
        <v>40.625</v>
      </c>
      <c r="CG24">
        <v>40.25</v>
      </c>
      <c r="CH24">
        <v>675.05</v>
      </c>
      <c r="CI24">
        <v>75</v>
      </c>
      <c r="CJ24">
        <v>0</v>
      </c>
      <c r="CK24">
        <v>1689210920.2</v>
      </c>
      <c r="CL24">
        <v>0</v>
      </c>
      <c r="CM24">
        <v>1689210405</v>
      </c>
      <c r="CN24" t="s">
        <v>350</v>
      </c>
      <c r="CO24">
        <v>1689210397.5</v>
      </c>
      <c r="CP24">
        <v>1689210405</v>
      </c>
      <c r="CQ24">
        <v>64</v>
      </c>
      <c r="CR24">
        <v>0.193</v>
      </c>
      <c r="CS24">
        <v>7.0000000000000001E-3</v>
      </c>
      <c r="CT24">
        <v>-2.448</v>
      </c>
      <c r="CU24">
        <v>-2.1000000000000001E-2</v>
      </c>
      <c r="CV24">
        <v>410</v>
      </c>
      <c r="CW24">
        <v>12</v>
      </c>
      <c r="CX24">
        <v>0.14000000000000001</v>
      </c>
      <c r="CY24">
        <v>0.08</v>
      </c>
      <c r="CZ24">
        <v>12.544584085166299</v>
      </c>
      <c r="DA24">
        <v>0.54799993689827609</v>
      </c>
      <c r="DB24">
        <v>7.0059821039205245E-2</v>
      </c>
      <c r="DC24">
        <v>1</v>
      </c>
      <c r="DD24">
        <v>408.78879999999998</v>
      </c>
      <c r="DE24">
        <v>0.1593771106924641</v>
      </c>
      <c r="DF24">
        <v>3.3331816632163683E-2</v>
      </c>
      <c r="DG24">
        <v>-1</v>
      </c>
      <c r="DH24">
        <v>750.01222500000006</v>
      </c>
      <c r="DI24">
        <v>-5.4327506967578203E-2</v>
      </c>
      <c r="DJ24">
        <v>4.2056204952418297E-2</v>
      </c>
      <c r="DK24">
        <v>1</v>
      </c>
      <c r="DL24">
        <v>2</v>
      </c>
      <c r="DM24">
        <v>2</v>
      </c>
      <c r="DN24" t="s">
        <v>351</v>
      </c>
      <c r="DO24">
        <v>3.21712</v>
      </c>
      <c r="DP24">
        <v>2.8090099999999998</v>
      </c>
      <c r="DQ24">
        <v>9.7062499999999996E-2</v>
      </c>
      <c r="DR24">
        <v>9.7776000000000002E-2</v>
      </c>
      <c r="DS24">
        <v>7.6915899999999995E-2</v>
      </c>
      <c r="DT24">
        <v>7.1738899999999994E-2</v>
      </c>
      <c r="DU24">
        <v>27528.9</v>
      </c>
      <c r="DV24">
        <v>31060.2</v>
      </c>
      <c r="DW24">
        <v>28670</v>
      </c>
      <c r="DX24">
        <v>32986.199999999997</v>
      </c>
      <c r="DY24">
        <v>36795.599999999999</v>
      </c>
      <c r="DZ24">
        <v>41628.400000000001</v>
      </c>
      <c r="EA24">
        <v>42078.2</v>
      </c>
      <c r="EB24">
        <v>47731.6</v>
      </c>
      <c r="EC24">
        <v>2.28775</v>
      </c>
      <c r="ED24">
        <v>1.99037</v>
      </c>
      <c r="EE24">
        <v>0.144899</v>
      </c>
      <c r="EF24">
        <v>0</v>
      </c>
      <c r="EG24">
        <v>15.280200000000001</v>
      </c>
      <c r="EH24">
        <v>999.9</v>
      </c>
      <c r="EI24">
        <v>68.5</v>
      </c>
      <c r="EJ24">
        <v>16.7</v>
      </c>
      <c r="EK24">
        <v>12.8521</v>
      </c>
      <c r="EL24">
        <v>62.9465</v>
      </c>
      <c r="EM24">
        <v>22.8886</v>
      </c>
      <c r="EN24">
        <v>1</v>
      </c>
      <c r="EO24">
        <v>-0.726136</v>
      </c>
      <c r="EP24">
        <v>-0.42615700000000001</v>
      </c>
      <c r="EQ24">
        <v>20.246099999999998</v>
      </c>
      <c r="ER24">
        <v>5.2289700000000003</v>
      </c>
      <c r="ES24">
        <v>12.004300000000001</v>
      </c>
      <c r="ET24">
        <v>4.9909999999999997</v>
      </c>
      <c r="EU24">
        <v>3.3050000000000002</v>
      </c>
      <c r="EV24">
        <v>3603.7</v>
      </c>
      <c r="EW24">
        <v>1759.8</v>
      </c>
      <c r="EX24">
        <v>76.8</v>
      </c>
      <c r="EY24">
        <v>21.5</v>
      </c>
      <c r="EZ24">
        <v>1.8520300000000001</v>
      </c>
      <c r="FA24">
        <v>1.86127</v>
      </c>
      <c r="FB24">
        <v>1.86005</v>
      </c>
      <c r="FC24">
        <v>1.85608</v>
      </c>
      <c r="FD24">
        <v>1.8605</v>
      </c>
      <c r="FE24">
        <v>1.8568499999999999</v>
      </c>
      <c r="FF24">
        <v>1.8589800000000001</v>
      </c>
      <c r="FG24">
        <v>1.86172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-2.415</v>
      </c>
      <c r="FV24">
        <v>-2.1399999999999999E-2</v>
      </c>
      <c r="FW24">
        <v>-0.97095725958857027</v>
      </c>
      <c r="FX24">
        <v>-4.0117494158234393E-3</v>
      </c>
      <c r="FY24">
        <v>1.087516141204025E-6</v>
      </c>
      <c r="FZ24">
        <v>-8.657206703991749E-11</v>
      </c>
      <c r="GA24">
        <v>-2.1457142857141061E-2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8.6</v>
      </c>
      <c r="GJ24">
        <v>8.5</v>
      </c>
      <c r="GK24">
        <v>0.99731400000000003</v>
      </c>
      <c r="GL24">
        <v>2.3278799999999999</v>
      </c>
      <c r="GM24">
        <v>1.5942400000000001</v>
      </c>
      <c r="GN24">
        <v>2.34497</v>
      </c>
      <c r="GO24">
        <v>1.40015</v>
      </c>
      <c r="GP24">
        <v>2.2717299999999998</v>
      </c>
      <c r="GQ24">
        <v>19.854600000000001</v>
      </c>
      <c r="GR24">
        <v>15.891999999999999</v>
      </c>
      <c r="GS24">
        <v>18</v>
      </c>
      <c r="GT24">
        <v>623.06100000000004</v>
      </c>
      <c r="GU24">
        <v>458.40600000000001</v>
      </c>
      <c r="GV24">
        <v>16.999500000000001</v>
      </c>
      <c r="GW24">
        <v>17.5305</v>
      </c>
      <c r="GX24">
        <v>30</v>
      </c>
      <c r="GY24">
        <v>17.479500000000002</v>
      </c>
      <c r="GZ24">
        <v>17.446300000000001</v>
      </c>
      <c r="HA24">
        <v>20.019600000000001</v>
      </c>
      <c r="HB24">
        <v>-30</v>
      </c>
      <c r="HC24">
        <v>-30</v>
      </c>
      <c r="HD24">
        <v>17</v>
      </c>
      <c r="HE24">
        <v>408.58800000000002</v>
      </c>
      <c r="HF24">
        <v>0</v>
      </c>
      <c r="HG24">
        <v>105.26</v>
      </c>
      <c r="HH24">
        <v>104.997</v>
      </c>
    </row>
    <row r="25" spans="1:216" x14ac:dyDescent="0.2">
      <c r="A25">
        <v>7</v>
      </c>
      <c r="B25">
        <v>1689210975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1689210975</v>
      </c>
      <c r="M25">
        <f t="shared" si="0"/>
        <v>1.7159056913617053E-3</v>
      </c>
      <c r="N25">
        <f t="shared" si="1"/>
        <v>1.7159056913617052</v>
      </c>
      <c r="O25">
        <f t="shared" si="2"/>
        <v>13.356149164795232</v>
      </c>
      <c r="P25">
        <f t="shared" si="3"/>
        <v>399.96100000000001</v>
      </c>
      <c r="Q25">
        <f t="shared" si="4"/>
        <v>295.97701399933658</v>
      </c>
      <c r="R25">
        <f t="shared" si="5"/>
        <v>30.15795895352613</v>
      </c>
      <c r="S25">
        <f t="shared" si="6"/>
        <v>40.753189776549</v>
      </c>
      <c r="T25">
        <f t="shared" si="7"/>
        <v>0.22085453198305324</v>
      </c>
      <c r="U25">
        <f t="shared" si="8"/>
        <v>3.655613618904193</v>
      </c>
      <c r="V25">
        <f t="shared" si="9"/>
        <v>0.21370064252240192</v>
      </c>
      <c r="W25">
        <f t="shared" si="10"/>
        <v>0.13418634638832197</v>
      </c>
      <c r="X25">
        <f t="shared" si="11"/>
        <v>99.227698825946717</v>
      </c>
      <c r="Y25">
        <f t="shared" si="12"/>
        <v>18.600285537681621</v>
      </c>
      <c r="Z25">
        <f t="shared" si="13"/>
        <v>18.600285537681621</v>
      </c>
      <c r="AA25">
        <f t="shared" si="14"/>
        <v>2.1507736966836988</v>
      </c>
      <c r="AB25">
        <f t="shared" si="15"/>
        <v>63.059338017218934</v>
      </c>
      <c r="AC25">
        <f t="shared" si="16"/>
        <v>1.3466676317985</v>
      </c>
      <c r="AD25">
        <f t="shared" si="17"/>
        <v>2.1355562461356317</v>
      </c>
      <c r="AE25">
        <f t="shared" si="18"/>
        <v>0.80410606488519876</v>
      </c>
      <c r="AF25">
        <f t="shared" si="19"/>
        <v>-75.671440989051206</v>
      </c>
      <c r="AG25">
        <f t="shared" si="20"/>
        <v>-22.346185202743872</v>
      </c>
      <c r="AH25">
        <f t="shared" si="21"/>
        <v>-1.2107788768019963</v>
      </c>
      <c r="AI25">
        <f t="shared" si="22"/>
        <v>-7.0624265035590383E-4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55375.752994143855</v>
      </c>
      <c r="AO25">
        <f t="shared" si="26"/>
        <v>599.95699999999999</v>
      </c>
      <c r="AP25">
        <f t="shared" si="27"/>
        <v>505.76417099789984</v>
      </c>
      <c r="AQ25">
        <f t="shared" si="28"/>
        <v>0.84300070004666972</v>
      </c>
      <c r="AR25">
        <f t="shared" si="29"/>
        <v>0.16539135109007266</v>
      </c>
      <c r="AS25">
        <v>1689210975</v>
      </c>
      <c r="AT25">
        <v>399.96100000000001</v>
      </c>
      <c r="AU25">
        <v>408.14400000000001</v>
      </c>
      <c r="AV25">
        <v>13.2165</v>
      </c>
      <c r="AW25">
        <v>12.229799999999999</v>
      </c>
      <c r="AX25">
        <v>402.37599999999998</v>
      </c>
      <c r="AY25">
        <v>13.238</v>
      </c>
      <c r="AZ25">
        <v>600.10299999999995</v>
      </c>
      <c r="BA25">
        <v>101.693</v>
      </c>
      <c r="BB25">
        <v>0.199909</v>
      </c>
      <c r="BC25">
        <v>18.486899999999999</v>
      </c>
      <c r="BD25">
        <v>17.625499999999999</v>
      </c>
      <c r="BE25">
        <v>999.9</v>
      </c>
      <c r="BF25">
        <v>0</v>
      </c>
      <c r="BG25">
        <v>0</v>
      </c>
      <c r="BH25">
        <v>10006.200000000001</v>
      </c>
      <c r="BI25">
        <v>0</v>
      </c>
      <c r="BJ25">
        <v>0.95925499999999997</v>
      </c>
      <c r="BK25">
        <v>-8.1824999999999992</v>
      </c>
      <c r="BL25">
        <v>405.31799999999998</v>
      </c>
      <c r="BM25">
        <v>413.197</v>
      </c>
      <c r="BN25">
        <v>0.98672400000000005</v>
      </c>
      <c r="BO25">
        <v>408.14400000000001</v>
      </c>
      <c r="BP25">
        <v>12.229799999999999</v>
      </c>
      <c r="BQ25">
        <v>1.3440300000000001</v>
      </c>
      <c r="BR25">
        <v>1.24369</v>
      </c>
      <c r="BS25">
        <v>11.3005</v>
      </c>
      <c r="BT25">
        <v>10.135</v>
      </c>
      <c r="BU25">
        <v>599.95699999999999</v>
      </c>
      <c r="BV25">
        <v>0.89998299999999998</v>
      </c>
      <c r="BW25">
        <v>0.10001699999999999</v>
      </c>
      <c r="BX25">
        <v>0</v>
      </c>
      <c r="BY25">
        <v>2.7980999999999998</v>
      </c>
      <c r="BZ25">
        <v>0</v>
      </c>
      <c r="CA25">
        <v>3063.23</v>
      </c>
      <c r="CB25">
        <v>4866.41</v>
      </c>
      <c r="CC25">
        <v>41</v>
      </c>
      <c r="CD25">
        <v>40.875</v>
      </c>
      <c r="CE25">
        <v>41.875</v>
      </c>
      <c r="CF25">
        <v>40.875</v>
      </c>
      <c r="CG25">
        <v>40.125</v>
      </c>
      <c r="CH25">
        <v>539.95000000000005</v>
      </c>
      <c r="CI25">
        <v>60.01</v>
      </c>
      <c r="CJ25">
        <v>0</v>
      </c>
      <c r="CK25">
        <v>1689210980.8</v>
      </c>
      <c r="CL25">
        <v>0</v>
      </c>
      <c r="CM25">
        <v>1689210405</v>
      </c>
      <c r="CN25" t="s">
        <v>350</v>
      </c>
      <c r="CO25">
        <v>1689210397.5</v>
      </c>
      <c r="CP25">
        <v>1689210405</v>
      </c>
      <c r="CQ25">
        <v>64</v>
      </c>
      <c r="CR25">
        <v>0.193</v>
      </c>
      <c r="CS25">
        <v>7.0000000000000001E-3</v>
      </c>
      <c r="CT25">
        <v>-2.448</v>
      </c>
      <c r="CU25">
        <v>-2.1000000000000001E-2</v>
      </c>
      <c r="CV25">
        <v>410</v>
      </c>
      <c r="CW25">
        <v>12</v>
      </c>
      <c r="CX25">
        <v>0.14000000000000001</v>
      </c>
      <c r="CY25">
        <v>0.08</v>
      </c>
      <c r="CZ25">
        <v>11.56432756742602</v>
      </c>
      <c r="DA25">
        <v>0.6515121941857579</v>
      </c>
      <c r="DB25">
        <v>7.4812980169562435E-2</v>
      </c>
      <c r="DC25">
        <v>1</v>
      </c>
      <c r="DD25">
        <v>408.12475000000012</v>
      </c>
      <c r="DE25">
        <v>0.1168930581597713</v>
      </c>
      <c r="DF25">
        <v>2.2159365965656441E-2</v>
      </c>
      <c r="DG25">
        <v>-1</v>
      </c>
      <c r="DH25">
        <v>599.99929268292681</v>
      </c>
      <c r="DI25">
        <v>0.1773282790041921</v>
      </c>
      <c r="DJ25">
        <v>0.12611149613994491</v>
      </c>
      <c r="DK25">
        <v>1</v>
      </c>
      <c r="DL25">
        <v>2</v>
      </c>
      <c r="DM25">
        <v>2</v>
      </c>
      <c r="DN25" t="s">
        <v>351</v>
      </c>
      <c r="DO25">
        <v>3.2172100000000001</v>
      </c>
      <c r="DP25">
        <v>2.8089</v>
      </c>
      <c r="DQ25">
        <v>9.7051200000000004E-2</v>
      </c>
      <c r="DR25">
        <v>9.7654900000000003E-2</v>
      </c>
      <c r="DS25">
        <v>7.7032100000000006E-2</v>
      </c>
      <c r="DT25">
        <v>7.2002399999999994E-2</v>
      </c>
      <c r="DU25">
        <v>27528.400000000001</v>
      </c>
      <c r="DV25">
        <v>31064.1</v>
      </c>
      <c r="DW25">
        <v>28669.1</v>
      </c>
      <c r="DX25">
        <v>32985.9</v>
      </c>
      <c r="DY25">
        <v>36789.699999999997</v>
      </c>
      <c r="DZ25">
        <v>41615.9</v>
      </c>
      <c r="EA25">
        <v>42076.800000000003</v>
      </c>
      <c r="EB25">
        <v>47730.9</v>
      </c>
      <c r="EC25">
        <v>2.2877000000000001</v>
      </c>
      <c r="ED25">
        <v>1.9906999999999999</v>
      </c>
      <c r="EE25">
        <v>0.14299899999999999</v>
      </c>
      <c r="EF25">
        <v>0</v>
      </c>
      <c r="EG25">
        <v>15.245699999999999</v>
      </c>
      <c r="EH25">
        <v>999.9</v>
      </c>
      <c r="EI25">
        <v>68.5</v>
      </c>
      <c r="EJ25">
        <v>16.7</v>
      </c>
      <c r="EK25">
        <v>12.852499999999999</v>
      </c>
      <c r="EL25">
        <v>63.116500000000002</v>
      </c>
      <c r="EM25">
        <v>22.864599999999999</v>
      </c>
      <c r="EN25">
        <v>1</v>
      </c>
      <c r="EO25">
        <v>-0.72568900000000003</v>
      </c>
      <c r="EP25">
        <v>-0.43323499999999998</v>
      </c>
      <c r="EQ25">
        <v>20.2471</v>
      </c>
      <c r="ER25">
        <v>5.2288199999999998</v>
      </c>
      <c r="ES25">
        <v>12.004300000000001</v>
      </c>
      <c r="ET25">
        <v>4.9908000000000001</v>
      </c>
      <c r="EU25">
        <v>3.3050000000000002</v>
      </c>
      <c r="EV25">
        <v>3605.1</v>
      </c>
      <c r="EW25">
        <v>1759.8</v>
      </c>
      <c r="EX25">
        <v>76.8</v>
      </c>
      <c r="EY25">
        <v>21.5</v>
      </c>
      <c r="EZ25">
        <v>1.8520399999999999</v>
      </c>
      <c r="FA25">
        <v>1.86127</v>
      </c>
      <c r="FB25">
        <v>1.86005</v>
      </c>
      <c r="FC25">
        <v>1.85608</v>
      </c>
      <c r="FD25">
        <v>1.8605</v>
      </c>
      <c r="FE25">
        <v>1.85684</v>
      </c>
      <c r="FF25">
        <v>1.85897</v>
      </c>
      <c r="FG25">
        <v>1.8617300000000001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-2.415</v>
      </c>
      <c r="FV25">
        <v>-2.1499999999999998E-2</v>
      </c>
      <c r="FW25">
        <v>-0.97095725958857027</v>
      </c>
      <c r="FX25">
        <v>-4.0117494158234393E-3</v>
      </c>
      <c r="FY25">
        <v>1.087516141204025E-6</v>
      </c>
      <c r="FZ25">
        <v>-8.657206703991749E-11</v>
      </c>
      <c r="GA25">
        <v>-2.1457142857141061E-2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9.6</v>
      </c>
      <c r="GJ25">
        <v>9.5</v>
      </c>
      <c r="GK25">
        <v>0.99609400000000003</v>
      </c>
      <c r="GL25">
        <v>2.32544</v>
      </c>
      <c r="GM25">
        <v>1.5942400000000001</v>
      </c>
      <c r="GN25">
        <v>2.34497</v>
      </c>
      <c r="GO25">
        <v>1.40015</v>
      </c>
      <c r="GP25">
        <v>2.2412100000000001</v>
      </c>
      <c r="GQ25">
        <v>19.854600000000001</v>
      </c>
      <c r="GR25">
        <v>15.874499999999999</v>
      </c>
      <c r="GS25">
        <v>18</v>
      </c>
      <c r="GT25">
        <v>623.10799999999995</v>
      </c>
      <c r="GU25">
        <v>458.678</v>
      </c>
      <c r="GV25">
        <v>16.999600000000001</v>
      </c>
      <c r="GW25">
        <v>17.5336</v>
      </c>
      <c r="GX25">
        <v>30.0001</v>
      </c>
      <c r="GY25">
        <v>17.485700000000001</v>
      </c>
      <c r="GZ25">
        <v>17.452500000000001</v>
      </c>
      <c r="HA25">
        <v>19.996300000000002</v>
      </c>
      <c r="HB25">
        <v>-30</v>
      </c>
      <c r="HC25">
        <v>-30</v>
      </c>
      <c r="HD25">
        <v>17</v>
      </c>
      <c r="HE25">
        <v>408.21699999999998</v>
      </c>
      <c r="HF25">
        <v>0</v>
      </c>
      <c r="HG25">
        <v>105.256</v>
      </c>
      <c r="HH25">
        <v>104.996</v>
      </c>
    </row>
    <row r="26" spans="1:216" x14ac:dyDescent="0.2">
      <c r="A26">
        <v>8</v>
      </c>
      <c r="B26">
        <v>1689211035.5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1689211035.5</v>
      </c>
      <c r="M26">
        <f t="shared" si="0"/>
        <v>1.6786682401617311E-3</v>
      </c>
      <c r="N26">
        <f t="shared" si="1"/>
        <v>1.6786682401617312</v>
      </c>
      <c r="O26">
        <f t="shared" si="2"/>
        <v>12.265419721900299</v>
      </c>
      <c r="P26">
        <f t="shared" si="3"/>
        <v>400.02699999999999</v>
      </c>
      <c r="Q26">
        <f t="shared" si="4"/>
        <v>304.28084071181399</v>
      </c>
      <c r="R26">
        <f t="shared" si="5"/>
        <v>31.003434107403017</v>
      </c>
      <c r="S26">
        <f t="shared" si="6"/>
        <v>40.759091853004001</v>
      </c>
      <c r="T26">
        <f t="shared" si="7"/>
        <v>0.22100651539826044</v>
      </c>
      <c r="U26">
        <f t="shared" si="8"/>
        <v>3.6571132881737234</v>
      </c>
      <c r="V26">
        <f t="shared" si="9"/>
        <v>0.21384578347874289</v>
      </c>
      <c r="W26">
        <f t="shared" si="10"/>
        <v>0.13427765060479621</v>
      </c>
      <c r="X26">
        <f t="shared" si="11"/>
        <v>82.715309720275116</v>
      </c>
      <c r="Y26">
        <f t="shared" si="12"/>
        <v>18.499893701530134</v>
      </c>
      <c r="Z26">
        <f t="shared" si="13"/>
        <v>18.499893701530134</v>
      </c>
      <c r="AA26">
        <f t="shared" si="14"/>
        <v>2.137295324419747</v>
      </c>
      <c r="AB26">
        <f t="shared" si="15"/>
        <v>63.383701280506898</v>
      </c>
      <c r="AC26">
        <f t="shared" si="16"/>
        <v>1.3511542102016001</v>
      </c>
      <c r="AD26">
        <f t="shared" si="17"/>
        <v>2.1317060741246672</v>
      </c>
      <c r="AE26">
        <f t="shared" si="18"/>
        <v>0.78614111421814692</v>
      </c>
      <c r="AF26">
        <f t="shared" si="19"/>
        <v>-74.029269391132345</v>
      </c>
      <c r="AG26">
        <f t="shared" si="20"/>
        <v>-8.2401419677938037</v>
      </c>
      <c r="AH26">
        <f t="shared" si="21"/>
        <v>-0.44599428006576014</v>
      </c>
      <c r="AI26">
        <f t="shared" si="22"/>
        <v>-9.5918716795040382E-5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55413.570128027408</v>
      </c>
      <c r="AO26">
        <f t="shared" si="26"/>
        <v>500.12700000000001</v>
      </c>
      <c r="AP26">
        <f t="shared" si="27"/>
        <v>421.60670099496122</v>
      </c>
      <c r="AQ26">
        <f t="shared" si="28"/>
        <v>0.84299928017275849</v>
      </c>
      <c r="AR26">
        <f t="shared" si="29"/>
        <v>0.16538861073342395</v>
      </c>
      <c r="AS26">
        <v>1689211035.5</v>
      </c>
      <c r="AT26">
        <v>400.02699999999999</v>
      </c>
      <c r="AU26">
        <v>407.56700000000001</v>
      </c>
      <c r="AV26">
        <v>13.2608</v>
      </c>
      <c r="AW26">
        <v>12.295400000000001</v>
      </c>
      <c r="AX26">
        <v>402.44200000000001</v>
      </c>
      <c r="AY26">
        <v>13.282299999999999</v>
      </c>
      <c r="AZ26">
        <v>600.00599999999997</v>
      </c>
      <c r="BA26">
        <v>101.691</v>
      </c>
      <c r="BB26">
        <v>0.199852</v>
      </c>
      <c r="BC26">
        <v>18.458100000000002</v>
      </c>
      <c r="BD26">
        <v>17.607099999999999</v>
      </c>
      <c r="BE26">
        <v>999.9</v>
      </c>
      <c r="BF26">
        <v>0</v>
      </c>
      <c r="BG26">
        <v>0</v>
      </c>
      <c r="BH26">
        <v>10012.5</v>
      </c>
      <c r="BI26">
        <v>0</v>
      </c>
      <c r="BJ26">
        <v>0.95925499999999997</v>
      </c>
      <c r="BK26">
        <v>-7.5400999999999998</v>
      </c>
      <c r="BL26">
        <v>405.40300000000002</v>
      </c>
      <c r="BM26">
        <v>412.64100000000002</v>
      </c>
      <c r="BN26">
        <v>0.96540400000000004</v>
      </c>
      <c r="BO26">
        <v>407.56700000000001</v>
      </c>
      <c r="BP26">
        <v>12.295400000000001</v>
      </c>
      <c r="BQ26">
        <v>1.3485100000000001</v>
      </c>
      <c r="BR26">
        <v>1.2503299999999999</v>
      </c>
      <c r="BS26">
        <v>11.3507</v>
      </c>
      <c r="BT26">
        <v>10.214700000000001</v>
      </c>
      <c r="BU26">
        <v>500.12700000000001</v>
      </c>
      <c r="BV26">
        <v>0.90002000000000004</v>
      </c>
      <c r="BW26">
        <v>9.9979700000000005E-2</v>
      </c>
      <c r="BX26">
        <v>0</v>
      </c>
      <c r="BY26">
        <v>2.4236</v>
      </c>
      <c r="BZ26">
        <v>0</v>
      </c>
      <c r="CA26">
        <v>2766.73</v>
      </c>
      <c r="CB26">
        <v>4056.7</v>
      </c>
      <c r="CC26">
        <v>40.75</v>
      </c>
      <c r="CD26">
        <v>41.061999999999998</v>
      </c>
      <c r="CE26">
        <v>41.875</v>
      </c>
      <c r="CF26">
        <v>41.061999999999998</v>
      </c>
      <c r="CG26">
        <v>40</v>
      </c>
      <c r="CH26">
        <v>450.12</v>
      </c>
      <c r="CI26">
        <v>50</v>
      </c>
      <c r="CJ26">
        <v>0</v>
      </c>
      <c r="CK26">
        <v>1689211041.4000001</v>
      </c>
      <c r="CL26">
        <v>0</v>
      </c>
      <c r="CM26">
        <v>1689210405</v>
      </c>
      <c r="CN26" t="s">
        <v>350</v>
      </c>
      <c r="CO26">
        <v>1689210397.5</v>
      </c>
      <c r="CP26">
        <v>1689210405</v>
      </c>
      <c r="CQ26">
        <v>64</v>
      </c>
      <c r="CR26">
        <v>0.193</v>
      </c>
      <c r="CS26">
        <v>7.0000000000000001E-3</v>
      </c>
      <c r="CT26">
        <v>-2.448</v>
      </c>
      <c r="CU26">
        <v>-2.1000000000000001E-2</v>
      </c>
      <c r="CV26">
        <v>410</v>
      </c>
      <c r="CW26">
        <v>12</v>
      </c>
      <c r="CX26">
        <v>0.14000000000000001</v>
      </c>
      <c r="CY26">
        <v>0.08</v>
      </c>
      <c r="CZ26">
        <v>10.71310450268636</v>
      </c>
      <c r="DA26">
        <v>0.163721867245741</v>
      </c>
      <c r="DB26">
        <v>4.181402362211846E-2</v>
      </c>
      <c r="DC26">
        <v>1</v>
      </c>
      <c r="DD26">
        <v>407.54919512195119</v>
      </c>
      <c r="DE26">
        <v>0.14282926829325629</v>
      </c>
      <c r="DF26">
        <v>2.437533690793587E-2</v>
      </c>
      <c r="DG26">
        <v>-1</v>
      </c>
      <c r="DH26">
        <v>500.01978048780489</v>
      </c>
      <c r="DI26">
        <v>-7.2429960130143661E-2</v>
      </c>
      <c r="DJ26">
        <v>0.13950513797604</v>
      </c>
      <c r="DK26">
        <v>1</v>
      </c>
      <c r="DL26">
        <v>2</v>
      </c>
      <c r="DM26">
        <v>2</v>
      </c>
      <c r="DN26" t="s">
        <v>351</v>
      </c>
      <c r="DO26">
        <v>3.21698</v>
      </c>
      <c r="DP26">
        <v>2.8088899999999999</v>
      </c>
      <c r="DQ26">
        <v>9.7059500000000007E-2</v>
      </c>
      <c r="DR26">
        <v>9.7546800000000003E-2</v>
      </c>
      <c r="DS26">
        <v>7.7221399999999996E-2</v>
      </c>
      <c r="DT26">
        <v>7.2286600000000006E-2</v>
      </c>
      <c r="DU26">
        <v>27527.4</v>
      </c>
      <c r="DV26">
        <v>31066.6</v>
      </c>
      <c r="DW26">
        <v>28668.400000000001</v>
      </c>
      <c r="DX26">
        <v>32984.699999999997</v>
      </c>
      <c r="DY26">
        <v>36780.800000000003</v>
      </c>
      <c r="DZ26">
        <v>41601.800000000003</v>
      </c>
      <c r="EA26">
        <v>42075.6</v>
      </c>
      <c r="EB26">
        <v>47729.5</v>
      </c>
      <c r="EC26">
        <v>2.28748</v>
      </c>
      <c r="ED26">
        <v>1.99075</v>
      </c>
      <c r="EE26">
        <v>0.13950499999999999</v>
      </c>
      <c r="EF26">
        <v>0</v>
      </c>
      <c r="EG26">
        <v>15.285500000000001</v>
      </c>
      <c r="EH26">
        <v>999.9</v>
      </c>
      <c r="EI26">
        <v>68.599999999999994</v>
      </c>
      <c r="EJ26">
        <v>16.7</v>
      </c>
      <c r="EK26">
        <v>12.870699999999999</v>
      </c>
      <c r="EL26">
        <v>63.116500000000002</v>
      </c>
      <c r="EM26">
        <v>23.044899999999998</v>
      </c>
      <c r="EN26">
        <v>1</v>
      </c>
      <c r="EO26">
        <v>-0.724634</v>
      </c>
      <c r="EP26">
        <v>-0.43075999999999998</v>
      </c>
      <c r="EQ26">
        <v>20.247900000000001</v>
      </c>
      <c r="ER26">
        <v>5.2288199999999998</v>
      </c>
      <c r="ES26">
        <v>12.004899999999999</v>
      </c>
      <c r="ET26">
        <v>4.9909999999999997</v>
      </c>
      <c r="EU26">
        <v>3.3050000000000002</v>
      </c>
      <c r="EV26">
        <v>3606.6</v>
      </c>
      <c r="EW26">
        <v>1759.8</v>
      </c>
      <c r="EX26">
        <v>76.8</v>
      </c>
      <c r="EY26">
        <v>21.5</v>
      </c>
      <c r="EZ26">
        <v>1.85205</v>
      </c>
      <c r="FA26">
        <v>1.86127</v>
      </c>
      <c r="FB26">
        <v>1.86005</v>
      </c>
      <c r="FC26">
        <v>1.85608</v>
      </c>
      <c r="FD26">
        <v>1.8605100000000001</v>
      </c>
      <c r="FE26">
        <v>1.85684</v>
      </c>
      <c r="FF26">
        <v>1.8589800000000001</v>
      </c>
      <c r="FG26">
        <v>1.8617600000000001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-2.415</v>
      </c>
      <c r="FV26">
        <v>-2.1499999999999998E-2</v>
      </c>
      <c r="FW26">
        <v>-0.97095725958857027</v>
      </c>
      <c r="FX26">
        <v>-4.0117494158234393E-3</v>
      </c>
      <c r="FY26">
        <v>1.087516141204025E-6</v>
      </c>
      <c r="FZ26">
        <v>-8.657206703991749E-11</v>
      </c>
      <c r="GA26">
        <v>-2.1457142857141061E-2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10.6</v>
      </c>
      <c r="GJ26">
        <v>10.5</v>
      </c>
      <c r="GK26">
        <v>0.99487300000000001</v>
      </c>
      <c r="GL26">
        <v>2.3278799999999999</v>
      </c>
      <c r="GM26">
        <v>1.5942400000000001</v>
      </c>
      <c r="GN26">
        <v>2.34497</v>
      </c>
      <c r="GO26">
        <v>1.40015</v>
      </c>
      <c r="GP26">
        <v>2.3095699999999999</v>
      </c>
      <c r="GQ26">
        <v>19.874600000000001</v>
      </c>
      <c r="GR26">
        <v>15.8832</v>
      </c>
      <c r="GS26">
        <v>18</v>
      </c>
      <c r="GT26">
        <v>623.06799999999998</v>
      </c>
      <c r="GU26">
        <v>458.822</v>
      </c>
      <c r="GV26">
        <v>16.999600000000001</v>
      </c>
      <c r="GW26">
        <v>17.542300000000001</v>
      </c>
      <c r="GX26">
        <v>30.000299999999999</v>
      </c>
      <c r="GY26">
        <v>17.494900000000001</v>
      </c>
      <c r="GZ26">
        <v>17.463200000000001</v>
      </c>
      <c r="HA26">
        <v>19.968900000000001</v>
      </c>
      <c r="HB26">
        <v>-30</v>
      </c>
      <c r="HC26">
        <v>-30</v>
      </c>
      <c r="HD26">
        <v>17</v>
      </c>
      <c r="HE26">
        <v>407.40300000000002</v>
      </c>
      <c r="HF26">
        <v>0</v>
      </c>
      <c r="HG26">
        <v>105.254</v>
      </c>
      <c r="HH26">
        <v>104.992</v>
      </c>
    </row>
    <row r="27" spans="1:216" x14ac:dyDescent="0.2">
      <c r="A27">
        <v>9</v>
      </c>
      <c r="B27">
        <v>1689211096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1689211096</v>
      </c>
      <c r="M27">
        <f t="shared" si="0"/>
        <v>1.6484094304268322E-3</v>
      </c>
      <c r="N27">
        <f t="shared" si="1"/>
        <v>1.6484094304268322</v>
      </c>
      <c r="O27">
        <f t="shared" si="2"/>
        <v>10.237533779166275</v>
      </c>
      <c r="P27">
        <f t="shared" si="3"/>
        <v>400.04300000000001</v>
      </c>
      <c r="Q27">
        <f t="shared" si="4"/>
        <v>319.52041102344594</v>
      </c>
      <c r="R27">
        <f t="shared" si="5"/>
        <v>32.55622608179376</v>
      </c>
      <c r="S27">
        <f t="shared" si="6"/>
        <v>40.760746109216001</v>
      </c>
      <c r="T27">
        <f t="shared" si="7"/>
        <v>0.22138210428458027</v>
      </c>
      <c r="U27">
        <f t="shared" si="8"/>
        <v>3.6614108081672256</v>
      </c>
      <c r="V27">
        <f t="shared" si="9"/>
        <v>0.21420557755921116</v>
      </c>
      <c r="W27">
        <f t="shared" si="10"/>
        <v>0.13450388857442747</v>
      </c>
      <c r="X27">
        <f t="shared" si="11"/>
        <v>62.017065658147096</v>
      </c>
      <c r="Y27">
        <f t="shared" si="12"/>
        <v>18.376779204537616</v>
      </c>
      <c r="Z27">
        <f t="shared" si="13"/>
        <v>18.376779204537616</v>
      </c>
      <c r="AA27">
        <f t="shared" si="14"/>
        <v>2.1208674216007095</v>
      </c>
      <c r="AB27">
        <f t="shared" si="15"/>
        <v>63.454653780745886</v>
      </c>
      <c r="AC27">
        <f t="shared" si="16"/>
        <v>1.3501259076384</v>
      </c>
      <c r="AD27">
        <f t="shared" si="17"/>
        <v>2.1277019528047134</v>
      </c>
      <c r="AE27">
        <f t="shared" si="18"/>
        <v>0.7707415139623095</v>
      </c>
      <c r="AF27">
        <f t="shared" si="19"/>
        <v>-72.694855881823301</v>
      </c>
      <c r="AG27">
        <f t="shared" si="20"/>
        <v>10.130416046907856</v>
      </c>
      <c r="AH27">
        <f t="shared" si="21"/>
        <v>0.54722960398792708</v>
      </c>
      <c r="AI27">
        <f t="shared" si="22"/>
        <v>-1.4457278041923871E-4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55512.125244598916</v>
      </c>
      <c r="AO27">
        <f t="shared" si="26"/>
        <v>374.97399999999999</v>
      </c>
      <c r="AP27">
        <f t="shared" si="27"/>
        <v>316.10314199903991</v>
      </c>
      <c r="AQ27">
        <f t="shared" si="28"/>
        <v>0.84300016000853373</v>
      </c>
      <c r="AR27">
        <f t="shared" si="29"/>
        <v>0.16539030881647021</v>
      </c>
      <c r="AS27">
        <v>1689211096</v>
      </c>
      <c r="AT27">
        <v>400.04300000000001</v>
      </c>
      <c r="AU27">
        <v>406.39400000000001</v>
      </c>
      <c r="AV27">
        <v>13.2507</v>
      </c>
      <c r="AW27">
        <v>12.3027</v>
      </c>
      <c r="AX27">
        <v>402.45800000000003</v>
      </c>
      <c r="AY27">
        <v>13.2722</v>
      </c>
      <c r="AZ27">
        <v>600.01099999999997</v>
      </c>
      <c r="BA27">
        <v>101.691</v>
      </c>
      <c r="BB27">
        <v>0.19991200000000001</v>
      </c>
      <c r="BC27">
        <v>18.428100000000001</v>
      </c>
      <c r="BD27">
        <v>17.5716</v>
      </c>
      <c r="BE27">
        <v>999.9</v>
      </c>
      <c r="BF27">
        <v>0</v>
      </c>
      <c r="BG27">
        <v>0</v>
      </c>
      <c r="BH27">
        <v>10030</v>
      </c>
      <c r="BI27">
        <v>0</v>
      </c>
      <c r="BJ27">
        <v>0.94876300000000002</v>
      </c>
      <c r="BK27">
        <v>-6.3510400000000002</v>
      </c>
      <c r="BL27">
        <v>405.41500000000002</v>
      </c>
      <c r="BM27">
        <v>411.45600000000002</v>
      </c>
      <c r="BN27">
        <v>0.94800200000000001</v>
      </c>
      <c r="BO27">
        <v>406.39400000000001</v>
      </c>
      <c r="BP27">
        <v>12.3027</v>
      </c>
      <c r="BQ27">
        <v>1.34748</v>
      </c>
      <c r="BR27">
        <v>1.25108</v>
      </c>
      <c r="BS27">
        <v>11.3392</v>
      </c>
      <c r="BT27">
        <v>10.223699999999999</v>
      </c>
      <c r="BU27">
        <v>374.97399999999999</v>
      </c>
      <c r="BV27">
        <v>0.89999700000000005</v>
      </c>
      <c r="BW27">
        <v>0.10000299999999999</v>
      </c>
      <c r="BX27">
        <v>0</v>
      </c>
      <c r="BY27">
        <v>2.5146000000000002</v>
      </c>
      <c r="BZ27">
        <v>0</v>
      </c>
      <c r="CA27">
        <v>2312.86</v>
      </c>
      <c r="CB27">
        <v>3041.53</v>
      </c>
      <c r="CC27">
        <v>40.436999999999998</v>
      </c>
      <c r="CD27">
        <v>41.125</v>
      </c>
      <c r="CE27">
        <v>41.811999999999998</v>
      </c>
      <c r="CF27">
        <v>41.186999999999998</v>
      </c>
      <c r="CG27">
        <v>39.811999999999998</v>
      </c>
      <c r="CH27">
        <v>337.48</v>
      </c>
      <c r="CI27">
        <v>37.5</v>
      </c>
      <c r="CJ27">
        <v>0</v>
      </c>
      <c r="CK27">
        <v>1689211102</v>
      </c>
      <c r="CL27">
        <v>0</v>
      </c>
      <c r="CM27">
        <v>1689210405</v>
      </c>
      <c r="CN27" t="s">
        <v>350</v>
      </c>
      <c r="CO27">
        <v>1689210397.5</v>
      </c>
      <c r="CP27">
        <v>1689210405</v>
      </c>
      <c r="CQ27">
        <v>64</v>
      </c>
      <c r="CR27">
        <v>0.193</v>
      </c>
      <c r="CS27">
        <v>7.0000000000000001E-3</v>
      </c>
      <c r="CT27">
        <v>-2.448</v>
      </c>
      <c r="CU27">
        <v>-2.1000000000000001E-2</v>
      </c>
      <c r="CV27">
        <v>410</v>
      </c>
      <c r="CW27">
        <v>12</v>
      </c>
      <c r="CX27">
        <v>0.14000000000000001</v>
      </c>
      <c r="CY27">
        <v>0.08</v>
      </c>
      <c r="CZ27">
        <v>8.9240107737304797</v>
      </c>
      <c r="DA27">
        <v>0.2210554923575041</v>
      </c>
      <c r="DB27">
        <v>4.9740777099213589E-2</v>
      </c>
      <c r="DC27">
        <v>1</v>
      </c>
      <c r="DD27">
        <v>406.39778048780488</v>
      </c>
      <c r="DE27">
        <v>0.12635540069695381</v>
      </c>
      <c r="DF27">
        <v>3.376858996248662E-2</v>
      </c>
      <c r="DG27">
        <v>-1</v>
      </c>
      <c r="DH27">
        <v>375.01124390243899</v>
      </c>
      <c r="DI27">
        <v>0.2025131344312234</v>
      </c>
      <c r="DJ27">
        <v>0.1027698780220824</v>
      </c>
      <c r="DK27">
        <v>1</v>
      </c>
      <c r="DL27">
        <v>2</v>
      </c>
      <c r="DM27">
        <v>2</v>
      </c>
      <c r="DN27" t="s">
        <v>351</v>
      </c>
      <c r="DO27">
        <v>3.2169599999999998</v>
      </c>
      <c r="DP27">
        <v>2.80911</v>
      </c>
      <c r="DQ27">
        <v>9.7059800000000002E-2</v>
      </c>
      <c r="DR27">
        <v>9.7332399999999999E-2</v>
      </c>
      <c r="DS27">
        <v>7.7175499999999994E-2</v>
      </c>
      <c r="DT27">
        <v>7.2316699999999998E-2</v>
      </c>
      <c r="DU27">
        <v>27527</v>
      </c>
      <c r="DV27">
        <v>31073.200000000001</v>
      </c>
      <c r="DW27">
        <v>28668</v>
      </c>
      <c r="DX27">
        <v>32983.9</v>
      </c>
      <c r="DY27">
        <v>36782.400000000001</v>
      </c>
      <c r="DZ27">
        <v>41599.800000000003</v>
      </c>
      <c r="EA27">
        <v>42075.199999999997</v>
      </c>
      <c r="EB27">
        <v>47728.7</v>
      </c>
      <c r="EC27">
        <v>2.28748</v>
      </c>
      <c r="ED27">
        <v>1.99037</v>
      </c>
      <c r="EE27">
        <v>0.137128</v>
      </c>
      <c r="EF27">
        <v>0</v>
      </c>
      <c r="EG27">
        <v>15.2895</v>
      </c>
      <c r="EH27">
        <v>999.9</v>
      </c>
      <c r="EI27">
        <v>68.7</v>
      </c>
      <c r="EJ27">
        <v>16.7</v>
      </c>
      <c r="EK27">
        <v>12.8881</v>
      </c>
      <c r="EL27">
        <v>62.6265</v>
      </c>
      <c r="EM27">
        <v>23.245200000000001</v>
      </c>
      <c r="EN27">
        <v>1</v>
      </c>
      <c r="EO27">
        <v>-0.72346600000000005</v>
      </c>
      <c r="EP27">
        <v>-0.43895200000000001</v>
      </c>
      <c r="EQ27">
        <v>20.249199999999998</v>
      </c>
      <c r="ER27">
        <v>5.2289700000000003</v>
      </c>
      <c r="ES27">
        <v>12.004</v>
      </c>
      <c r="ET27">
        <v>4.9911500000000002</v>
      </c>
      <c r="EU27">
        <v>3.3050000000000002</v>
      </c>
      <c r="EV27">
        <v>3608.1</v>
      </c>
      <c r="EW27">
        <v>1759.8</v>
      </c>
      <c r="EX27">
        <v>76.8</v>
      </c>
      <c r="EY27">
        <v>21.6</v>
      </c>
      <c r="EZ27">
        <v>1.8520000000000001</v>
      </c>
      <c r="FA27">
        <v>1.86127</v>
      </c>
      <c r="FB27">
        <v>1.86005</v>
      </c>
      <c r="FC27">
        <v>1.85608</v>
      </c>
      <c r="FD27">
        <v>1.8605400000000001</v>
      </c>
      <c r="FE27">
        <v>1.85687</v>
      </c>
      <c r="FF27">
        <v>1.8589800000000001</v>
      </c>
      <c r="FG27">
        <v>1.86174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-2.415</v>
      </c>
      <c r="FV27">
        <v>-2.1499999999999998E-2</v>
      </c>
      <c r="FW27">
        <v>-0.97095725958857027</v>
      </c>
      <c r="FX27">
        <v>-4.0117494158234393E-3</v>
      </c>
      <c r="FY27">
        <v>1.087516141204025E-6</v>
      </c>
      <c r="FZ27">
        <v>-8.657206703991749E-11</v>
      </c>
      <c r="GA27">
        <v>-2.1457142857141061E-2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11.6</v>
      </c>
      <c r="GJ27">
        <v>11.5</v>
      </c>
      <c r="GK27">
        <v>0.99243199999999998</v>
      </c>
      <c r="GL27">
        <v>2.3290999999999999</v>
      </c>
      <c r="GM27">
        <v>1.5942400000000001</v>
      </c>
      <c r="GN27">
        <v>2.34253</v>
      </c>
      <c r="GO27">
        <v>1.40015</v>
      </c>
      <c r="GP27">
        <v>2.3046899999999999</v>
      </c>
      <c r="GQ27">
        <v>19.874600000000001</v>
      </c>
      <c r="GR27">
        <v>15.874499999999999</v>
      </c>
      <c r="GS27">
        <v>18</v>
      </c>
      <c r="GT27">
        <v>623.21900000000005</v>
      </c>
      <c r="GU27">
        <v>458.69799999999998</v>
      </c>
      <c r="GV27">
        <v>17.000499999999999</v>
      </c>
      <c r="GW27">
        <v>17.553699999999999</v>
      </c>
      <c r="GX27">
        <v>30.000299999999999</v>
      </c>
      <c r="GY27">
        <v>17.5061</v>
      </c>
      <c r="GZ27">
        <v>17.474</v>
      </c>
      <c r="HA27">
        <v>19.9251</v>
      </c>
      <c r="HB27">
        <v>-30</v>
      </c>
      <c r="HC27">
        <v>-30</v>
      </c>
      <c r="HD27">
        <v>17</v>
      </c>
      <c r="HE27">
        <v>406.49599999999998</v>
      </c>
      <c r="HF27">
        <v>0</v>
      </c>
      <c r="HG27">
        <v>105.252</v>
      </c>
      <c r="HH27">
        <v>104.99</v>
      </c>
    </row>
    <row r="28" spans="1:216" x14ac:dyDescent="0.2">
      <c r="A28">
        <v>10</v>
      </c>
      <c r="B28">
        <v>1689211156.5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1689211156.5</v>
      </c>
      <c r="M28">
        <f t="shared" si="0"/>
        <v>1.6159780021655381E-3</v>
      </c>
      <c r="N28">
        <f t="shared" si="1"/>
        <v>1.6159780021655381</v>
      </c>
      <c r="O28">
        <f t="shared" si="2"/>
        <v>7.2627678184201745</v>
      </c>
      <c r="P28">
        <f t="shared" si="3"/>
        <v>400.07400000000001</v>
      </c>
      <c r="Q28">
        <f t="shared" si="4"/>
        <v>342.19986775078479</v>
      </c>
      <c r="R28">
        <f t="shared" si="5"/>
        <v>34.867188358355939</v>
      </c>
      <c r="S28">
        <f t="shared" si="6"/>
        <v>40.764058755978006</v>
      </c>
      <c r="T28">
        <f t="shared" si="7"/>
        <v>0.22369830230898233</v>
      </c>
      <c r="U28">
        <f t="shared" si="8"/>
        <v>3.6460451499330895</v>
      </c>
      <c r="V28">
        <f t="shared" si="9"/>
        <v>0.21634371875318539</v>
      </c>
      <c r="W28">
        <f t="shared" si="10"/>
        <v>0.13585546139157187</v>
      </c>
      <c r="X28">
        <f t="shared" si="11"/>
        <v>41.333962960425751</v>
      </c>
      <c r="Y28">
        <f t="shared" si="12"/>
        <v>18.211563293266821</v>
      </c>
      <c r="Z28">
        <f t="shared" si="13"/>
        <v>18.211563293266821</v>
      </c>
      <c r="AA28">
        <f t="shared" si="14"/>
        <v>2.0989957464163935</v>
      </c>
      <c r="AB28">
        <f t="shared" si="15"/>
        <v>63.774131071529197</v>
      </c>
      <c r="AC28">
        <f t="shared" si="16"/>
        <v>1.3508034917181002</v>
      </c>
      <c r="AD28">
        <f t="shared" si="17"/>
        <v>2.1181056786223182</v>
      </c>
      <c r="AE28">
        <f t="shared" si="18"/>
        <v>0.74819225469829331</v>
      </c>
      <c r="AF28">
        <f t="shared" si="19"/>
        <v>-71.264629895500235</v>
      </c>
      <c r="AG28">
        <f t="shared" si="20"/>
        <v>28.391285916711439</v>
      </c>
      <c r="AH28">
        <f t="shared" si="21"/>
        <v>1.5382366984367606</v>
      </c>
      <c r="AI28">
        <f t="shared" si="22"/>
        <v>-1.144319926282833E-3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55193.952563067331</v>
      </c>
      <c r="AO28">
        <f t="shared" si="26"/>
        <v>249.91499999999999</v>
      </c>
      <c r="AP28">
        <f t="shared" si="27"/>
        <v>210.67861500540195</v>
      </c>
      <c r="AQ28">
        <f t="shared" si="28"/>
        <v>0.84300108038894006</v>
      </c>
      <c r="AR28">
        <f t="shared" si="29"/>
        <v>0.16539208515065423</v>
      </c>
      <c r="AS28">
        <v>1689211156.5</v>
      </c>
      <c r="AT28">
        <v>400.07400000000001</v>
      </c>
      <c r="AU28">
        <v>404.68299999999999</v>
      </c>
      <c r="AV28">
        <v>13.257300000000001</v>
      </c>
      <c r="AW28">
        <v>12.328099999999999</v>
      </c>
      <c r="AX28">
        <v>402.49</v>
      </c>
      <c r="AY28">
        <v>13.2788</v>
      </c>
      <c r="AZ28">
        <v>600.10299999999995</v>
      </c>
      <c r="BA28">
        <v>101.691</v>
      </c>
      <c r="BB28">
        <v>0.200297</v>
      </c>
      <c r="BC28">
        <v>18.356000000000002</v>
      </c>
      <c r="BD28">
        <v>17.472799999999999</v>
      </c>
      <c r="BE28">
        <v>999.9</v>
      </c>
      <c r="BF28">
        <v>0</v>
      </c>
      <c r="BG28">
        <v>0</v>
      </c>
      <c r="BH28">
        <v>9967.5</v>
      </c>
      <c r="BI28">
        <v>0</v>
      </c>
      <c r="BJ28">
        <v>0.89930200000000005</v>
      </c>
      <c r="BK28">
        <v>-4.6086400000000003</v>
      </c>
      <c r="BL28">
        <v>405.45</v>
      </c>
      <c r="BM28">
        <v>409.73399999999998</v>
      </c>
      <c r="BN28">
        <v>0.92924499999999999</v>
      </c>
      <c r="BO28">
        <v>404.68299999999999</v>
      </c>
      <c r="BP28">
        <v>12.328099999999999</v>
      </c>
      <c r="BQ28">
        <v>1.34815</v>
      </c>
      <c r="BR28">
        <v>1.2536499999999999</v>
      </c>
      <c r="BS28">
        <v>11.3466</v>
      </c>
      <c r="BT28">
        <v>10.2544</v>
      </c>
      <c r="BU28">
        <v>249.91499999999999</v>
      </c>
      <c r="BV28">
        <v>0.89995599999999998</v>
      </c>
      <c r="BW28">
        <v>0.10004399999999999</v>
      </c>
      <c r="BX28">
        <v>0</v>
      </c>
      <c r="BY28">
        <v>2.3913000000000002</v>
      </c>
      <c r="BZ28">
        <v>0</v>
      </c>
      <c r="CA28">
        <v>1822.93</v>
      </c>
      <c r="CB28">
        <v>2027.11</v>
      </c>
      <c r="CC28">
        <v>40.061999999999998</v>
      </c>
      <c r="CD28">
        <v>41.25</v>
      </c>
      <c r="CE28">
        <v>41.686999999999998</v>
      </c>
      <c r="CF28">
        <v>41.311999999999998</v>
      </c>
      <c r="CG28">
        <v>39.625</v>
      </c>
      <c r="CH28">
        <v>224.91</v>
      </c>
      <c r="CI28">
        <v>25</v>
      </c>
      <c r="CJ28">
        <v>0</v>
      </c>
      <c r="CK28">
        <v>1689211162.5999999</v>
      </c>
      <c r="CL28">
        <v>0</v>
      </c>
      <c r="CM28">
        <v>1689210405</v>
      </c>
      <c r="CN28" t="s">
        <v>350</v>
      </c>
      <c r="CO28">
        <v>1689210397.5</v>
      </c>
      <c r="CP28">
        <v>1689210405</v>
      </c>
      <c r="CQ28">
        <v>64</v>
      </c>
      <c r="CR28">
        <v>0.193</v>
      </c>
      <c r="CS28">
        <v>7.0000000000000001E-3</v>
      </c>
      <c r="CT28">
        <v>-2.448</v>
      </c>
      <c r="CU28">
        <v>-2.1000000000000001E-2</v>
      </c>
      <c r="CV28">
        <v>410</v>
      </c>
      <c r="CW28">
        <v>12</v>
      </c>
      <c r="CX28">
        <v>0.14000000000000001</v>
      </c>
      <c r="CY28">
        <v>0.08</v>
      </c>
      <c r="CZ28">
        <v>6.2977444045328994</v>
      </c>
      <c r="DA28">
        <v>0.1040972655366309</v>
      </c>
      <c r="DB28">
        <v>5.0019597072167209E-2</v>
      </c>
      <c r="DC28">
        <v>1</v>
      </c>
      <c r="DD28">
        <v>404.70356097560978</v>
      </c>
      <c r="DE28">
        <v>-0.32216027874598407</v>
      </c>
      <c r="DF28">
        <v>4.3329733372942762E-2</v>
      </c>
      <c r="DG28">
        <v>-1</v>
      </c>
      <c r="DH28">
        <v>249.99436585365851</v>
      </c>
      <c r="DI28">
        <v>-0.1683718946131485</v>
      </c>
      <c r="DJ28">
        <v>0.13427306652863519</v>
      </c>
      <c r="DK28">
        <v>1</v>
      </c>
      <c r="DL28">
        <v>2</v>
      </c>
      <c r="DM28">
        <v>2</v>
      </c>
      <c r="DN28" t="s">
        <v>351</v>
      </c>
      <c r="DO28">
        <v>3.2171500000000002</v>
      </c>
      <c r="DP28">
        <v>2.8089599999999999</v>
      </c>
      <c r="DQ28">
        <v>9.7061099999999997E-2</v>
      </c>
      <c r="DR28">
        <v>9.7018300000000002E-2</v>
      </c>
      <c r="DS28">
        <v>7.72008E-2</v>
      </c>
      <c r="DT28">
        <v>7.2424500000000003E-2</v>
      </c>
      <c r="DU28">
        <v>27525.5</v>
      </c>
      <c r="DV28">
        <v>31082.9</v>
      </c>
      <c r="DW28">
        <v>28666.5</v>
      </c>
      <c r="DX28">
        <v>32982.800000000003</v>
      </c>
      <c r="DY28">
        <v>36779.599999999999</v>
      </c>
      <c r="DZ28">
        <v>41593.199999999997</v>
      </c>
      <c r="EA28">
        <v>42073.3</v>
      </c>
      <c r="EB28">
        <v>47726.7</v>
      </c>
      <c r="EC28">
        <v>2.2873199999999998</v>
      </c>
      <c r="ED28">
        <v>1.9901800000000001</v>
      </c>
      <c r="EE28">
        <v>0.130855</v>
      </c>
      <c r="EF28">
        <v>0</v>
      </c>
      <c r="EG28">
        <v>15.295</v>
      </c>
      <c r="EH28">
        <v>999.9</v>
      </c>
      <c r="EI28">
        <v>68.8</v>
      </c>
      <c r="EJ28">
        <v>16.7</v>
      </c>
      <c r="EK28">
        <v>12.908899999999999</v>
      </c>
      <c r="EL28">
        <v>62.986499999999999</v>
      </c>
      <c r="EM28">
        <v>23.105</v>
      </c>
      <c r="EN28">
        <v>1</v>
      </c>
      <c r="EO28">
        <v>-0.72175800000000001</v>
      </c>
      <c r="EP28">
        <v>-0.444853</v>
      </c>
      <c r="EQ28">
        <v>20.250299999999999</v>
      </c>
      <c r="ER28">
        <v>5.2292699999999996</v>
      </c>
      <c r="ES28">
        <v>12.0047</v>
      </c>
      <c r="ET28">
        <v>4.9901</v>
      </c>
      <c r="EU28">
        <v>3.3050000000000002</v>
      </c>
      <c r="EV28">
        <v>3609.3</v>
      </c>
      <c r="EW28">
        <v>1759.8</v>
      </c>
      <c r="EX28">
        <v>76.8</v>
      </c>
      <c r="EY28">
        <v>21.6</v>
      </c>
      <c r="EZ28">
        <v>1.8520300000000001</v>
      </c>
      <c r="FA28">
        <v>1.86127</v>
      </c>
      <c r="FB28">
        <v>1.86005</v>
      </c>
      <c r="FC28">
        <v>1.85608</v>
      </c>
      <c r="FD28">
        <v>1.8605</v>
      </c>
      <c r="FE28">
        <v>1.85686</v>
      </c>
      <c r="FF28">
        <v>1.85897</v>
      </c>
      <c r="FG28">
        <v>1.8617300000000001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-2.4159999999999999</v>
      </c>
      <c r="FV28">
        <v>-2.1499999999999998E-2</v>
      </c>
      <c r="FW28">
        <v>-0.97095725958857027</v>
      </c>
      <c r="FX28">
        <v>-4.0117494158234393E-3</v>
      </c>
      <c r="FY28">
        <v>1.087516141204025E-6</v>
      </c>
      <c r="FZ28">
        <v>-8.657206703991749E-11</v>
      </c>
      <c r="GA28">
        <v>-2.1457142857141061E-2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12.7</v>
      </c>
      <c r="GJ28">
        <v>12.5</v>
      </c>
      <c r="GK28">
        <v>0.98877000000000004</v>
      </c>
      <c r="GL28">
        <v>2.32666</v>
      </c>
      <c r="GM28">
        <v>1.5942400000000001</v>
      </c>
      <c r="GN28">
        <v>2.34253</v>
      </c>
      <c r="GO28">
        <v>1.40015</v>
      </c>
      <c r="GP28">
        <v>2.3071299999999999</v>
      </c>
      <c r="GQ28">
        <v>19.8947</v>
      </c>
      <c r="GR28">
        <v>15.874499999999999</v>
      </c>
      <c r="GS28">
        <v>18</v>
      </c>
      <c r="GT28">
        <v>623.30899999999997</v>
      </c>
      <c r="GU28">
        <v>458.72500000000002</v>
      </c>
      <c r="GV28">
        <v>16.999500000000001</v>
      </c>
      <c r="GW28">
        <v>17.5701</v>
      </c>
      <c r="GX28">
        <v>30.0001</v>
      </c>
      <c r="GY28">
        <v>17.520900000000001</v>
      </c>
      <c r="GZ28">
        <v>17.488700000000001</v>
      </c>
      <c r="HA28">
        <v>19.857900000000001</v>
      </c>
      <c r="HB28">
        <v>-30</v>
      </c>
      <c r="HC28">
        <v>-30</v>
      </c>
      <c r="HD28">
        <v>17</v>
      </c>
      <c r="HE28">
        <v>404.64499999999998</v>
      </c>
      <c r="HF28">
        <v>0</v>
      </c>
      <c r="HG28">
        <v>105.247</v>
      </c>
      <c r="HH28">
        <v>104.986</v>
      </c>
    </row>
    <row r="29" spans="1:216" x14ac:dyDescent="0.2">
      <c r="A29">
        <v>11</v>
      </c>
      <c r="B29">
        <v>1689211217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1689211217</v>
      </c>
      <c r="M29">
        <f t="shared" si="0"/>
        <v>1.583633340186037E-3</v>
      </c>
      <c r="N29">
        <f t="shared" si="1"/>
        <v>1.583633340186037</v>
      </c>
      <c r="O29">
        <f t="shared" si="2"/>
        <v>5.0862636147773168</v>
      </c>
      <c r="P29">
        <f t="shared" si="3"/>
        <v>400.03300000000002</v>
      </c>
      <c r="Q29">
        <f t="shared" si="4"/>
        <v>357.92834242773142</v>
      </c>
      <c r="R29">
        <f t="shared" si="5"/>
        <v>36.46896839811432</v>
      </c>
      <c r="S29">
        <f t="shared" si="6"/>
        <v>40.758970737693005</v>
      </c>
      <c r="T29">
        <f t="shared" si="7"/>
        <v>0.2223368394844408</v>
      </c>
      <c r="U29">
        <f t="shared" si="8"/>
        <v>3.6487662313412361</v>
      </c>
      <c r="V29">
        <f t="shared" si="9"/>
        <v>0.21507516970617571</v>
      </c>
      <c r="W29">
        <f t="shared" si="10"/>
        <v>0.13505465591870586</v>
      </c>
      <c r="X29">
        <f t="shared" si="11"/>
        <v>29.771605966083335</v>
      </c>
      <c r="Y29">
        <f t="shared" si="12"/>
        <v>18.108981386920114</v>
      </c>
      <c r="Z29">
        <f t="shared" si="13"/>
        <v>18.108981386920114</v>
      </c>
      <c r="AA29">
        <f t="shared" si="14"/>
        <v>2.0855154830722871</v>
      </c>
      <c r="AB29">
        <f t="shared" si="15"/>
        <v>63.853618305299641</v>
      </c>
      <c r="AC29">
        <f t="shared" si="16"/>
        <v>1.3479306144173999</v>
      </c>
      <c r="AD29">
        <f t="shared" si="17"/>
        <v>2.1109698247209994</v>
      </c>
      <c r="AE29">
        <f t="shared" si="18"/>
        <v>0.73758486865488715</v>
      </c>
      <c r="AF29">
        <f t="shared" si="19"/>
        <v>-69.838230302204238</v>
      </c>
      <c r="AG29">
        <f t="shared" si="20"/>
        <v>38.008474895854413</v>
      </c>
      <c r="AH29">
        <f t="shared" si="21"/>
        <v>2.0561026124677779</v>
      </c>
      <c r="AI29">
        <f t="shared" si="22"/>
        <v>-2.0468277987149008E-3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55262.858850311488</v>
      </c>
      <c r="AO29">
        <f t="shared" si="26"/>
        <v>180.005</v>
      </c>
      <c r="AP29">
        <f t="shared" si="27"/>
        <v>151.74451500833334</v>
      </c>
      <c r="AQ29">
        <f t="shared" si="28"/>
        <v>0.84300166666666665</v>
      </c>
      <c r="AR29">
        <f t="shared" si="29"/>
        <v>0.16539321666666668</v>
      </c>
      <c r="AS29">
        <v>1689211217</v>
      </c>
      <c r="AT29">
        <v>400.03300000000002</v>
      </c>
      <c r="AU29">
        <v>403.36599999999999</v>
      </c>
      <c r="AV29">
        <v>13.2294</v>
      </c>
      <c r="AW29">
        <v>12.3188</v>
      </c>
      <c r="AX29">
        <v>402.44799999999998</v>
      </c>
      <c r="AY29">
        <v>13.2509</v>
      </c>
      <c r="AZ29">
        <v>600.12099999999998</v>
      </c>
      <c r="BA29">
        <v>101.68899999999999</v>
      </c>
      <c r="BB29">
        <v>0.200021</v>
      </c>
      <c r="BC29">
        <v>18.302199999999999</v>
      </c>
      <c r="BD29">
        <v>17.4069</v>
      </c>
      <c r="BE29">
        <v>999.9</v>
      </c>
      <c r="BF29">
        <v>0</v>
      </c>
      <c r="BG29">
        <v>0</v>
      </c>
      <c r="BH29">
        <v>9978.75</v>
      </c>
      <c r="BI29">
        <v>0</v>
      </c>
      <c r="BJ29">
        <v>0.83934799999999998</v>
      </c>
      <c r="BK29">
        <v>-3.3332799999999998</v>
      </c>
      <c r="BL29">
        <v>405.39600000000002</v>
      </c>
      <c r="BM29">
        <v>408.39699999999999</v>
      </c>
      <c r="BN29">
        <v>0.91058300000000003</v>
      </c>
      <c r="BO29">
        <v>403.36599999999999</v>
      </c>
      <c r="BP29">
        <v>12.3188</v>
      </c>
      <c r="BQ29">
        <v>1.34528</v>
      </c>
      <c r="BR29">
        <v>1.2526900000000001</v>
      </c>
      <c r="BS29">
        <v>11.314500000000001</v>
      </c>
      <c r="BT29">
        <v>10.242900000000001</v>
      </c>
      <c r="BU29">
        <v>180.005</v>
      </c>
      <c r="BV29">
        <v>0.89994499999999999</v>
      </c>
      <c r="BW29">
        <v>0.10005500000000001</v>
      </c>
      <c r="BX29">
        <v>0</v>
      </c>
      <c r="BY29">
        <v>2.1116000000000001</v>
      </c>
      <c r="BZ29">
        <v>0</v>
      </c>
      <c r="CA29">
        <v>1538.2</v>
      </c>
      <c r="CB29">
        <v>1460.05</v>
      </c>
      <c r="CC29">
        <v>39.75</v>
      </c>
      <c r="CD29">
        <v>41.25</v>
      </c>
      <c r="CE29">
        <v>41.5</v>
      </c>
      <c r="CF29">
        <v>41.375</v>
      </c>
      <c r="CG29">
        <v>39.375</v>
      </c>
      <c r="CH29">
        <v>161.99</v>
      </c>
      <c r="CI29">
        <v>18.010000000000002</v>
      </c>
      <c r="CJ29">
        <v>0</v>
      </c>
      <c r="CK29">
        <v>1689211222.5999999</v>
      </c>
      <c r="CL29">
        <v>0</v>
      </c>
      <c r="CM29">
        <v>1689210405</v>
      </c>
      <c r="CN29" t="s">
        <v>350</v>
      </c>
      <c r="CO29">
        <v>1689210397.5</v>
      </c>
      <c r="CP29">
        <v>1689210405</v>
      </c>
      <c r="CQ29">
        <v>64</v>
      </c>
      <c r="CR29">
        <v>0.193</v>
      </c>
      <c r="CS29">
        <v>7.0000000000000001E-3</v>
      </c>
      <c r="CT29">
        <v>-2.448</v>
      </c>
      <c r="CU29">
        <v>-2.1000000000000001E-2</v>
      </c>
      <c r="CV29">
        <v>410</v>
      </c>
      <c r="CW29">
        <v>12</v>
      </c>
      <c r="CX29">
        <v>0.14000000000000001</v>
      </c>
      <c r="CY29">
        <v>0.08</v>
      </c>
      <c r="CZ29">
        <v>4.4364662369173091</v>
      </c>
      <c r="DA29">
        <v>-0.36096532088357042</v>
      </c>
      <c r="DB29">
        <v>5.0424174717279731E-2</v>
      </c>
      <c r="DC29">
        <v>1</v>
      </c>
      <c r="DD29">
        <v>403.44236585365849</v>
      </c>
      <c r="DE29">
        <v>-0.50954006968565313</v>
      </c>
      <c r="DF29">
        <v>5.5472584350431051E-2</v>
      </c>
      <c r="DG29">
        <v>-1</v>
      </c>
      <c r="DH29">
        <v>180.0027</v>
      </c>
      <c r="DI29">
        <v>1.543584984104944E-2</v>
      </c>
      <c r="DJ29">
        <v>5.848931526353047E-3</v>
      </c>
      <c r="DK29">
        <v>1</v>
      </c>
      <c r="DL29">
        <v>2</v>
      </c>
      <c r="DM29">
        <v>2</v>
      </c>
      <c r="DN29" t="s">
        <v>351</v>
      </c>
      <c r="DO29">
        <v>3.2171599999999998</v>
      </c>
      <c r="DP29">
        <v>2.80877</v>
      </c>
      <c r="DQ29">
        <v>9.7048400000000007E-2</v>
      </c>
      <c r="DR29">
        <v>9.6774700000000005E-2</v>
      </c>
      <c r="DS29">
        <v>7.7075500000000005E-2</v>
      </c>
      <c r="DT29">
        <v>7.2380600000000003E-2</v>
      </c>
      <c r="DU29">
        <v>27525.4</v>
      </c>
      <c r="DV29">
        <v>31090.799999999999</v>
      </c>
      <c r="DW29">
        <v>28666.1</v>
      </c>
      <c r="DX29">
        <v>32982.400000000001</v>
      </c>
      <c r="DY29">
        <v>36783.9</v>
      </c>
      <c r="DZ29">
        <v>41594.699999999997</v>
      </c>
      <c r="EA29">
        <v>42072.3</v>
      </c>
      <c r="EB29">
        <v>47726.2</v>
      </c>
      <c r="EC29">
        <v>2.2874500000000002</v>
      </c>
      <c r="ED29">
        <v>1.98983</v>
      </c>
      <c r="EE29">
        <v>0.13198699999999999</v>
      </c>
      <c r="EF29">
        <v>0</v>
      </c>
      <c r="EG29">
        <v>15.209899999999999</v>
      </c>
      <c r="EH29">
        <v>999.9</v>
      </c>
      <c r="EI29">
        <v>68.8</v>
      </c>
      <c r="EJ29">
        <v>16.7</v>
      </c>
      <c r="EK29">
        <v>12.908300000000001</v>
      </c>
      <c r="EL29">
        <v>63.186500000000002</v>
      </c>
      <c r="EM29">
        <v>22.912700000000001</v>
      </c>
      <c r="EN29">
        <v>1</v>
      </c>
      <c r="EO29">
        <v>-0.72092199999999995</v>
      </c>
      <c r="EP29">
        <v>-0.462424</v>
      </c>
      <c r="EQ29">
        <v>20.250399999999999</v>
      </c>
      <c r="ER29">
        <v>5.2292699999999996</v>
      </c>
      <c r="ES29">
        <v>12.0046</v>
      </c>
      <c r="ET29">
        <v>4.9910500000000004</v>
      </c>
      <c r="EU29">
        <v>3.3050000000000002</v>
      </c>
      <c r="EV29">
        <v>3610.8</v>
      </c>
      <c r="EW29">
        <v>1759.8</v>
      </c>
      <c r="EX29">
        <v>76.8</v>
      </c>
      <c r="EY29">
        <v>21.6</v>
      </c>
      <c r="EZ29">
        <v>1.8520399999999999</v>
      </c>
      <c r="FA29">
        <v>1.86127</v>
      </c>
      <c r="FB29">
        <v>1.86005</v>
      </c>
      <c r="FC29">
        <v>1.85608</v>
      </c>
      <c r="FD29">
        <v>1.8605100000000001</v>
      </c>
      <c r="FE29">
        <v>1.85686</v>
      </c>
      <c r="FF29">
        <v>1.8589800000000001</v>
      </c>
      <c r="FG29">
        <v>1.86172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-2.415</v>
      </c>
      <c r="FV29">
        <v>-2.1499999999999998E-2</v>
      </c>
      <c r="FW29">
        <v>-0.97095725958857027</v>
      </c>
      <c r="FX29">
        <v>-4.0117494158234393E-3</v>
      </c>
      <c r="FY29">
        <v>1.087516141204025E-6</v>
      </c>
      <c r="FZ29">
        <v>-8.657206703991749E-11</v>
      </c>
      <c r="GA29">
        <v>-2.1457142857141061E-2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13.7</v>
      </c>
      <c r="GJ29">
        <v>13.5</v>
      </c>
      <c r="GK29">
        <v>0.98632799999999998</v>
      </c>
      <c r="GL29">
        <v>2.33765</v>
      </c>
      <c r="GM29">
        <v>1.5942400000000001</v>
      </c>
      <c r="GN29">
        <v>2.34253</v>
      </c>
      <c r="GO29">
        <v>1.40015</v>
      </c>
      <c r="GP29">
        <v>2.2277800000000001</v>
      </c>
      <c r="GQ29">
        <v>19.8947</v>
      </c>
      <c r="GR29">
        <v>15.8657</v>
      </c>
      <c r="GS29">
        <v>18</v>
      </c>
      <c r="GT29">
        <v>623.57399999999996</v>
      </c>
      <c r="GU29">
        <v>458.62400000000002</v>
      </c>
      <c r="GV29">
        <v>17.0001</v>
      </c>
      <c r="GW29">
        <v>17.582599999999999</v>
      </c>
      <c r="GX29">
        <v>30.0002</v>
      </c>
      <c r="GY29">
        <v>17.5335</v>
      </c>
      <c r="GZ29">
        <v>17.5001</v>
      </c>
      <c r="HA29">
        <v>19.805700000000002</v>
      </c>
      <c r="HB29">
        <v>-30</v>
      </c>
      <c r="HC29">
        <v>-30</v>
      </c>
      <c r="HD29">
        <v>17</v>
      </c>
      <c r="HE29">
        <v>403.30099999999999</v>
      </c>
      <c r="HF29">
        <v>0</v>
      </c>
      <c r="HG29">
        <v>105.245</v>
      </c>
      <c r="HH29">
        <v>104.985</v>
      </c>
    </row>
    <row r="30" spans="1:216" x14ac:dyDescent="0.2">
      <c r="A30">
        <v>12</v>
      </c>
      <c r="B30">
        <v>1689211277.5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1689211277.5</v>
      </c>
      <c r="M30">
        <f t="shared" si="0"/>
        <v>1.5699566220549158E-3</v>
      </c>
      <c r="N30">
        <f t="shared" si="1"/>
        <v>1.5699566220549157</v>
      </c>
      <c r="O30">
        <f t="shared" si="2"/>
        <v>3.4162031082129394</v>
      </c>
      <c r="P30">
        <f t="shared" si="3"/>
        <v>399.983</v>
      </c>
      <c r="Q30">
        <f t="shared" si="4"/>
        <v>370.42054070587437</v>
      </c>
      <c r="R30">
        <f t="shared" si="5"/>
        <v>37.740946507446409</v>
      </c>
      <c r="S30">
        <f t="shared" si="6"/>
        <v>40.752969525182003</v>
      </c>
      <c r="T30">
        <f t="shared" si="7"/>
        <v>0.22394017567428517</v>
      </c>
      <c r="U30">
        <f t="shared" si="8"/>
        <v>3.662541108526852</v>
      </c>
      <c r="V30">
        <f t="shared" si="9"/>
        <v>0.21660198575567283</v>
      </c>
      <c r="W30">
        <f t="shared" si="10"/>
        <v>0.13601551678769869</v>
      </c>
      <c r="X30">
        <f t="shared" si="11"/>
        <v>20.654184598798846</v>
      </c>
      <c r="Y30">
        <f t="shared" si="12"/>
        <v>18.012951009299488</v>
      </c>
      <c r="Z30">
        <f t="shared" si="13"/>
        <v>18.012951009299488</v>
      </c>
      <c r="AA30">
        <f t="shared" si="14"/>
        <v>2.0729650331690563</v>
      </c>
      <c r="AB30">
        <f t="shared" si="15"/>
        <v>64.027255266102117</v>
      </c>
      <c r="AC30">
        <f t="shared" si="16"/>
        <v>1.3468715671522</v>
      </c>
      <c r="AD30">
        <f t="shared" si="17"/>
        <v>2.1035909809884865</v>
      </c>
      <c r="AE30">
        <f t="shared" si="18"/>
        <v>0.72609346601685631</v>
      </c>
      <c r="AF30">
        <f t="shared" si="19"/>
        <v>-69.235087032621792</v>
      </c>
      <c r="AG30">
        <f t="shared" si="20"/>
        <v>46.095650905759221</v>
      </c>
      <c r="AH30">
        <f t="shared" si="21"/>
        <v>2.4822650388199752</v>
      </c>
      <c r="AI30">
        <f t="shared" si="22"/>
        <v>-2.9864892437458934E-3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55571.108276443112</v>
      </c>
      <c r="AO30">
        <f t="shared" si="26"/>
        <v>124.874</v>
      </c>
      <c r="AP30">
        <f t="shared" si="27"/>
        <v>105.26944196828954</v>
      </c>
      <c r="AQ30">
        <f t="shared" si="28"/>
        <v>0.84300528507367067</v>
      </c>
      <c r="AR30">
        <f t="shared" si="29"/>
        <v>0.16540020019218449</v>
      </c>
      <c r="AS30">
        <v>1689211277.5</v>
      </c>
      <c r="AT30">
        <v>399.983</v>
      </c>
      <c r="AU30">
        <v>402.34</v>
      </c>
      <c r="AV30">
        <v>13.2193</v>
      </c>
      <c r="AW30">
        <v>12.3164</v>
      </c>
      <c r="AX30">
        <v>402.39800000000002</v>
      </c>
      <c r="AY30">
        <v>13.2408</v>
      </c>
      <c r="AZ30">
        <v>600.01800000000003</v>
      </c>
      <c r="BA30">
        <v>101.687</v>
      </c>
      <c r="BB30">
        <v>0.19975399999999999</v>
      </c>
      <c r="BC30">
        <v>18.246400000000001</v>
      </c>
      <c r="BD30">
        <v>17.361799999999999</v>
      </c>
      <c r="BE30">
        <v>999.9</v>
      </c>
      <c r="BF30">
        <v>0</v>
      </c>
      <c r="BG30">
        <v>0</v>
      </c>
      <c r="BH30">
        <v>10035</v>
      </c>
      <c r="BI30">
        <v>0</v>
      </c>
      <c r="BJ30">
        <v>0.83934799999999998</v>
      </c>
      <c r="BK30">
        <v>-2.3567800000000001</v>
      </c>
      <c r="BL30">
        <v>405.34199999999998</v>
      </c>
      <c r="BM30">
        <v>407.35700000000003</v>
      </c>
      <c r="BN30">
        <v>0.90293900000000005</v>
      </c>
      <c r="BO30">
        <v>402.34</v>
      </c>
      <c r="BP30">
        <v>12.3164</v>
      </c>
      <c r="BQ30">
        <v>1.3442400000000001</v>
      </c>
      <c r="BR30">
        <v>1.2524200000000001</v>
      </c>
      <c r="BS30">
        <v>11.3028</v>
      </c>
      <c r="BT30">
        <v>10.239699999999999</v>
      </c>
      <c r="BU30">
        <v>124.874</v>
      </c>
      <c r="BV30">
        <v>0.89984699999999995</v>
      </c>
      <c r="BW30">
        <v>0.10015300000000001</v>
      </c>
      <c r="BX30">
        <v>0</v>
      </c>
      <c r="BY30">
        <v>2.427</v>
      </c>
      <c r="BZ30">
        <v>0</v>
      </c>
      <c r="CA30">
        <v>1331.3</v>
      </c>
      <c r="CB30">
        <v>1012.84</v>
      </c>
      <c r="CC30">
        <v>39.375</v>
      </c>
      <c r="CD30">
        <v>41.186999999999998</v>
      </c>
      <c r="CE30">
        <v>41.311999999999998</v>
      </c>
      <c r="CF30">
        <v>41.311999999999998</v>
      </c>
      <c r="CG30">
        <v>39.125</v>
      </c>
      <c r="CH30">
        <v>112.37</v>
      </c>
      <c r="CI30">
        <v>12.51</v>
      </c>
      <c r="CJ30">
        <v>0</v>
      </c>
      <c r="CK30">
        <v>1689211283.2</v>
      </c>
      <c r="CL30">
        <v>0</v>
      </c>
      <c r="CM30">
        <v>1689210405</v>
      </c>
      <c r="CN30" t="s">
        <v>350</v>
      </c>
      <c r="CO30">
        <v>1689210397.5</v>
      </c>
      <c r="CP30">
        <v>1689210405</v>
      </c>
      <c r="CQ30">
        <v>64</v>
      </c>
      <c r="CR30">
        <v>0.193</v>
      </c>
      <c r="CS30">
        <v>7.0000000000000001E-3</v>
      </c>
      <c r="CT30">
        <v>-2.448</v>
      </c>
      <c r="CU30">
        <v>-2.1000000000000001E-2</v>
      </c>
      <c r="CV30">
        <v>410</v>
      </c>
      <c r="CW30">
        <v>12</v>
      </c>
      <c r="CX30">
        <v>0.14000000000000001</v>
      </c>
      <c r="CY30">
        <v>0.08</v>
      </c>
      <c r="CZ30">
        <v>2.809053749646155</v>
      </c>
      <c r="DA30">
        <v>0.32545606766510482</v>
      </c>
      <c r="DB30">
        <v>6.4922070146615371E-2</v>
      </c>
      <c r="DC30">
        <v>1</v>
      </c>
      <c r="DD30">
        <v>402.34075000000001</v>
      </c>
      <c r="DE30">
        <v>-0.20613883677356651</v>
      </c>
      <c r="DF30">
        <v>3.6982259260353353E-2</v>
      </c>
      <c r="DG30">
        <v>-1</v>
      </c>
      <c r="DH30">
        <v>125.0219</v>
      </c>
      <c r="DI30">
        <v>-0.29026002065114942</v>
      </c>
      <c r="DJ30">
        <v>0.15394768591960151</v>
      </c>
      <c r="DK30">
        <v>1</v>
      </c>
      <c r="DL30">
        <v>2</v>
      </c>
      <c r="DM30">
        <v>2</v>
      </c>
      <c r="DN30" t="s">
        <v>351</v>
      </c>
      <c r="DO30">
        <v>3.21692</v>
      </c>
      <c r="DP30">
        <v>2.8089900000000001</v>
      </c>
      <c r="DQ30">
        <v>9.7035099999999999E-2</v>
      </c>
      <c r="DR30">
        <v>9.6584100000000006E-2</v>
      </c>
      <c r="DS30">
        <v>7.7028399999999997E-2</v>
      </c>
      <c r="DT30">
        <v>7.2366700000000006E-2</v>
      </c>
      <c r="DU30">
        <v>27525.5</v>
      </c>
      <c r="DV30">
        <v>31097.3</v>
      </c>
      <c r="DW30">
        <v>28665.8</v>
      </c>
      <c r="DX30">
        <v>32982.300000000003</v>
      </c>
      <c r="DY30">
        <v>36785.4</v>
      </c>
      <c r="DZ30">
        <v>41595.1</v>
      </c>
      <c r="EA30">
        <v>42071.7</v>
      </c>
      <c r="EB30">
        <v>47726.1</v>
      </c>
      <c r="EC30">
        <v>2.2869000000000002</v>
      </c>
      <c r="ED30">
        <v>1.9897199999999999</v>
      </c>
      <c r="EE30">
        <v>0.13108600000000001</v>
      </c>
      <c r="EF30">
        <v>0</v>
      </c>
      <c r="EG30">
        <v>15.1797</v>
      </c>
      <c r="EH30">
        <v>999.9</v>
      </c>
      <c r="EI30">
        <v>68.900000000000006</v>
      </c>
      <c r="EJ30">
        <v>16.7</v>
      </c>
      <c r="EK30">
        <v>12.9268</v>
      </c>
      <c r="EL30">
        <v>62.406500000000001</v>
      </c>
      <c r="EM30">
        <v>23.289300000000001</v>
      </c>
      <c r="EN30">
        <v>1</v>
      </c>
      <c r="EO30">
        <v>-0.71990900000000002</v>
      </c>
      <c r="EP30">
        <v>-0.47758699999999998</v>
      </c>
      <c r="EQ30">
        <v>20.250900000000001</v>
      </c>
      <c r="ER30">
        <v>5.22912</v>
      </c>
      <c r="ES30">
        <v>12.006500000000001</v>
      </c>
      <c r="ET30">
        <v>4.9911500000000002</v>
      </c>
      <c r="EU30">
        <v>3.3050000000000002</v>
      </c>
      <c r="EV30">
        <v>3612.2</v>
      </c>
      <c r="EW30">
        <v>1759.8</v>
      </c>
      <c r="EX30">
        <v>76.8</v>
      </c>
      <c r="EY30">
        <v>21.6</v>
      </c>
      <c r="EZ30">
        <v>1.8520799999999999</v>
      </c>
      <c r="FA30">
        <v>1.86127</v>
      </c>
      <c r="FB30">
        <v>1.86005</v>
      </c>
      <c r="FC30">
        <v>1.85608</v>
      </c>
      <c r="FD30">
        <v>1.86052</v>
      </c>
      <c r="FE30">
        <v>1.8568499999999999</v>
      </c>
      <c r="FF30">
        <v>1.8589800000000001</v>
      </c>
      <c r="FG30">
        <v>1.86174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-2.415</v>
      </c>
      <c r="FV30">
        <v>-2.1499999999999998E-2</v>
      </c>
      <c r="FW30">
        <v>-0.97095725958857027</v>
      </c>
      <c r="FX30">
        <v>-4.0117494158234393E-3</v>
      </c>
      <c r="FY30">
        <v>1.087516141204025E-6</v>
      </c>
      <c r="FZ30">
        <v>-8.657206703991749E-11</v>
      </c>
      <c r="GA30">
        <v>-2.1457142857141061E-2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14.7</v>
      </c>
      <c r="GJ30">
        <v>14.5</v>
      </c>
      <c r="GK30">
        <v>0.98510699999999995</v>
      </c>
      <c r="GL30">
        <v>2.3278799999999999</v>
      </c>
      <c r="GM30">
        <v>1.5942400000000001</v>
      </c>
      <c r="GN30">
        <v>2.34253</v>
      </c>
      <c r="GO30">
        <v>1.40015</v>
      </c>
      <c r="GP30">
        <v>2.32666</v>
      </c>
      <c r="GQ30">
        <v>19.8947</v>
      </c>
      <c r="GR30">
        <v>15.874499999999999</v>
      </c>
      <c r="GS30">
        <v>18</v>
      </c>
      <c r="GT30">
        <v>623.322</v>
      </c>
      <c r="GU30">
        <v>458.68599999999998</v>
      </c>
      <c r="GV30">
        <v>16.9999</v>
      </c>
      <c r="GW30">
        <v>17.593900000000001</v>
      </c>
      <c r="GX30">
        <v>30.0002</v>
      </c>
      <c r="GY30">
        <v>17.544899999999998</v>
      </c>
      <c r="GZ30">
        <v>17.5122</v>
      </c>
      <c r="HA30">
        <v>19.765599999999999</v>
      </c>
      <c r="HB30">
        <v>-30</v>
      </c>
      <c r="HC30">
        <v>-30</v>
      </c>
      <c r="HD30">
        <v>17</v>
      </c>
      <c r="HE30">
        <v>402.447</v>
      </c>
      <c r="HF30">
        <v>0</v>
      </c>
      <c r="HG30">
        <v>105.244</v>
      </c>
      <c r="HH30">
        <v>104.985</v>
      </c>
    </row>
    <row r="31" spans="1:216" x14ac:dyDescent="0.2">
      <c r="A31">
        <v>13</v>
      </c>
      <c r="B31">
        <v>1689211338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1689211338</v>
      </c>
      <c r="M31">
        <f t="shared" si="0"/>
        <v>1.5528200424993377E-3</v>
      </c>
      <c r="N31">
        <f t="shared" si="1"/>
        <v>1.5528200424993377</v>
      </c>
      <c r="O31">
        <f t="shared" si="2"/>
        <v>2.3969420507370414</v>
      </c>
      <c r="P31">
        <f t="shared" si="3"/>
        <v>400.06200000000001</v>
      </c>
      <c r="Q31">
        <f t="shared" si="4"/>
        <v>377.95226428633094</v>
      </c>
      <c r="R31">
        <f t="shared" si="5"/>
        <v>38.508816933505315</v>
      </c>
      <c r="S31">
        <f t="shared" si="6"/>
        <v>40.76153465872801</v>
      </c>
      <c r="T31">
        <f t="shared" si="7"/>
        <v>0.22348552308582065</v>
      </c>
      <c r="U31">
        <f t="shared" si="8"/>
        <v>3.6481268083757223</v>
      </c>
      <c r="V31">
        <f t="shared" si="9"/>
        <v>0.21614871776992708</v>
      </c>
      <c r="W31">
        <f t="shared" si="10"/>
        <v>0.13573206668177429</v>
      </c>
      <c r="X31">
        <f t="shared" si="11"/>
        <v>16.556225232724</v>
      </c>
      <c r="Y31">
        <f t="shared" si="12"/>
        <v>17.986953922500824</v>
      </c>
      <c r="Z31">
        <f t="shared" si="13"/>
        <v>17.986953922500824</v>
      </c>
      <c r="AA31">
        <f t="shared" si="14"/>
        <v>2.0695788253277998</v>
      </c>
      <c r="AB31">
        <f t="shared" si="15"/>
        <v>64.207211424209206</v>
      </c>
      <c r="AC31">
        <f t="shared" si="16"/>
        <v>1.3498943173472</v>
      </c>
      <c r="AD31">
        <f t="shared" si="17"/>
        <v>2.1024029659668804</v>
      </c>
      <c r="AE31">
        <f t="shared" si="18"/>
        <v>0.7196845079805998</v>
      </c>
      <c r="AF31">
        <f t="shared" si="19"/>
        <v>-68.479363874220795</v>
      </c>
      <c r="AG31">
        <f t="shared" si="20"/>
        <v>49.257186670028545</v>
      </c>
      <c r="AH31">
        <f t="shared" si="21"/>
        <v>2.6625151127963123</v>
      </c>
      <c r="AI31">
        <f t="shared" si="22"/>
        <v>-3.4368586719324412E-3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55261.321553767375</v>
      </c>
      <c r="AO31">
        <f t="shared" si="26"/>
        <v>100.108</v>
      </c>
      <c r="AP31">
        <f t="shared" si="27"/>
        <v>84.390714006592745</v>
      </c>
      <c r="AQ31">
        <f t="shared" si="28"/>
        <v>0.84299670362601131</v>
      </c>
      <c r="AR31">
        <f t="shared" si="29"/>
        <v>0.16538363799820194</v>
      </c>
      <c r="AS31">
        <v>1689211338</v>
      </c>
      <c r="AT31">
        <v>400.06200000000001</v>
      </c>
      <c r="AU31">
        <v>401.82100000000003</v>
      </c>
      <c r="AV31">
        <v>13.248799999999999</v>
      </c>
      <c r="AW31">
        <v>12.3558</v>
      </c>
      <c r="AX31">
        <v>402.47800000000001</v>
      </c>
      <c r="AY31">
        <v>13.270300000000001</v>
      </c>
      <c r="AZ31">
        <v>600.03</v>
      </c>
      <c r="BA31">
        <v>101.688</v>
      </c>
      <c r="BB31">
        <v>0.200044</v>
      </c>
      <c r="BC31">
        <v>18.237400000000001</v>
      </c>
      <c r="BD31">
        <v>17.3765</v>
      </c>
      <c r="BE31">
        <v>999.9</v>
      </c>
      <c r="BF31">
        <v>0</v>
      </c>
      <c r="BG31">
        <v>0</v>
      </c>
      <c r="BH31">
        <v>9976.25</v>
      </c>
      <c r="BI31">
        <v>0</v>
      </c>
      <c r="BJ31">
        <v>0.83934799999999998</v>
      </c>
      <c r="BK31">
        <v>-1.75854</v>
      </c>
      <c r="BL31">
        <v>405.43400000000003</v>
      </c>
      <c r="BM31">
        <v>406.84800000000001</v>
      </c>
      <c r="BN31">
        <v>0.89307800000000004</v>
      </c>
      <c r="BO31">
        <v>401.82100000000003</v>
      </c>
      <c r="BP31">
        <v>12.3558</v>
      </c>
      <c r="BQ31">
        <v>1.3472500000000001</v>
      </c>
      <c r="BR31">
        <v>1.2564299999999999</v>
      </c>
      <c r="BS31">
        <v>11.336600000000001</v>
      </c>
      <c r="BT31">
        <v>10.287599999999999</v>
      </c>
      <c r="BU31">
        <v>100.108</v>
      </c>
      <c r="BV31">
        <v>0.900088</v>
      </c>
      <c r="BW31">
        <v>9.9911700000000006E-2</v>
      </c>
      <c r="BX31">
        <v>0</v>
      </c>
      <c r="BY31">
        <v>2.6301000000000001</v>
      </c>
      <c r="BZ31">
        <v>0</v>
      </c>
      <c r="CA31">
        <v>1251.9100000000001</v>
      </c>
      <c r="CB31">
        <v>812.03099999999995</v>
      </c>
      <c r="CC31">
        <v>39</v>
      </c>
      <c r="CD31">
        <v>41.186999999999998</v>
      </c>
      <c r="CE31">
        <v>41.061999999999998</v>
      </c>
      <c r="CF31">
        <v>41.311999999999998</v>
      </c>
      <c r="CG31">
        <v>38.811999999999998</v>
      </c>
      <c r="CH31">
        <v>90.11</v>
      </c>
      <c r="CI31">
        <v>10</v>
      </c>
      <c r="CJ31">
        <v>0</v>
      </c>
      <c r="CK31">
        <v>1689211343.8</v>
      </c>
      <c r="CL31">
        <v>0</v>
      </c>
      <c r="CM31">
        <v>1689210405</v>
      </c>
      <c r="CN31" t="s">
        <v>350</v>
      </c>
      <c r="CO31">
        <v>1689210397.5</v>
      </c>
      <c r="CP31">
        <v>1689210405</v>
      </c>
      <c r="CQ31">
        <v>64</v>
      </c>
      <c r="CR31">
        <v>0.193</v>
      </c>
      <c r="CS31">
        <v>7.0000000000000001E-3</v>
      </c>
      <c r="CT31">
        <v>-2.448</v>
      </c>
      <c r="CU31">
        <v>-2.1000000000000001E-2</v>
      </c>
      <c r="CV31">
        <v>410</v>
      </c>
      <c r="CW31">
        <v>12</v>
      </c>
      <c r="CX31">
        <v>0.14000000000000001</v>
      </c>
      <c r="CY31">
        <v>0.08</v>
      </c>
      <c r="CZ31">
        <v>2.0936709538658191</v>
      </c>
      <c r="DA31">
        <v>0.38563613533612001</v>
      </c>
      <c r="DB31">
        <v>7.8936808323837135E-2</v>
      </c>
      <c r="DC31">
        <v>1</v>
      </c>
      <c r="DD31">
        <v>401.8010487804878</v>
      </c>
      <c r="DE31">
        <v>-6.7505226480544356E-2</v>
      </c>
      <c r="DF31">
        <v>3.7781109758854792E-2</v>
      </c>
      <c r="DG31">
        <v>-1</v>
      </c>
      <c r="DH31">
        <v>100.00936097560979</v>
      </c>
      <c r="DI31">
        <v>6.2873863727805707E-2</v>
      </c>
      <c r="DJ31">
        <v>0.13748059885839509</v>
      </c>
      <c r="DK31">
        <v>1</v>
      </c>
      <c r="DL31">
        <v>2</v>
      </c>
      <c r="DM31">
        <v>2</v>
      </c>
      <c r="DN31" t="s">
        <v>351</v>
      </c>
      <c r="DO31">
        <v>3.2169300000000001</v>
      </c>
      <c r="DP31">
        <v>2.80877</v>
      </c>
      <c r="DQ31">
        <v>9.7047499999999995E-2</v>
      </c>
      <c r="DR31">
        <v>9.6487900000000001E-2</v>
      </c>
      <c r="DS31">
        <v>7.7154899999999998E-2</v>
      </c>
      <c r="DT31">
        <v>7.2537199999999996E-2</v>
      </c>
      <c r="DU31">
        <v>27524.400000000001</v>
      </c>
      <c r="DV31">
        <v>31100.2</v>
      </c>
      <c r="DW31">
        <v>28665.1</v>
      </c>
      <c r="DX31">
        <v>32981.9</v>
      </c>
      <c r="DY31">
        <v>36779.800000000003</v>
      </c>
      <c r="DZ31">
        <v>41587.199999999997</v>
      </c>
      <c r="EA31">
        <v>42071.3</v>
      </c>
      <c r="EB31">
        <v>47725.7</v>
      </c>
      <c r="EC31">
        <v>2.2868200000000001</v>
      </c>
      <c r="ED31">
        <v>1.9898</v>
      </c>
      <c r="EE31">
        <v>0.129305</v>
      </c>
      <c r="EF31">
        <v>0</v>
      </c>
      <c r="EG31">
        <v>15.2241</v>
      </c>
      <c r="EH31">
        <v>999.9</v>
      </c>
      <c r="EI31">
        <v>68.900000000000006</v>
      </c>
      <c r="EJ31">
        <v>16.7</v>
      </c>
      <c r="EK31">
        <v>12.9259</v>
      </c>
      <c r="EL31">
        <v>63.176499999999997</v>
      </c>
      <c r="EM31">
        <v>22.9087</v>
      </c>
      <c r="EN31">
        <v>1</v>
      </c>
      <c r="EO31">
        <v>-0.71908499999999997</v>
      </c>
      <c r="EP31">
        <v>-0.45947700000000002</v>
      </c>
      <c r="EQ31">
        <v>20.251000000000001</v>
      </c>
      <c r="ER31">
        <v>5.2288199999999998</v>
      </c>
      <c r="ES31">
        <v>12.0082</v>
      </c>
      <c r="ET31">
        <v>4.9907000000000004</v>
      </c>
      <c r="EU31">
        <v>3.3050000000000002</v>
      </c>
      <c r="EV31">
        <v>3613.7</v>
      </c>
      <c r="EW31">
        <v>1759.8</v>
      </c>
      <c r="EX31">
        <v>76.8</v>
      </c>
      <c r="EY31">
        <v>21.6</v>
      </c>
      <c r="EZ31">
        <v>1.8521099999999999</v>
      </c>
      <c r="FA31">
        <v>1.86127</v>
      </c>
      <c r="FB31">
        <v>1.86005</v>
      </c>
      <c r="FC31">
        <v>1.85608</v>
      </c>
      <c r="FD31">
        <v>1.86052</v>
      </c>
      <c r="FE31">
        <v>1.85687</v>
      </c>
      <c r="FF31">
        <v>1.8589800000000001</v>
      </c>
      <c r="FG31">
        <v>1.86178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-2.4159999999999999</v>
      </c>
      <c r="FV31">
        <v>-2.1499999999999998E-2</v>
      </c>
      <c r="FW31">
        <v>-0.97095725958857027</v>
      </c>
      <c r="FX31">
        <v>-4.0117494158234393E-3</v>
      </c>
      <c r="FY31">
        <v>1.087516141204025E-6</v>
      </c>
      <c r="FZ31">
        <v>-8.657206703991749E-11</v>
      </c>
      <c r="GA31">
        <v>-2.1457142857141061E-2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15.7</v>
      </c>
      <c r="GJ31">
        <v>15.6</v>
      </c>
      <c r="GK31">
        <v>0.98388699999999996</v>
      </c>
      <c r="GL31">
        <v>2.3339799999999999</v>
      </c>
      <c r="GM31">
        <v>1.5942400000000001</v>
      </c>
      <c r="GN31">
        <v>2.34253</v>
      </c>
      <c r="GO31">
        <v>1.40015</v>
      </c>
      <c r="GP31">
        <v>2.2509800000000002</v>
      </c>
      <c r="GQ31">
        <v>19.9147</v>
      </c>
      <c r="GR31">
        <v>15.8657</v>
      </c>
      <c r="GS31">
        <v>18</v>
      </c>
      <c r="GT31">
        <v>623.42600000000004</v>
      </c>
      <c r="GU31">
        <v>458.85</v>
      </c>
      <c r="GV31">
        <v>17.000499999999999</v>
      </c>
      <c r="GW31">
        <v>17.603899999999999</v>
      </c>
      <c r="GX31">
        <v>30.0002</v>
      </c>
      <c r="GY31">
        <v>17.5566</v>
      </c>
      <c r="GZ31">
        <v>17.523199999999999</v>
      </c>
      <c r="HA31">
        <v>19.742799999999999</v>
      </c>
      <c r="HB31">
        <v>-30</v>
      </c>
      <c r="HC31">
        <v>-30</v>
      </c>
      <c r="HD31">
        <v>17</v>
      </c>
      <c r="HE31">
        <v>401.887</v>
      </c>
      <c r="HF31">
        <v>0</v>
      </c>
      <c r="HG31">
        <v>105.242</v>
      </c>
      <c r="HH31">
        <v>104.98399999999999</v>
      </c>
    </row>
    <row r="32" spans="1:216" x14ac:dyDescent="0.2">
      <c r="A32">
        <v>14</v>
      </c>
      <c r="B32">
        <v>1689211398.5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1689211398.5</v>
      </c>
      <c r="M32">
        <f t="shared" si="0"/>
        <v>1.5566991363835658E-3</v>
      </c>
      <c r="N32">
        <f t="shared" si="1"/>
        <v>1.5566991363835658</v>
      </c>
      <c r="O32">
        <f t="shared" si="2"/>
        <v>1.4241051399171947</v>
      </c>
      <c r="P32">
        <f t="shared" si="3"/>
        <v>400.04599999999999</v>
      </c>
      <c r="Q32">
        <f t="shared" si="4"/>
        <v>385.23986571252959</v>
      </c>
      <c r="R32">
        <f t="shared" si="5"/>
        <v>39.250494253925865</v>
      </c>
      <c r="S32">
        <f t="shared" si="6"/>
        <v>40.759029949468008</v>
      </c>
      <c r="T32">
        <f t="shared" si="7"/>
        <v>0.22639483930430668</v>
      </c>
      <c r="U32">
        <f t="shared" si="8"/>
        <v>3.6638909193563127</v>
      </c>
      <c r="V32">
        <f t="shared" si="9"/>
        <v>0.21890045789265838</v>
      </c>
      <c r="W32">
        <f t="shared" si="10"/>
        <v>0.13746545957806425</v>
      </c>
      <c r="X32">
        <f t="shared" si="11"/>
        <v>12.391672061590818</v>
      </c>
      <c r="Y32">
        <f t="shared" si="12"/>
        <v>17.925243357390745</v>
      </c>
      <c r="Z32">
        <f t="shared" si="13"/>
        <v>17.925243357390745</v>
      </c>
      <c r="AA32">
        <f t="shared" si="14"/>
        <v>2.0615602390760821</v>
      </c>
      <c r="AB32">
        <f t="shared" si="15"/>
        <v>64.33996606605227</v>
      </c>
      <c r="AC32">
        <f t="shared" si="16"/>
        <v>1.3491317772928002</v>
      </c>
      <c r="AD32">
        <f t="shared" si="17"/>
        <v>2.0968798396750219</v>
      </c>
      <c r="AE32">
        <f t="shared" si="18"/>
        <v>0.7124284617832819</v>
      </c>
      <c r="AF32">
        <f t="shared" si="19"/>
        <v>-68.650431914515252</v>
      </c>
      <c r="AG32">
        <f t="shared" si="20"/>
        <v>53.383169577025541</v>
      </c>
      <c r="AH32">
        <f t="shared" si="21"/>
        <v>2.8715895273911314</v>
      </c>
      <c r="AI32">
        <f t="shared" si="22"/>
        <v>-4.0007485077637739E-3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55609.995494667433</v>
      </c>
      <c r="AO32">
        <f t="shared" si="26"/>
        <v>74.924999999999997</v>
      </c>
      <c r="AP32">
        <f t="shared" si="27"/>
        <v>63.161685006005605</v>
      </c>
      <c r="AQ32">
        <f t="shared" si="28"/>
        <v>0.84299879887895368</v>
      </c>
      <c r="AR32">
        <f t="shared" si="29"/>
        <v>0.16538768183638061</v>
      </c>
      <c r="AS32">
        <v>1689211398.5</v>
      </c>
      <c r="AT32">
        <v>400.04599999999999</v>
      </c>
      <c r="AU32">
        <v>401.23899999999998</v>
      </c>
      <c r="AV32">
        <v>13.2416</v>
      </c>
      <c r="AW32">
        <v>12.346299999999999</v>
      </c>
      <c r="AX32">
        <v>402.46100000000001</v>
      </c>
      <c r="AY32">
        <v>13.263</v>
      </c>
      <c r="AZ32">
        <v>599.98800000000006</v>
      </c>
      <c r="BA32">
        <v>101.68600000000001</v>
      </c>
      <c r="BB32">
        <v>0.19985800000000001</v>
      </c>
      <c r="BC32">
        <v>18.195499999999999</v>
      </c>
      <c r="BD32">
        <v>17.338799999999999</v>
      </c>
      <c r="BE32">
        <v>999.9</v>
      </c>
      <c r="BF32">
        <v>0</v>
      </c>
      <c r="BG32">
        <v>0</v>
      </c>
      <c r="BH32">
        <v>10040.6</v>
      </c>
      <c r="BI32">
        <v>0</v>
      </c>
      <c r="BJ32">
        <v>0.89930200000000005</v>
      </c>
      <c r="BK32">
        <v>-1.1937599999999999</v>
      </c>
      <c r="BL32">
        <v>405.41399999999999</v>
      </c>
      <c r="BM32">
        <v>406.255</v>
      </c>
      <c r="BN32">
        <v>0.89527199999999996</v>
      </c>
      <c r="BO32">
        <v>401.23899999999998</v>
      </c>
      <c r="BP32">
        <v>12.346299999999999</v>
      </c>
      <c r="BQ32">
        <v>1.3464799999999999</v>
      </c>
      <c r="BR32">
        <v>1.2554399999999999</v>
      </c>
      <c r="BS32">
        <v>11.3279</v>
      </c>
      <c r="BT32">
        <v>10.2758</v>
      </c>
      <c r="BU32">
        <v>74.924999999999997</v>
      </c>
      <c r="BV32">
        <v>0.90009799999999995</v>
      </c>
      <c r="BW32">
        <v>9.9901799999999999E-2</v>
      </c>
      <c r="BX32">
        <v>0</v>
      </c>
      <c r="BY32">
        <v>2.4546000000000001</v>
      </c>
      <c r="BZ32">
        <v>0</v>
      </c>
      <c r="CA32">
        <v>1171.04</v>
      </c>
      <c r="CB32">
        <v>607.75699999999995</v>
      </c>
      <c r="CC32">
        <v>38.686999999999998</v>
      </c>
      <c r="CD32">
        <v>41.125</v>
      </c>
      <c r="CE32">
        <v>40.875</v>
      </c>
      <c r="CF32">
        <v>41.25</v>
      </c>
      <c r="CG32">
        <v>38.561999999999998</v>
      </c>
      <c r="CH32">
        <v>67.44</v>
      </c>
      <c r="CI32">
        <v>7.49</v>
      </c>
      <c r="CJ32">
        <v>0</v>
      </c>
      <c r="CK32">
        <v>1689211404.4000001</v>
      </c>
      <c r="CL32">
        <v>0</v>
      </c>
      <c r="CM32">
        <v>1689210405</v>
      </c>
      <c r="CN32" t="s">
        <v>350</v>
      </c>
      <c r="CO32">
        <v>1689210397.5</v>
      </c>
      <c r="CP32">
        <v>1689210405</v>
      </c>
      <c r="CQ32">
        <v>64</v>
      </c>
      <c r="CR32">
        <v>0.193</v>
      </c>
      <c r="CS32">
        <v>7.0000000000000001E-3</v>
      </c>
      <c r="CT32">
        <v>-2.448</v>
      </c>
      <c r="CU32">
        <v>-2.1000000000000001E-2</v>
      </c>
      <c r="CV32">
        <v>410</v>
      </c>
      <c r="CW32">
        <v>12</v>
      </c>
      <c r="CX32">
        <v>0.14000000000000001</v>
      </c>
      <c r="CY32">
        <v>0.08</v>
      </c>
      <c r="CZ32">
        <v>1.2222687924086399</v>
      </c>
      <c r="DA32">
        <v>4.8284627258678027E-2</v>
      </c>
      <c r="DB32">
        <v>4.9065831179703513E-2</v>
      </c>
      <c r="DC32">
        <v>1</v>
      </c>
      <c r="DD32">
        <v>401.23404878048768</v>
      </c>
      <c r="DE32">
        <v>-8.0780487805071563E-2</v>
      </c>
      <c r="DF32">
        <v>2.881221896917353E-2</v>
      </c>
      <c r="DG32">
        <v>-1</v>
      </c>
      <c r="DH32">
        <v>75.023836585365856</v>
      </c>
      <c r="DI32">
        <v>-0.23961287865422581</v>
      </c>
      <c r="DJ32">
        <v>0.13332858686772711</v>
      </c>
      <c r="DK32">
        <v>1</v>
      </c>
      <c r="DL32">
        <v>2</v>
      </c>
      <c r="DM32">
        <v>2</v>
      </c>
      <c r="DN32" t="s">
        <v>351</v>
      </c>
      <c r="DO32">
        <v>3.2168199999999998</v>
      </c>
      <c r="DP32">
        <v>2.8091499999999998</v>
      </c>
      <c r="DQ32">
        <v>9.7038600000000003E-2</v>
      </c>
      <c r="DR32">
        <v>9.6376299999999998E-2</v>
      </c>
      <c r="DS32">
        <v>7.7118699999999998E-2</v>
      </c>
      <c r="DT32">
        <v>7.2491600000000003E-2</v>
      </c>
      <c r="DU32">
        <v>27523.9</v>
      </c>
      <c r="DV32">
        <v>31102.5</v>
      </c>
      <c r="DW32">
        <v>28664.3</v>
      </c>
      <c r="DX32">
        <v>32980.300000000003</v>
      </c>
      <c r="DY32">
        <v>36779.9</v>
      </c>
      <c r="DZ32">
        <v>41587</v>
      </c>
      <c r="EA32">
        <v>42069.8</v>
      </c>
      <c r="EB32">
        <v>47723.199999999997</v>
      </c>
      <c r="EC32">
        <v>2.2865500000000001</v>
      </c>
      <c r="ED32">
        <v>1.9897</v>
      </c>
      <c r="EE32">
        <v>0.12701000000000001</v>
      </c>
      <c r="EF32">
        <v>0</v>
      </c>
      <c r="EG32">
        <v>15.224600000000001</v>
      </c>
      <c r="EH32">
        <v>999.9</v>
      </c>
      <c r="EI32">
        <v>69</v>
      </c>
      <c r="EJ32">
        <v>16.7</v>
      </c>
      <c r="EK32">
        <v>12.946999999999999</v>
      </c>
      <c r="EL32">
        <v>62.906500000000001</v>
      </c>
      <c r="EM32">
        <v>23.032900000000001</v>
      </c>
      <c r="EN32">
        <v>1</v>
      </c>
      <c r="EO32">
        <v>-0.71754600000000002</v>
      </c>
      <c r="EP32">
        <v>-0.47885299999999997</v>
      </c>
      <c r="EQ32">
        <v>20.251300000000001</v>
      </c>
      <c r="ER32">
        <v>5.2292699999999996</v>
      </c>
      <c r="ES32">
        <v>12.0059</v>
      </c>
      <c r="ET32">
        <v>4.9901</v>
      </c>
      <c r="EU32">
        <v>3.3050000000000002</v>
      </c>
      <c r="EV32">
        <v>3614.9</v>
      </c>
      <c r="EW32">
        <v>1759.8</v>
      </c>
      <c r="EX32">
        <v>76.8</v>
      </c>
      <c r="EY32">
        <v>21.6</v>
      </c>
      <c r="EZ32">
        <v>1.8521000000000001</v>
      </c>
      <c r="FA32">
        <v>1.86127</v>
      </c>
      <c r="FB32">
        <v>1.86005</v>
      </c>
      <c r="FC32">
        <v>1.85608</v>
      </c>
      <c r="FD32">
        <v>1.8605</v>
      </c>
      <c r="FE32">
        <v>1.85684</v>
      </c>
      <c r="FF32">
        <v>1.8589800000000001</v>
      </c>
      <c r="FG32">
        <v>1.86174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-2.415</v>
      </c>
      <c r="FV32">
        <v>-2.1399999999999999E-2</v>
      </c>
      <c r="FW32">
        <v>-0.97095725958857027</v>
      </c>
      <c r="FX32">
        <v>-4.0117494158234393E-3</v>
      </c>
      <c r="FY32">
        <v>1.087516141204025E-6</v>
      </c>
      <c r="FZ32">
        <v>-8.657206703991749E-11</v>
      </c>
      <c r="GA32">
        <v>-2.1457142857141061E-2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16.7</v>
      </c>
      <c r="GJ32">
        <v>16.600000000000001</v>
      </c>
      <c r="GK32">
        <v>0.98266600000000004</v>
      </c>
      <c r="GL32">
        <v>2.33521</v>
      </c>
      <c r="GM32">
        <v>1.5942400000000001</v>
      </c>
      <c r="GN32">
        <v>2.34253</v>
      </c>
      <c r="GO32">
        <v>1.40015</v>
      </c>
      <c r="GP32">
        <v>2.32422</v>
      </c>
      <c r="GQ32">
        <v>19.9147</v>
      </c>
      <c r="GR32">
        <v>15.8569</v>
      </c>
      <c r="GS32">
        <v>18</v>
      </c>
      <c r="GT32">
        <v>623.41300000000001</v>
      </c>
      <c r="GU32">
        <v>458.93700000000001</v>
      </c>
      <c r="GV32">
        <v>16.999500000000001</v>
      </c>
      <c r="GW32">
        <v>17.618099999999998</v>
      </c>
      <c r="GX32">
        <v>30.0001</v>
      </c>
      <c r="GY32">
        <v>17.570599999999999</v>
      </c>
      <c r="GZ32">
        <v>17.537500000000001</v>
      </c>
      <c r="HA32">
        <v>19.719100000000001</v>
      </c>
      <c r="HB32">
        <v>-30</v>
      </c>
      <c r="HC32">
        <v>-30</v>
      </c>
      <c r="HD32">
        <v>17</v>
      </c>
      <c r="HE32">
        <v>401.16899999999998</v>
      </c>
      <c r="HF32">
        <v>0</v>
      </c>
      <c r="HG32">
        <v>105.239</v>
      </c>
      <c r="HH32">
        <v>104.97799999999999</v>
      </c>
    </row>
    <row r="33" spans="1:216" x14ac:dyDescent="0.2">
      <c r="A33">
        <v>15</v>
      </c>
      <c r="B33">
        <v>1689211459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1689211459</v>
      </c>
      <c r="M33">
        <f t="shared" si="0"/>
        <v>1.5199899201774896E-3</v>
      </c>
      <c r="N33">
        <f t="shared" si="1"/>
        <v>1.5199899201774896</v>
      </c>
      <c r="O33">
        <f t="shared" si="2"/>
        <v>0.36835968922042123</v>
      </c>
      <c r="P33">
        <f t="shared" si="3"/>
        <v>400.053</v>
      </c>
      <c r="Q33">
        <f t="shared" si="4"/>
        <v>392.88360744866935</v>
      </c>
      <c r="R33">
        <f t="shared" si="5"/>
        <v>40.029424091374331</v>
      </c>
      <c r="S33">
        <f t="shared" si="6"/>
        <v>40.759886369448004</v>
      </c>
      <c r="T33">
        <f t="shared" si="7"/>
        <v>0.22298224850859757</v>
      </c>
      <c r="U33">
        <f t="shared" si="8"/>
        <v>3.6482335699498392</v>
      </c>
      <c r="V33">
        <f t="shared" si="9"/>
        <v>0.21567807503922792</v>
      </c>
      <c r="W33">
        <f t="shared" si="10"/>
        <v>0.13543511637831279</v>
      </c>
      <c r="X33">
        <f t="shared" si="11"/>
        <v>8.2562608597375267</v>
      </c>
      <c r="Y33">
        <f t="shared" si="12"/>
        <v>17.891101688323364</v>
      </c>
      <c r="Z33">
        <f t="shared" si="13"/>
        <v>17.891101688323364</v>
      </c>
      <c r="AA33">
        <f t="shared" si="14"/>
        <v>2.0571356381952732</v>
      </c>
      <c r="AB33">
        <f t="shared" si="15"/>
        <v>64.518590631211765</v>
      </c>
      <c r="AC33">
        <f t="shared" si="16"/>
        <v>1.3511029217544002</v>
      </c>
      <c r="AD33">
        <f t="shared" si="17"/>
        <v>2.0941296276561649</v>
      </c>
      <c r="AE33">
        <f t="shared" si="18"/>
        <v>0.70603271644087306</v>
      </c>
      <c r="AF33">
        <f t="shared" si="19"/>
        <v>-67.03155547982729</v>
      </c>
      <c r="AG33">
        <f t="shared" si="20"/>
        <v>55.759459525795847</v>
      </c>
      <c r="AH33">
        <f t="shared" si="21"/>
        <v>3.0114334603778548</v>
      </c>
      <c r="AI33">
        <f t="shared" si="22"/>
        <v>-4.4016339160606321E-3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55275.502839159395</v>
      </c>
      <c r="AO33">
        <f t="shared" si="26"/>
        <v>49.9133</v>
      </c>
      <c r="AP33">
        <f t="shared" si="27"/>
        <v>42.077481937687836</v>
      </c>
      <c r="AQ33">
        <f t="shared" si="28"/>
        <v>0.84301142055700251</v>
      </c>
      <c r="AR33">
        <f t="shared" si="29"/>
        <v>0.16541204167501503</v>
      </c>
      <c r="AS33">
        <v>1689211459</v>
      </c>
      <c r="AT33">
        <v>400.053</v>
      </c>
      <c r="AU33">
        <v>400.62200000000001</v>
      </c>
      <c r="AV33">
        <v>13.260899999999999</v>
      </c>
      <c r="AW33">
        <v>12.386900000000001</v>
      </c>
      <c r="AX33">
        <v>402.46800000000002</v>
      </c>
      <c r="AY33">
        <v>13.282299999999999</v>
      </c>
      <c r="AZ33">
        <v>600.10500000000002</v>
      </c>
      <c r="BA33">
        <v>101.68600000000001</v>
      </c>
      <c r="BB33">
        <v>0.20021600000000001</v>
      </c>
      <c r="BC33">
        <v>18.174600000000002</v>
      </c>
      <c r="BD33">
        <v>17.3338</v>
      </c>
      <c r="BE33">
        <v>999.9</v>
      </c>
      <c r="BF33">
        <v>0</v>
      </c>
      <c r="BG33">
        <v>0</v>
      </c>
      <c r="BH33">
        <v>9976.8799999999992</v>
      </c>
      <c r="BI33">
        <v>0</v>
      </c>
      <c r="BJ33">
        <v>0.89930200000000005</v>
      </c>
      <c r="BK33">
        <v>-0.56887799999999999</v>
      </c>
      <c r="BL33">
        <v>405.42899999999997</v>
      </c>
      <c r="BM33">
        <v>405.64699999999999</v>
      </c>
      <c r="BN33">
        <v>0.87399899999999997</v>
      </c>
      <c r="BO33">
        <v>400.62200000000001</v>
      </c>
      <c r="BP33">
        <v>12.386900000000001</v>
      </c>
      <c r="BQ33">
        <v>1.3484400000000001</v>
      </c>
      <c r="BR33">
        <v>1.2595700000000001</v>
      </c>
      <c r="BS33">
        <v>11.3499</v>
      </c>
      <c r="BT33">
        <v>10.3249</v>
      </c>
      <c r="BU33">
        <v>49.9133</v>
      </c>
      <c r="BV33">
        <v>0.89956599999999998</v>
      </c>
      <c r="BW33">
        <v>0.100434</v>
      </c>
      <c r="BX33">
        <v>0</v>
      </c>
      <c r="BY33">
        <v>2.5665</v>
      </c>
      <c r="BZ33">
        <v>0</v>
      </c>
      <c r="CA33">
        <v>1089.26</v>
      </c>
      <c r="CB33">
        <v>404.81</v>
      </c>
      <c r="CC33">
        <v>38.375</v>
      </c>
      <c r="CD33">
        <v>41.061999999999998</v>
      </c>
      <c r="CE33">
        <v>40.625</v>
      </c>
      <c r="CF33">
        <v>41.186999999999998</v>
      </c>
      <c r="CG33">
        <v>38.311999999999998</v>
      </c>
      <c r="CH33">
        <v>44.9</v>
      </c>
      <c r="CI33">
        <v>5.01</v>
      </c>
      <c r="CJ33">
        <v>0</v>
      </c>
      <c r="CK33">
        <v>1689211465</v>
      </c>
      <c r="CL33">
        <v>0</v>
      </c>
      <c r="CM33">
        <v>1689210405</v>
      </c>
      <c r="CN33" t="s">
        <v>350</v>
      </c>
      <c r="CO33">
        <v>1689210397.5</v>
      </c>
      <c r="CP33">
        <v>1689210405</v>
      </c>
      <c r="CQ33">
        <v>64</v>
      </c>
      <c r="CR33">
        <v>0.193</v>
      </c>
      <c r="CS33">
        <v>7.0000000000000001E-3</v>
      </c>
      <c r="CT33">
        <v>-2.448</v>
      </c>
      <c r="CU33">
        <v>-2.1000000000000001E-2</v>
      </c>
      <c r="CV33">
        <v>410</v>
      </c>
      <c r="CW33">
        <v>12</v>
      </c>
      <c r="CX33">
        <v>0.14000000000000001</v>
      </c>
      <c r="CY33">
        <v>0.08</v>
      </c>
      <c r="CZ33">
        <v>0.27976940237409897</v>
      </c>
      <c r="DA33">
        <v>-0.20882526756334741</v>
      </c>
      <c r="DB33">
        <v>6.9123204907173524E-2</v>
      </c>
      <c r="DC33">
        <v>1</v>
      </c>
      <c r="DD33">
        <v>400.61985365853661</v>
      </c>
      <c r="DE33">
        <v>-0.14422996515674499</v>
      </c>
      <c r="DF33">
        <v>3.781634759137336E-2</v>
      </c>
      <c r="DG33">
        <v>-1</v>
      </c>
      <c r="DH33">
        <v>49.984253658536581</v>
      </c>
      <c r="DI33">
        <v>-1.309658832921848E-3</v>
      </c>
      <c r="DJ33">
        <v>0.14249722649857341</v>
      </c>
      <c r="DK33">
        <v>1</v>
      </c>
      <c r="DL33">
        <v>2</v>
      </c>
      <c r="DM33">
        <v>2</v>
      </c>
      <c r="DN33" t="s">
        <v>351</v>
      </c>
      <c r="DO33">
        <v>3.21706</v>
      </c>
      <c r="DP33">
        <v>2.8089499999999998</v>
      </c>
      <c r="DQ33">
        <v>9.7036399999999995E-2</v>
      </c>
      <c r="DR33">
        <v>9.6260399999999996E-2</v>
      </c>
      <c r="DS33">
        <v>7.7199599999999993E-2</v>
      </c>
      <c r="DT33">
        <v>7.2665900000000005E-2</v>
      </c>
      <c r="DU33">
        <v>27523.4</v>
      </c>
      <c r="DV33">
        <v>31106</v>
      </c>
      <c r="DW33">
        <v>28663.9</v>
      </c>
      <c r="DX33">
        <v>32979.800000000003</v>
      </c>
      <c r="DY33">
        <v>36775.599999999999</v>
      </c>
      <c r="DZ33">
        <v>41578.699999999997</v>
      </c>
      <c r="EA33">
        <v>42068.6</v>
      </c>
      <c r="EB33">
        <v>47722.7</v>
      </c>
      <c r="EC33">
        <v>2.2865500000000001</v>
      </c>
      <c r="ED33">
        <v>1.9892700000000001</v>
      </c>
      <c r="EE33">
        <v>0.12747600000000001</v>
      </c>
      <c r="EF33">
        <v>0</v>
      </c>
      <c r="EG33">
        <v>15.2118</v>
      </c>
      <c r="EH33">
        <v>999.9</v>
      </c>
      <c r="EI33">
        <v>69</v>
      </c>
      <c r="EJ33">
        <v>16.7</v>
      </c>
      <c r="EK33">
        <v>12.9468</v>
      </c>
      <c r="EL33">
        <v>62.986499999999999</v>
      </c>
      <c r="EM33">
        <v>22.836500000000001</v>
      </c>
      <c r="EN33">
        <v>1</v>
      </c>
      <c r="EO33">
        <v>-0.71631599999999995</v>
      </c>
      <c r="EP33">
        <v>-0.48067799999999999</v>
      </c>
      <c r="EQ33">
        <v>20.2514</v>
      </c>
      <c r="ER33">
        <v>5.22987</v>
      </c>
      <c r="ES33">
        <v>12.004099999999999</v>
      </c>
      <c r="ET33">
        <v>4.9913499999999997</v>
      </c>
      <c r="EU33">
        <v>3.3050000000000002</v>
      </c>
      <c r="EV33">
        <v>3616.4</v>
      </c>
      <c r="EW33">
        <v>1759.8</v>
      </c>
      <c r="EX33">
        <v>76.8</v>
      </c>
      <c r="EY33">
        <v>21.7</v>
      </c>
      <c r="EZ33">
        <v>1.85206</v>
      </c>
      <c r="FA33">
        <v>1.86127</v>
      </c>
      <c r="FB33">
        <v>1.86005</v>
      </c>
      <c r="FC33">
        <v>1.85608</v>
      </c>
      <c r="FD33">
        <v>1.86053</v>
      </c>
      <c r="FE33">
        <v>1.85684</v>
      </c>
      <c r="FF33">
        <v>1.8589800000000001</v>
      </c>
      <c r="FG33">
        <v>1.86174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-2.415</v>
      </c>
      <c r="FV33">
        <v>-2.1399999999999999E-2</v>
      </c>
      <c r="FW33">
        <v>-0.97095725958857027</v>
      </c>
      <c r="FX33">
        <v>-4.0117494158234393E-3</v>
      </c>
      <c r="FY33">
        <v>1.087516141204025E-6</v>
      </c>
      <c r="FZ33">
        <v>-8.657206703991749E-11</v>
      </c>
      <c r="GA33">
        <v>-2.1457142857141061E-2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17.7</v>
      </c>
      <c r="GJ33">
        <v>17.600000000000001</v>
      </c>
      <c r="GK33">
        <v>0.98144500000000001</v>
      </c>
      <c r="GL33">
        <v>2.3278799999999999</v>
      </c>
      <c r="GM33">
        <v>1.5942400000000001</v>
      </c>
      <c r="GN33">
        <v>2.34253</v>
      </c>
      <c r="GO33">
        <v>1.40015</v>
      </c>
      <c r="GP33">
        <v>2.2595200000000002</v>
      </c>
      <c r="GQ33">
        <v>19.954799999999999</v>
      </c>
      <c r="GR33">
        <v>15.8569</v>
      </c>
      <c r="GS33">
        <v>18</v>
      </c>
      <c r="GT33">
        <v>623.61199999999997</v>
      </c>
      <c r="GU33">
        <v>458.82499999999999</v>
      </c>
      <c r="GV33">
        <v>17.000299999999999</v>
      </c>
      <c r="GW33">
        <v>17.631799999999998</v>
      </c>
      <c r="GX33">
        <v>30.0001</v>
      </c>
      <c r="GY33">
        <v>17.5853</v>
      </c>
      <c r="GZ33">
        <v>17.552499999999998</v>
      </c>
      <c r="HA33">
        <v>19.694600000000001</v>
      </c>
      <c r="HB33">
        <v>-30</v>
      </c>
      <c r="HC33">
        <v>-30</v>
      </c>
      <c r="HD33">
        <v>17</v>
      </c>
      <c r="HE33">
        <v>400.57299999999998</v>
      </c>
      <c r="HF33">
        <v>0</v>
      </c>
      <c r="HG33">
        <v>105.236</v>
      </c>
      <c r="HH33">
        <v>104.977</v>
      </c>
    </row>
    <row r="34" spans="1:216" x14ac:dyDescent="0.2">
      <c r="A34">
        <v>16</v>
      </c>
      <c r="B34">
        <v>1689211519.5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1689211519.5</v>
      </c>
      <c r="M34">
        <f t="shared" si="0"/>
        <v>1.5602192272208357E-3</v>
      </c>
      <c r="N34">
        <f t="shared" si="1"/>
        <v>1.5602192272208357</v>
      </c>
      <c r="O34">
        <f t="shared" si="2"/>
        <v>-0.55546587355346144</v>
      </c>
      <c r="P34">
        <f t="shared" si="3"/>
        <v>400.00900000000001</v>
      </c>
      <c r="Q34">
        <f t="shared" si="4"/>
        <v>399.52093441203516</v>
      </c>
      <c r="R34">
        <f t="shared" si="5"/>
        <v>40.70597186551791</v>
      </c>
      <c r="S34">
        <f t="shared" si="6"/>
        <v>40.755699382604</v>
      </c>
      <c r="T34">
        <f t="shared" si="7"/>
        <v>0.23044166154320531</v>
      </c>
      <c r="U34">
        <f t="shared" si="8"/>
        <v>3.6608475687541562</v>
      </c>
      <c r="V34">
        <f t="shared" si="9"/>
        <v>0.22267568480186775</v>
      </c>
      <c r="W34">
        <f t="shared" si="10"/>
        <v>0.13984824239563778</v>
      </c>
      <c r="X34">
        <f t="shared" si="11"/>
        <v>4.9622293713199994</v>
      </c>
      <c r="Y34">
        <f t="shared" si="12"/>
        <v>17.873263575413439</v>
      </c>
      <c r="Z34">
        <f t="shared" si="13"/>
        <v>17.873263575413439</v>
      </c>
      <c r="AA34">
        <f t="shared" si="14"/>
        <v>2.0548272170424449</v>
      </c>
      <c r="AB34">
        <f t="shared" si="15"/>
        <v>64.580514438635561</v>
      </c>
      <c r="AC34">
        <f t="shared" si="16"/>
        <v>1.3528753791592001</v>
      </c>
      <c r="AD34">
        <f t="shared" si="17"/>
        <v>2.0948662161009928</v>
      </c>
      <c r="AE34">
        <f t="shared" si="18"/>
        <v>0.70195183788324478</v>
      </c>
      <c r="AF34">
        <f t="shared" si="19"/>
        <v>-68.80566792043885</v>
      </c>
      <c r="AG34">
        <f t="shared" si="20"/>
        <v>60.578082063522821</v>
      </c>
      <c r="AH34">
        <f t="shared" si="21"/>
        <v>3.260197037752695</v>
      </c>
      <c r="AI34">
        <f t="shared" si="22"/>
        <v>-5.1594478433329982E-3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55547.113954757464</v>
      </c>
      <c r="AO34">
        <f t="shared" si="26"/>
        <v>29.996200000000002</v>
      </c>
      <c r="AP34">
        <f t="shared" si="27"/>
        <v>25.287396524000002</v>
      </c>
      <c r="AQ34">
        <f t="shared" si="28"/>
        <v>0.84301999999999999</v>
      </c>
      <c r="AR34">
        <f t="shared" si="29"/>
        <v>0.16542859999999998</v>
      </c>
      <c r="AS34">
        <v>1689211519.5</v>
      </c>
      <c r="AT34">
        <v>400.00900000000001</v>
      </c>
      <c r="AU34">
        <v>400.04899999999998</v>
      </c>
      <c r="AV34">
        <v>13.2782</v>
      </c>
      <c r="AW34">
        <v>12.381</v>
      </c>
      <c r="AX34">
        <v>402.42399999999998</v>
      </c>
      <c r="AY34">
        <v>13.2997</v>
      </c>
      <c r="AZ34">
        <v>600.04899999999998</v>
      </c>
      <c r="BA34">
        <v>101.687</v>
      </c>
      <c r="BB34">
        <v>0.19995599999999999</v>
      </c>
      <c r="BC34">
        <v>18.180199999999999</v>
      </c>
      <c r="BD34">
        <v>17.352599999999999</v>
      </c>
      <c r="BE34">
        <v>999.9</v>
      </c>
      <c r="BF34">
        <v>0</v>
      </c>
      <c r="BG34">
        <v>0</v>
      </c>
      <c r="BH34">
        <v>10028.1</v>
      </c>
      <c r="BI34">
        <v>0</v>
      </c>
      <c r="BJ34">
        <v>0.89930200000000005</v>
      </c>
      <c r="BK34">
        <v>-4.01001E-2</v>
      </c>
      <c r="BL34">
        <v>405.392</v>
      </c>
      <c r="BM34">
        <v>405.06400000000002</v>
      </c>
      <c r="BN34">
        <v>0.89719099999999996</v>
      </c>
      <c r="BO34">
        <v>400.04899999999998</v>
      </c>
      <c r="BP34">
        <v>12.381</v>
      </c>
      <c r="BQ34">
        <v>1.35022</v>
      </c>
      <c r="BR34">
        <v>1.2589900000000001</v>
      </c>
      <c r="BS34">
        <v>11.3698</v>
      </c>
      <c r="BT34">
        <v>10.3179</v>
      </c>
      <c r="BU34">
        <v>29.996200000000002</v>
      </c>
      <c r="BV34">
        <v>0.89948399999999995</v>
      </c>
      <c r="BW34">
        <v>0.10051599999999999</v>
      </c>
      <c r="BX34">
        <v>0</v>
      </c>
      <c r="BY34">
        <v>2.0428000000000002</v>
      </c>
      <c r="BZ34">
        <v>0</v>
      </c>
      <c r="CA34">
        <v>1012.77</v>
      </c>
      <c r="CB34">
        <v>243.27099999999999</v>
      </c>
      <c r="CC34">
        <v>38.061999999999998</v>
      </c>
      <c r="CD34">
        <v>40.936999999999998</v>
      </c>
      <c r="CE34">
        <v>40.375</v>
      </c>
      <c r="CF34">
        <v>41.125</v>
      </c>
      <c r="CG34">
        <v>38.061999999999998</v>
      </c>
      <c r="CH34">
        <v>26.98</v>
      </c>
      <c r="CI34">
        <v>3.02</v>
      </c>
      <c r="CJ34">
        <v>0</v>
      </c>
      <c r="CK34">
        <v>1689211525.5999999</v>
      </c>
      <c r="CL34">
        <v>0</v>
      </c>
      <c r="CM34">
        <v>1689210405</v>
      </c>
      <c r="CN34" t="s">
        <v>350</v>
      </c>
      <c r="CO34">
        <v>1689210397.5</v>
      </c>
      <c r="CP34">
        <v>1689210405</v>
      </c>
      <c r="CQ34">
        <v>64</v>
      </c>
      <c r="CR34">
        <v>0.193</v>
      </c>
      <c r="CS34">
        <v>7.0000000000000001E-3</v>
      </c>
      <c r="CT34">
        <v>-2.448</v>
      </c>
      <c r="CU34">
        <v>-2.1000000000000001E-2</v>
      </c>
      <c r="CV34">
        <v>410</v>
      </c>
      <c r="CW34">
        <v>12</v>
      </c>
      <c r="CX34">
        <v>0.14000000000000001</v>
      </c>
      <c r="CY34">
        <v>0.08</v>
      </c>
      <c r="CZ34">
        <v>-0.47931781677316998</v>
      </c>
      <c r="DA34">
        <v>-0.3530058599587681</v>
      </c>
      <c r="DB34">
        <v>6.4002014225229345E-2</v>
      </c>
      <c r="DC34">
        <v>1</v>
      </c>
      <c r="DD34">
        <v>400.10395121951223</v>
      </c>
      <c r="DE34">
        <v>-0.1887386759576688</v>
      </c>
      <c r="DF34">
        <v>3.9859479528325047E-2</v>
      </c>
      <c r="DG34">
        <v>-1</v>
      </c>
      <c r="DH34">
        <v>29.996724390243909</v>
      </c>
      <c r="DI34">
        <v>-1.2142930824245141E-2</v>
      </c>
      <c r="DJ34">
        <v>3.6119571404289478E-3</v>
      </c>
      <c r="DK34">
        <v>1</v>
      </c>
      <c r="DL34">
        <v>2</v>
      </c>
      <c r="DM34">
        <v>2</v>
      </c>
      <c r="DN34" t="s">
        <v>351</v>
      </c>
      <c r="DO34">
        <v>3.2168999999999999</v>
      </c>
      <c r="DP34">
        <v>2.8091499999999998</v>
      </c>
      <c r="DQ34">
        <v>9.7024899999999997E-2</v>
      </c>
      <c r="DR34">
        <v>9.6152399999999999E-2</v>
      </c>
      <c r="DS34">
        <v>7.7272199999999999E-2</v>
      </c>
      <c r="DT34">
        <v>7.2637699999999999E-2</v>
      </c>
      <c r="DU34">
        <v>27522.3</v>
      </c>
      <c r="DV34">
        <v>31108.1</v>
      </c>
      <c r="DW34">
        <v>28662.400000000001</v>
      </c>
      <c r="DX34">
        <v>32978.199999999997</v>
      </c>
      <c r="DY34">
        <v>36771.300000000003</v>
      </c>
      <c r="DZ34">
        <v>41577.800000000003</v>
      </c>
      <c r="EA34">
        <v>42067.1</v>
      </c>
      <c r="EB34">
        <v>47720.2</v>
      </c>
      <c r="EC34">
        <v>2.2863000000000002</v>
      </c>
      <c r="ED34">
        <v>1.9890000000000001</v>
      </c>
      <c r="EE34">
        <v>0.12270399999999999</v>
      </c>
      <c r="EF34">
        <v>0</v>
      </c>
      <c r="EG34">
        <v>15.3103</v>
      </c>
      <c r="EH34">
        <v>999.9</v>
      </c>
      <c r="EI34">
        <v>69.099999999999994</v>
      </c>
      <c r="EJ34">
        <v>16.7</v>
      </c>
      <c r="EK34">
        <v>12.963900000000001</v>
      </c>
      <c r="EL34">
        <v>62.6265</v>
      </c>
      <c r="EM34">
        <v>23.277200000000001</v>
      </c>
      <c r="EN34">
        <v>1</v>
      </c>
      <c r="EO34">
        <v>-0.71442600000000001</v>
      </c>
      <c r="EP34">
        <v>-0.44039800000000001</v>
      </c>
      <c r="EQ34">
        <v>20.251899999999999</v>
      </c>
      <c r="ER34">
        <v>5.2292699999999996</v>
      </c>
      <c r="ES34">
        <v>12.0068</v>
      </c>
      <c r="ET34">
        <v>4.99125</v>
      </c>
      <c r="EU34">
        <v>3.3050000000000002</v>
      </c>
      <c r="EV34">
        <v>3617.9</v>
      </c>
      <c r="EW34">
        <v>1759.8</v>
      </c>
      <c r="EX34">
        <v>76.8</v>
      </c>
      <c r="EY34">
        <v>21.7</v>
      </c>
      <c r="EZ34">
        <v>1.85209</v>
      </c>
      <c r="FA34">
        <v>1.86127</v>
      </c>
      <c r="FB34">
        <v>1.86006</v>
      </c>
      <c r="FC34">
        <v>1.85608</v>
      </c>
      <c r="FD34">
        <v>1.8605400000000001</v>
      </c>
      <c r="FE34">
        <v>1.85686</v>
      </c>
      <c r="FF34">
        <v>1.8589800000000001</v>
      </c>
      <c r="FG34">
        <v>1.8617600000000001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-2.415</v>
      </c>
      <c r="FV34">
        <v>-2.1499999999999998E-2</v>
      </c>
      <c r="FW34">
        <v>-0.97095725958857027</v>
      </c>
      <c r="FX34">
        <v>-4.0117494158234393E-3</v>
      </c>
      <c r="FY34">
        <v>1.087516141204025E-6</v>
      </c>
      <c r="FZ34">
        <v>-8.657206703991749E-11</v>
      </c>
      <c r="GA34">
        <v>-2.1457142857141061E-2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18.7</v>
      </c>
      <c r="GJ34">
        <v>18.600000000000001</v>
      </c>
      <c r="GK34">
        <v>0.98022500000000001</v>
      </c>
      <c r="GL34">
        <v>2.32666</v>
      </c>
      <c r="GM34">
        <v>1.5942400000000001</v>
      </c>
      <c r="GN34">
        <v>2.34253</v>
      </c>
      <c r="GO34">
        <v>1.40015</v>
      </c>
      <c r="GP34">
        <v>2.3071299999999999</v>
      </c>
      <c r="GQ34">
        <v>19.954799999999999</v>
      </c>
      <c r="GR34">
        <v>15.8482</v>
      </c>
      <c r="GS34">
        <v>18</v>
      </c>
      <c r="GT34">
        <v>623.67200000000003</v>
      </c>
      <c r="GU34">
        <v>458.84500000000003</v>
      </c>
      <c r="GV34">
        <v>17.000399999999999</v>
      </c>
      <c r="GW34">
        <v>17.652799999999999</v>
      </c>
      <c r="GX34">
        <v>30.0002</v>
      </c>
      <c r="GY34">
        <v>17.603300000000001</v>
      </c>
      <c r="GZ34">
        <v>17.571000000000002</v>
      </c>
      <c r="HA34">
        <v>19.678899999999999</v>
      </c>
      <c r="HB34">
        <v>-30</v>
      </c>
      <c r="HC34">
        <v>-30</v>
      </c>
      <c r="HD34">
        <v>17</v>
      </c>
      <c r="HE34">
        <v>400.18900000000002</v>
      </c>
      <c r="HF34">
        <v>0</v>
      </c>
      <c r="HG34">
        <v>105.232</v>
      </c>
      <c r="HH34">
        <v>104.97199999999999</v>
      </c>
    </row>
    <row r="35" spans="1:216" x14ac:dyDescent="0.2">
      <c r="A35">
        <v>17</v>
      </c>
      <c r="B35">
        <v>1689211580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1689211580</v>
      </c>
      <c r="M35">
        <f t="shared" si="0"/>
        <v>1.5925460769889881E-3</v>
      </c>
      <c r="N35">
        <f t="shared" si="1"/>
        <v>1.5925460769889881</v>
      </c>
      <c r="O35">
        <f t="shared" si="2"/>
        <v>-1.1295551900401806</v>
      </c>
      <c r="P35">
        <f t="shared" si="3"/>
        <v>400.03800000000001</v>
      </c>
      <c r="Q35">
        <f t="shared" si="4"/>
        <v>403.4840064750511</v>
      </c>
      <c r="R35">
        <f t="shared" si="5"/>
        <v>41.108535868339651</v>
      </c>
      <c r="S35">
        <f t="shared" si="6"/>
        <v>40.757443189302002</v>
      </c>
      <c r="T35">
        <f t="shared" si="7"/>
        <v>0.23428808160131406</v>
      </c>
      <c r="U35">
        <f t="shared" si="8"/>
        <v>3.6626156909528742</v>
      </c>
      <c r="V35">
        <f t="shared" si="9"/>
        <v>0.22626927575784114</v>
      </c>
      <c r="W35">
        <f t="shared" si="10"/>
        <v>0.14211589095747068</v>
      </c>
      <c r="X35">
        <f t="shared" si="11"/>
        <v>3.292675074198895</v>
      </c>
      <c r="Y35">
        <f t="shared" si="12"/>
        <v>17.866431865443161</v>
      </c>
      <c r="Z35">
        <f t="shared" si="13"/>
        <v>17.866431865443161</v>
      </c>
      <c r="AA35">
        <f t="shared" si="14"/>
        <v>2.0539437309128501</v>
      </c>
      <c r="AB35">
        <f t="shared" si="15"/>
        <v>64.355525910643777</v>
      </c>
      <c r="AC35">
        <f t="shared" si="16"/>
        <v>1.3488311476380999</v>
      </c>
      <c r="AD35">
        <f t="shared" si="17"/>
        <v>2.0959057183541971</v>
      </c>
      <c r="AE35">
        <f t="shared" si="18"/>
        <v>0.70511258327475024</v>
      </c>
      <c r="AF35">
        <f t="shared" si="19"/>
        <v>-70.231281995214374</v>
      </c>
      <c r="AG35">
        <f t="shared" si="20"/>
        <v>63.516247958392483</v>
      </c>
      <c r="AH35">
        <f t="shared" si="21"/>
        <v>3.4166922476228834</v>
      </c>
      <c r="AI35">
        <f t="shared" si="22"/>
        <v>-5.6667150001104005E-3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55583.779152896117</v>
      </c>
      <c r="AO35">
        <f t="shared" si="26"/>
        <v>19.908899999999999</v>
      </c>
      <c r="AP35">
        <f t="shared" si="27"/>
        <v>16.78317270165746</v>
      </c>
      <c r="AQ35">
        <f t="shared" si="28"/>
        <v>0.84299849321948772</v>
      </c>
      <c r="AR35">
        <f t="shared" si="29"/>
        <v>0.16538709191361126</v>
      </c>
      <c r="AS35">
        <v>1689211580</v>
      </c>
      <c r="AT35">
        <v>400.03800000000001</v>
      </c>
      <c r="AU35">
        <v>399.75099999999998</v>
      </c>
      <c r="AV35">
        <v>13.238899999999999</v>
      </c>
      <c r="AW35">
        <v>12.3231</v>
      </c>
      <c r="AX35">
        <v>402.45299999999997</v>
      </c>
      <c r="AY35">
        <v>13.260300000000001</v>
      </c>
      <c r="AZ35">
        <v>600.06600000000003</v>
      </c>
      <c r="BA35">
        <v>101.684</v>
      </c>
      <c r="BB35">
        <v>0.199929</v>
      </c>
      <c r="BC35">
        <v>18.188099999999999</v>
      </c>
      <c r="BD35">
        <v>17.383900000000001</v>
      </c>
      <c r="BE35">
        <v>999.9</v>
      </c>
      <c r="BF35">
        <v>0</v>
      </c>
      <c r="BG35">
        <v>0</v>
      </c>
      <c r="BH35">
        <v>10035.6</v>
      </c>
      <c r="BI35">
        <v>0</v>
      </c>
      <c r="BJ35">
        <v>0.89930200000000005</v>
      </c>
      <c r="BK35">
        <v>0.28750599999999998</v>
      </c>
      <c r="BL35">
        <v>405.40499999999997</v>
      </c>
      <c r="BM35">
        <v>404.738</v>
      </c>
      <c r="BN35">
        <v>0.91579600000000005</v>
      </c>
      <c r="BO35">
        <v>399.75099999999998</v>
      </c>
      <c r="BP35">
        <v>12.3231</v>
      </c>
      <c r="BQ35">
        <v>1.3461799999999999</v>
      </c>
      <c r="BR35">
        <v>1.2530600000000001</v>
      </c>
      <c r="BS35">
        <v>11.3246</v>
      </c>
      <c r="BT35">
        <v>10.247299999999999</v>
      </c>
      <c r="BU35">
        <v>19.908899999999999</v>
      </c>
      <c r="BV35">
        <v>0.90000800000000003</v>
      </c>
      <c r="BW35">
        <v>9.9991800000000006E-2</v>
      </c>
      <c r="BX35">
        <v>0</v>
      </c>
      <c r="BY35">
        <v>2.6429999999999998</v>
      </c>
      <c r="BZ35">
        <v>0</v>
      </c>
      <c r="CA35">
        <v>970.947</v>
      </c>
      <c r="CB35">
        <v>161.48699999999999</v>
      </c>
      <c r="CC35">
        <v>37.75</v>
      </c>
      <c r="CD35">
        <v>40.936999999999998</v>
      </c>
      <c r="CE35">
        <v>40.186999999999998</v>
      </c>
      <c r="CF35">
        <v>41.061999999999998</v>
      </c>
      <c r="CG35">
        <v>37.875</v>
      </c>
      <c r="CH35">
        <v>17.920000000000002</v>
      </c>
      <c r="CI35">
        <v>1.99</v>
      </c>
      <c r="CJ35">
        <v>0</v>
      </c>
      <c r="CK35">
        <v>1689211585.5999999</v>
      </c>
      <c r="CL35">
        <v>0</v>
      </c>
      <c r="CM35">
        <v>1689210405</v>
      </c>
      <c r="CN35" t="s">
        <v>350</v>
      </c>
      <c r="CO35">
        <v>1689210397.5</v>
      </c>
      <c r="CP35">
        <v>1689210405</v>
      </c>
      <c r="CQ35">
        <v>64</v>
      </c>
      <c r="CR35">
        <v>0.193</v>
      </c>
      <c r="CS35">
        <v>7.0000000000000001E-3</v>
      </c>
      <c r="CT35">
        <v>-2.448</v>
      </c>
      <c r="CU35">
        <v>-2.1000000000000001E-2</v>
      </c>
      <c r="CV35">
        <v>410</v>
      </c>
      <c r="CW35">
        <v>12</v>
      </c>
      <c r="CX35">
        <v>0.14000000000000001</v>
      </c>
      <c r="CY35">
        <v>0.08</v>
      </c>
      <c r="CZ35">
        <v>-0.84912204088221188</v>
      </c>
      <c r="DA35">
        <v>-0.68777537390657473</v>
      </c>
      <c r="DB35">
        <v>8.8699520968907444E-2</v>
      </c>
      <c r="DC35">
        <v>1</v>
      </c>
      <c r="DD35">
        <v>399.8365</v>
      </c>
      <c r="DE35">
        <v>-0.17725328330342291</v>
      </c>
      <c r="DF35">
        <v>3.7487998079385729E-2</v>
      </c>
      <c r="DG35">
        <v>-1</v>
      </c>
      <c r="DH35">
        <v>20.003852500000001</v>
      </c>
      <c r="DI35">
        <v>-9.621794745104463E-2</v>
      </c>
      <c r="DJ35">
        <v>0.1507261738841334</v>
      </c>
      <c r="DK35">
        <v>1</v>
      </c>
      <c r="DL35">
        <v>2</v>
      </c>
      <c r="DM35">
        <v>2</v>
      </c>
      <c r="DN35" t="s">
        <v>351</v>
      </c>
      <c r="DO35">
        <v>3.2168999999999999</v>
      </c>
      <c r="DP35">
        <v>2.80918</v>
      </c>
      <c r="DQ35">
        <v>9.70221E-2</v>
      </c>
      <c r="DR35">
        <v>9.6089999999999995E-2</v>
      </c>
      <c r="DS35">
        <v>7.7095200000000003E-2</v>
      </c>
      <c r="DT35">
        <v>7.2379100000000002E-2</v>
      </c>
      <c r="DU35">
        <v>27521.3</v>
      </c>
      <c r="DV35">
        <v>31109.9</v>
      </c>
      <c r="DW35">
        <v>28661.3</v>
      </c>
      <c r="DX35">
        <v>32978</v>
      </c>
      <c r="DY35">
        <v>36776.9</v>
      </c>
      <c r="DZ35">
        <v>41589.4</v>
      </c>
      <c r="EA35">
        <v>42065.2</v>
      </c>
      <c r="EB35">
        <v>47720.2</v>
      </c>
      <c r="EC35">
        <v>2.2858999999999998</v>
      </c>
      <c r="ED35">
        <v>1.9884999999999999</v>
      </c>
      <c r="EE35">
        <v>0.116702</v>
      </c>
      <c r="EF35">
        <v>0</v>
      </c>
      <c r="EG35">
        <v>15.441700000000001</v>
      </c>
      <c r="EH35">
        <v>999.9</v>
      </c>
      <c r="EI35">
        <v>69.099999999999994</v>
      </c>
      <c r="EJ35">
        <v>16.7</v>
      </c>
      <c r="EK35">
        <v>12.965299999999999</v>
      </c>
      <c r="EL35">
        <v>63.036499999999997</v>
      </c>
      <c r="EM35">
        <v>22.932700000000001</v>
      </c>
      <c r="EN35">
        <v>1</v>
      </c>
      <c r="EO35">
        <v>-0.71261200000000002</v>
      </c>
      <c r="EP35">
        <v>-0.418709</v>
      </c>
      <c r="EQ35">
        <v>20.252400000000002</v>
      </c>
      <c r="ER35">
        <v>5.2292699999999996</v>
      </c>
      <c r="ES35">
        <v>12.007999999999999</v>
      </c>
      <c r="ET35">
        <v>4.9898499999999997</v>
      </c>
      <c r="EU35">
        <v>3.3050000000000002</v>
      </c>
      <c r="EV35">
        <v>3619.3</v>
      </c>
      <c r="EW35">
        <v>1759.8</v>
      </c>
      <c r="EX35">
        <v>76.8</v>
      </c>
      <c r="EY35">
        <v>21.7</v>
      </c>
      <c r="EZ35">
        <v>1.8520799999999999</v>
      </c>
      <c r="FA35">
        <v>1.86127</v>
      </c>
      <c r="FB35">
        <v>1.86005</v>
      </c>
      <c r="FC35">
        <v>1.85608</v>
      </c>
      <c r="FD35">
        <v>1.86052</v>
      </c>
      <c r="FE35">
        <v>1.85684</v>
      </c>
      <c r="FF35">
        <v>1.8589800000000001</v>
      </c>
      <c r="FG35">
        <v>1.86174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-2.415</v>
      </c>
      <c r="FV35">
        <v>-2.1399999999999999E-2</v>
      </c>
      <c r="FW35">
        <v>-0.97095725958857027</v>
      </c>
      <c r="FX35">
        <v>-4.0117494158234393E-3</v>
      </c>
      <c r="FY35">
        <v>1.087516141204025E-6</v>
      </c>
      <c r="FZ35">
        <v>-8.657206703991749E-11</v>
      </c>
      <c r="GA35">
        <v>-2.1457142857141061E-2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19.7</v>
      </c>
      <c r="GJ35">
        <v>19.600000000000001</v>
      </c>
      <c r="GK35">
        <v>0.97900399999999999</v>
      </c>
      <c r="GL35">
        <v>2.32422</v>
      </c>
      <c r="GM35">
        <v>1.5942400000000001</v>
      </c>
      <c r="GN35">
        <v>2.34253</v>
      </c>
      <c r="GO35">
        <v>1.40015</v>
      </c>
      <c r="GP35">
        <v>2.2705099999999998</v>
      </c>
      <c r="GQ35">
        <v>19.974799999999998</v>
      </c>
      <c r="GR35">
        <v>15.839399999999999</v>
      </c>
      <c r="GS35">
        <v>18</v>
      </c>
      <c r="GT35">
        <v>623.64200000000005</v>
      </c>
      <c r="GU35">
        <v>458.72</v>
      </c>
      <c r="GV35">
        <v>16.999700000000001</v>
      </c>
      <c r="GW35">
        <v>17.6753</v>
      </c>
      <c r="GX35">
        <v>30.0001</v>
      </c>
      <c r="GY35">
        <v>17.622800000000002</v>
      </c>
      <c r="GZ35">
        <v>17.589400000000001</v>
      </c>
      <c r="HA35">
        <v>19.662099999999999</v>
      </c>
      <c r="HB35">
        <v>-30</v>
      </c>
      <c r="HC35">
        <v>-30</v>
      </c>
      <c r="HD35">
        <v>17</v>
      </c>
      <c r="HE35">
        <v>399.73700000000002</v>
      </c>
      <c r="HF35">
        <v>0</v>
      </c>
      <c r="HG35">
        <v>105.227</v>
      </c>
      <c r="HH35">
        <v>104.971</v>
      </c>
    </row>
    <row r="36" spans="1:216" x14ac:dyDescent="0.2">
      <c r="A36">
        <v>18</v>
      </c>
      <c r="B36">
        <v>1689211640.5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1689211640.5</v>
      </c>
      <c r="M36">
        <f t="shared" si="0"/>
        <v>1.5611430040955436E-3</v>
      </c>
      <c r="N36">
        <f t="shared" si="1"/>
        <v>1.5611430040955436</v>
      </c>
      <c r="O36">
        <f t="shared" si="2"/>
        <v>-2.0280793506023556</v>
      </c>
      <c r="P36">
        <f t="shared" si="3"/>
        <v>400.06599999999997</v>
      </c>
      <c r="Q36">
        <f t="shared" si="4"/>
        <v>410.02939898255153</v>
      </c>
      <c r="R36">
        <f t="shared" si="5"/>
        <v>41.776235663325096</v>
      </c>
      <c r="S36">
        <f t="shared" si="6"/>
        <v>40.761105272831998</v>
      </c>
      <c r="T36">
        <f t="shared" si="7"/>
        <v>0.23086326539457175</v>
      </c>
      <c r="U36">
        <f t="shared" si="8"/>
        <v>3.652076374143669</v>
      </c>
      <c r="V36">
        <f t="shared" si="9"/>
        <v>0.22305132632636301</v>
      </c>
      <c r="W36">
        <f t="shared" si="10"/>
        <v>0.14008692923578106</v>
      </c>
      <c r="X36">
        <f t="shared" si="11"/>
        <v>0</v>
      </c>
      <c r="Y36">
        <f t="shared" si="12"/>
        <v>17.854357942634</v>
      </c>
      <c r="Z36">
        <f t="shared" si="13"/>
        <v>17.854357942634</v>
      </c>
      <c r="AA36">
        <f t="shared" si="14"/>
        <v>2.0523831294781498</v>
      </c>
      <c r="AB36">
        <f t="shared" si="15"/>
        <v>64.476222041007418</v>
      </c>
      <c r="AC36">
        <f t="shared" si="16"/>
        <v>1.3511911182336001</v>
      </c>
      <c r="AD36">
        <f t="shared" si="17"/>
        <v>2.0956425104656891</v>
      </c>
      <c r="AE36">
        <f t="shared" si="18"/>
        <v>0.70119201124454977</v>
      </c>
      <c r="AF36">
        <f t="shared" si="19"/>
        <v>-68.846406480613481</v>
      </c>
      <c r="AG36">
        <f t="shared" si="20"/>
        <v>65.316939655832456</v>
      </c>
      <c r="AH36">
        <f t="shared" si="21"/>
        <v>3.5234398361684796</v>
      </c>
      <c r="AI36">
        <f t="shared" si="22"/>
        <v>-6.026988612546802E-3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55356.349110540847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1689211640.5</v>
      </c>
      <c r="AT36">
        <v>400.06599999999997</v>
      </c>
      <c r="AU36">
        <v>399.24799999999999</v>
      </c>
      <c r="AV36">
        <v>13.261799999999999</v>
      </c>
      <c r="AW36">
        <v>12.364000000000001</v>
      </c>
      <c r="AX36">
        <v>402.48099999999999</v>
      </c>
      <c r="AY36">
        <v>13.283200000000001</v>
      </c>
      <c r="AZ36">
        <v>600.01300000000003</v>
      </c>
      <c r="BA36">
        <v>101.68600000000001</v>
      </c>
      <c r="BB36">
        <v>0.19995199999999999</v>
      </c>
      <c r="BC36">
        <v>18.1861</v>
      </c>
      <c r="BD36">
        <v>17.415099999999999</v>
      </c>
      <c r="BE36">
        <v>999.9</v>
      </c>
      <c r="BF36">
        <v>0</v>
      </c>
      <c r="BG36">
        <v>0</v>
      </c>
      <c r="BH36">
        <v>9992.5</v>
      </c>
      <c r="BI36">
        <v>0</v>
      </c>
      <c r="BJ36">
        <v>0.83934799999999998</v>
      </c>
      <c r="BK36">
        <v>0.81787100000000001</v>
      </c>
      <c r="BL36">
        <v>405.44299999999998</v>
      </c>
      <c r="BM36">
        <v>404.24599999999998</v>
      </c>
      <c r="BN36">
        <v>0.89775499999999997</v>
      </c>
      <c r="BO36">
        <v>399.24799999999999</v>
      </c>
      <c r="BP36">
        <v>12.364000000000001</v>
      </c>
      <c r="BQ36">
        <v>1.3485400000000001</v>
      </c>
      <c r="BR36">
        <v>1.25725</v>
      </c>
      <c r="BS36">
        <v>11.351000000000001</v>
      </c>
      <c r="BT36">
        <v>10.2973</v>
      </c>
      <c r="BU36">
        <v>0</v>
      </c>
      <c r="BV36">
        <v>0</v>
      </c>
      <c r="BW36">
        <v>0</v>
      </c>
      <c r="BX36">
        <v>0</v>
      </c>
      <c r="BY36">
        <v>4.16</v>
      </c>
      <c r="BZ36">
        <v>0</v>
      </c>
      <c r="CA36">
        <v>874.76</v>
      </c>
      <c r="CB36">
        <v>1.71</v>
      </c>
      <c r="CC36">
        <v>37.436999999999998</v>
      </c>
      <c r="CD36">
        <v>40.811999999999998</v>
      </c>
      <c r="CE36">
        <v>39.936999999999998</v>
      </c>
      <c r="CF36">
        <v>40.936999999999998</v>
      </c>
      <c r="CG36">
        <v>37.625</v>
      </c>
      <c r="CH36">
        <v>0</v>
      </c>
      <c r="CI36">
        <v>0</v>
      </c>
      <c r="CJ36">
        <v>0</v>
      </c>
      <c r="CK36">
        <v>1689211646.3</v>
      </c>
      <c r="CL36">
        <v>0</v>
      </c>
      <c r="CM36">
        <v>1689210405</v>
      </c>
      <c r="CN36" t="s">
        <v>350</v>
      </c>
      <c r="CO36">
        <v>1689210397.5</v>
      </c>
      <c r="CP36">
        <v>1689210405</v>
      </c>
      <c r="CQ36">
        <v>64</v>
      </c>
      <c r="CR36">
        <v>0.193</v>
      </c>
      <c r="CS36">
        <v>7.0000000000000001E-3</v>
      </c>
      <c r="CT36">
        <v>-2.448</v>
      </c>
      <c r="CU36">
        <v>-2.1000000000000001E-2</v>
      </c>
      <c r="CV36">
        <v>410</v>
      </c>
      <c r="CW36">
        <v>12</v>
      </c>
      <c r="CX36">
        <v>0.14000000000000001</v>
      </c>
      <c r="CY36">
        <v>0.08</v>
      </c>
      <c r="CZ36">
        <v>-1.696350180024107</v>
      </c>
      <c r="DA36">
        <v>4.2561242753625548E-3</v>
      </c>
      <c r="DB36">
        <v>6.9722964051409542E-2</v>
      </c>
      <c r="DC36">
        <v>1</v>
      </c>
      <c r="DD36">
        <v>399.30765853658528</v>
      </c>
      <c r="DE36">
        <v>-0.23203484320512199</v>
      </c>
      <c r="DF36">
        <v>5.4047679833823907E-2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351</v>
      </c>
      <c r="DO36">
        <v>3.2167500000000002</v>
      </c>
      <c r="DP36">
        <v>2.8088199999999999</v>
      </c>
      <c r="DQ36">
        <v>9.7024700000000005E-2</v>
      </c>
      <c r="DR36">
        <v>9.5996200000000004E-2</v>
      </c>
      <c r="DS36">
        <v>7.7192499999999997E-2</v>
      </c>
      <c r="DT36">
        <v>7.2555999999999995E-2</v>
      </c>
      <c r="DU36">
        <v>27520</v>
      </c>
      <c r="DV36">
        <v>31111.200000000001</v>
      </c>
      <c r="DW36">
        <v>28660.1</v>
      </c>
      <c r="DX36">
        <v>32976</v>
      </c>
      <c r="DY36">
        <v>36771</v>
      </c>
      <c r="DZ36">
        <v>41578.800000000003</v>
      </c>
      <c r="EA36">
        <v>42063</v>
      </c>
      <c r="EB36">
        <v>47717.2</v>
      </c>
      <c r="EC36">
        <v>2.2856200000000002</v>
      </c>
      <c r="ED36">
        <v>1.9881500000000001</v>
      </c>
      <c r="EE36">
        <v>0.11196</v>
      </c>
      <c r="EF36">
        <v>0</v>
      </c>
      <c r="EG36">
        <v>15.552</v>
      </c>
      <c r="EH36">
        <v>999.9</v>
      </c>
      <c r="EI36">
        <v>69.099999999999994</v>
      </c>
      <c r="EJ36">
        <v>16.7</v>
      </c>
      <c r="EK36">
        <v>12.9663</v>
      </c>
      <c r="EL36">
        <v>63.1265</v>
      </c>
      <c r="EM36">
        <v>22.900600000000001</v>
      </c>
      <c r="EN36">
        <v>1</v>
      </c>
      <c r="EO36">
        <v>-0.71074999999999999</v>
      </c>
      <c r="EP36">
        <v>-0.40474900000000003</v>
      </c>
      <c r="EQ36">
        <v>20.252700000000001</v>
      </c>
      <c r="ER36">
        <v>5.2294200000000002</v>
      </c>
      <c r="ES36">
        <v>12.007999999999999</v>
      </c>
      <c r="ET36">
        <v>4.9912000000000001</v>
      </c>
      <c r="EU36">
        <v>3.3050000000000002</v>
      </c>
      <c r="EV36">
        <v>3620.6</v>
      </c>
      <c r="EW36">
        <v>1759.8</v>
      </c>
      <c r="EX36">
        <v>76.8</v>
      </c>
      <c r="EY36">
        <v>21.7</v>
      </c>
      <c r="EZ36">
        <v>1.8521000000000001</v>
      </c>
      <c r="FA36">
        <v>1.86127</v>
      </c>
      <c r="FB36">
        <v>1.86006</v>
      </c>
      <c r="FC36">
        <v>1.85608</v>
      </c>
      <c r="FD36">
        <v>1.8605</v>
      </c>
      <c r="FE36">
        <v>1.85694</v>
      </c>
      <c r="FF36">
        <v>1.8589800000000001</v>
      </c>
      <c r="FG36">
        <v>1.8617999999999999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-2.415</v>
      </c>
      <c r="FV36">
        <v>-2.1399999999999999E-2</v>
      </c>
      <c r="FW36">
        <v>-0.97095725958857027</v>
      </c>
      <c r="FX36">
        <v>-4.0117494158234393E-3</v>
      </c>
      <c r="FY36">
        <v>1.087516141204025E-6</v>
      </c>
      <c r="FZ36">
        <v>-8.657206703991749E-11</v>
      </c>
      <c r="GA36">
        <v>-2.1457142857141061E-2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20.7</v>
      </c>
      <c r="GJ36">
        <v>20.6</v>
      </c>
      <c r="GK36">
        <v>0.97900399999999999</v>
      </c>
      <c r="GL36">
        <v>2.33521</v>
      </c>
      <c r="GM36">
        <v>1.5942400000000001</v>
      </c>
      <c r="GN36">
        <v>2.34253</v>
      </c>
      <c r="GO36">
        <v>1.40015</v>
      </c>
      <c r="GP36">
        <v>2.2570800000000002</v>
      </c>
      <c r="GQ36">
        <v>19.994900000000001</v>
      </c>
      <c r="GR36">
        <v>15.8307</v>
      </c>
      <c r="GS36">
        <v>18</v>
      </c>
      <c r="GT36">
        <v>623.72</v>
      </c>
      <c r="GU36">
        <v>458.71100000000001</v>
      </c>
      <c r="GV36">
        <v>16.999700000000001</v>
      </c>
      <c r="GW36">
        <v>17.698399999999999</v>
      </c>
      <c r="GX36">
        <v>30.0002</v>
      </c>
      <c r="GY36">
        <v>17.6435</v>
      </c>
      <c r="GZ36">
        <v>17.6097</v>
      </c>
      <c r="HA36">
        <v>19.6433</v>
      </c>
      <c r="HB36">
        <v>-30</v>
      </c>
      <c r="HC36">
        <v>-30</v>
      </c>
      <c r="HD36">
        <v>17</v>
      </c>
      <c r="HE36">
        <v>399.26600000000002</v>
      </c>
      <c r="HF36">
        <v>0</v>
      </c>
      <c r="HG36">
        <v>105.22199999999999</v>
      </c>
      <c r="HH36">
        <v>104.965</v>
      </c>
    </row>
    <row r="37" spans="1:216" x14ac:dyDescent="0.2">
      <c r="A37">
        <v>19</v>
      </c>
      <c r="B37">
        <v>1689211668</v>
      </c>
      <c r="C37">
        <v>1056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1689211668</v>
      </c>
      <c r="M37">
        <f t="shared" si="0"/>
        <v>1.8760411894108327E-3</v>
      </c>
      <c r="N37">
        <f t="shared" si="1"/>
        <v>1.8760411894108326</v>
      </c>
      <c r="O37">
        <f t="shared" si="2"/>
        <v>6.9644963299999132</v>
      </c>
      <c r="P37">
        <f t="shared" si="3"/>
        <v>398.73700000000002</v>
      </c>
      <c r="Q37">
        <f t="shared" si="4"/>
        <v>339.9983110369937</v>
      </c>
      <c r="R37">
        <f t="shared" si="5"/>
        <v>34.640996518669823</v>
      </c>
      <c r="S37">
        <f t="shared" si="6"/>
        <v>40.625634247230003</v>
      </c>
      <c r="T37">
        <f t="shared" si="7"/>
        <v>0.21438795931866525</v>
      </c>
      <c r="U37">
        <f t="shared" si="8"/>
        <v>3.6566729505272559</v>
      </c>
      <c r="V37">
        <f t="shared" si="9"/>
        <v>0.20764186568562346</v>
      </c>
      <c r="W37">
        <f t="shared" si="10"/>
        <v>0.13036459275778828</v>
      </c>
      <c r="X37">
        <f t="shared" si="11"/>
        <v>297.689232</v>
      </c>
      <c r="Y37">
        <f t="shared" si="12"/>
        <v>19.484902470038449</v>
      </c>
      <c r="Z37">
        <f t="shared" si="13"/>
        <v>19.484902470038449</v>
      </c>
      <c r="AA37">
        <f t="shared" si="14"/>
        <v>2.2727994264428379</v>
      </c>
      <c r="AB37">
        <f t="shared" si="15"/>
        <v>64.237999752188713</v>
      </c>
      <c r="AC37">
        <f t="shared" si="16"/>
        <v>1.3687133257020001</v>
      </c>
      <c r="AD37">
        <f t="shared" si="17"/>
        <v>2.1306910722346477</v>
      </c>
      <c r="AE37">
        <f t="shared" si="18"/>
        <v>0.90408610074083784</v>
      </c>
      <c r="AF37">
        <f t="shared" si="19"/>
        <v>-82.733416453017725</v>
      </c>
      <c r="AG37">
        <f t="shared" si="20"/>
        <v>-203.92060524117218</v>
      </c>
      <c r="AH37">
        <f t="shared" si="21"/>
        <v>-11.09409791173376</v>
      </c>
      <c r="AI37">
        <f t="shared" si="22"/>
        <v>-5.888760592364406E-2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55405.391933221174</v>
      </c>
      <c r="AO37">
        <f t="shared" si="26"/>
        <v>1799.92</v>
      </c>
      <c r="AP37">
        <f t="shared" si="27"/>
        <v>1517.3327999999999</v>
      </c>
      <c r="AQ37">
        <f t="shared" si="28"/>
        <v>0.84300013333925949</v>
      </c>
      <c r="AR37">
        <f t="shared" si="29"/>
        <v>0.16539025734477086</v>
      </c>
      <c r="AS37">
        <v>1689211668</v>
      </c>
      <c r="AT37">
        <v>398.73700000000002</v>
      </c>
      <c r="AU37">
        <v>403.23200000000003</v>
      </c>
      <c r="AV37">
        <v>13.4338</v>
      </c>
      <c r="AW37">
        <v>12.3551</v>
      </c>
      <c r="AX37">
        <v>401.14699999999999</v>
      </c>
      <c r="AY37">
        <v>13.455299999999999</v>
      </c>
      <c r="AZ37">
        <v>600.01700000000005</v>
      </c>
      <c r="BA37">
        <v>101.68600000000001</v>
      </c>
      <c r="BB37">
        <v>0.19979</v>
      </c>
      <c r="BC37">
        <v>18.450500000000002</v>
      </c>
      <c r="BD37">
        <v>17.989100000000001</v>
      </c>
      <c r="BE37">
        <v>999.9</v>
      </c>
      <c r="BF37">
        <v>0</v>
      </c>
      <c r="BG37">
        <v>0</v>
      </c>
      <c r="BH37">
        <v>10011.200000000001</v>
      </c>
      <c r="BI37">
        <v>0</v>
      </c>
      <c r="BJ37">
        <v>0.83934799999999998</v>
      </c>
      <c r="BK37">
        <v>-4.49573</v>
      </c>
      <c r="BL37">
        <v>404.166</v>
      </c>
      <c r="BM37">
        <v>408.27699999999999</v>
      </c>
      <c r="BN37">
        <v>1.0787100000000001</v>
      </c>
      <c r="BO37">
        <v>403.23200000000003</v>
      </c>
      <c r="BP37">
        <v>12.3551</v>
      </c>
      <c r="BQ37">
        <v>1.3660399999999999</v>
      </c>
      <c r="BR37">
        <v>1.2563500000000001</v>
      </c>
      <c r="BS37">
        <v>11.5458</v>
      </c>
      <c r="BT37">
        <v>10.2866</v>
      </c>
      <c r="BU37">
        <v>1799.92</v>
      </c>
      <c r="BV37">
        <v>0.89999799999999996</v>
      </c>
      <c r="BW37">
        <v>0.10000199999999999</v>
      </c>
      <c r="BX37">
        <v>0</v>
      </c>
      <c r="BY37">
        <v>2.8866000000000001</v>
      </c>
      <c r="BZ37">
        <v>0</v>
      </c>
      <c r="CA37">
        <v>8073.23</v>
      </c>
      <c r="CB37">
        <v>14599.7</v>
      </c>
      <c r="CC37">
        <v>38.125</v>
      </c>
      <c r="CD37">
        <v>40.811999999999998</v>
      </c>
      <c r="CE37">
        <v>39.875</v>
      </c>
      <c r="CF37">
        <v>40.875</v>
      </c>
      <c r="CG37">
        <v>37.686999999999998</v>
      </c>
      <c r="CH37">
        <v>1619.92</v>
      </c>
      <c r="CI37">
        <v>180</v>
      </c>
      <c r="CJ37">
        <v>0</v>
      </c>
      <c r="CK37">
        <v>1689211674</v>
      </c>
      <c r="CL37">
        <v>0</v>
      </c>
      <c r="CM37">
        <v>1689210405</v>
      </c>
      <c r="CN37" t="s">
        <v>350</v>
      </c>
      <c r="CO37">
        <v>1689210397.5</v>
      </c>
      <c r="CP37">
        <v>1689210405</v>
      </c>
      <c r="CQ37">
        <v>64</v>
      </c>
      <c r="CR37">
        <v>0.193</v>
      </c>
      <c r="CS37">
        <v>7.0000000000000001E-3</v>
      </c>
      <c r="CT37">
        <v>-2.448</v>
      </c>
      <c r="CU37">
        <v>-2.1000000000000001E-2</v>
      </c>
      <c r="CV37">
        <v>410</v>
      </c>
      <c r="CW37">
        <v>12</v>
      </c>
      <c r="CX37">
        <v>0.14000000000000001</v>
      </c>
      <c r="CY37">
        <v>0.08</v>
      </c>
      <c r="CZ37">
        <v>4.6849355246907942</v>
      </c>
      <c r="DA37">
        <v>17.60669777511163</v>
      </c>
      <c r="DB37">
        <v>1.936794098414875</v>
      </c>
      <c r="DC37">
        <v>0</v>
      </c>
      <c r="DD37">
        <v>401.79504878048778</v>
      </c>
      <c r="DE37">
        <v>13.001728222996251</v>
      </c>
      <c r="DF37">
        <v>1.33043158138343</v>
      </c>
      <c r="DG37">
        <v>-1</v>
      </c>
      <c r="DH37">
        <v>1798.244390243902</v>
      </c>
      <c r="DI37">
        <v>24.91747104015311</v>
      </c>
      <c r="DJ37">
        <v>3.8791098103663542</v>
      </c>
      <c r="DK37">
        <v>0</v>
      </c>
      <c r="DL37">
        <v>0</v>
      </c>
      <c r="DM37">
        <v>2</v>
      </c>
      <c r="DN37" t="s">
        <v>391</v>
      </c>
      <c r="DO37">
        <v>3.2167500000000002</v>
      </c>
      <c r="DP37">
        <v>2.8088299999999999</v>
      </c>
      <c r="DQ37">
        <v>9.6780000000000005E-2</v>
      </c>
      <c r="DR37">
        <v>9.6718700000000005E-2</v>
      </c>
      <c r="DS37">
        <v>7.7936199999999997E-2</v>
      </c>
      <c r="DT37">
        <v>7.2515499999999997E-2</v>
      </c>
      <c r="DU37">
        <v>27527.200000000001</v>
      </c>
      <c r="DV37">
        <v>31086.2</v>
      </c>
      <c r="DW37">
        <v>28659.9</v>
      </c>
      <c r="DX37">
        <v>32976</v>
      </c>
      <c r="DY37">
        <v>36741.199999999997</v>
      </c>
      <c r="DZ37">
        <v>41580.300000000003</v>
      </c>
      <c r="EA37">
        <v>42063.8</v>
      </c>
      <c r="EB37">
        <v>47716.9</v>
      </c>
      <c r="EC37">
        <v>2.2857699999999999</v>
      </c>
      <c r="ED37">
        <v>1.9880800000000001</v>
      </c>
      <c r="EE37">
        <v>0.141982</v>
      </c>
      <c r="EF37">
        <v>0</v>
      </c>
      <c r="EG37">
        <v>15.627700000000001</v>
      </c>
      <c r="EH37">
        <v>999.9</v>
      </c>
      <c r="EI37">
        <v>69</v>
      </c>
      <c r="EJ37">
        <v>16.7</v>
      </c>
      <c r="EK37">
        <v>12.946199999999999</v>
      </c>
      <c r="EL37">
        <v>62.8765</v>
      </c>
      <c r="EM37">
        <v>23.105</v>
      </c>
      <c r="EN37">
        <v>1</v>
      </c>
      <c r="EO37">
        <v>-0.71057199999999998</v>
      </c>
      <c r="EP37">
        <v>-0.40263100000000002</v>
      </c>
      <c r="EQ37">
        <v>20.237100000000002</v>
      </c>
      <c r="ER37">
        <v>5.22837</v>
      </c>
      <c r="ES37">
        <v>12.004</v>
      </c>
      <c r="ET37">
        <v>4.9907000000000004</v>
      </c>
      <c r="EU37">
        <v>3.3050000000000002</v>
      </c>
      <c r="EV37">
        <v>3621.3</v>
      </c>
      <c r="EW37">
        <v>1759.8</v>
      </c>
      <c r="EX37">
        <v>76.8</v>
      </c>
      <c r="EY37">
        <v>21.7</v>
      </c>
      <c r="EZ37">
        <v>1.85209</v>
      </c>
      <c r="FA37">
        <v>1.86127</v>
      </c>
      <c r="FB37">
        <v>1.8600699999999999</v>
      </c>
      <c r="FC37">
        <v>1.85608</v>
      </c>
      <c r="FD37">
        <v>1.8605400000000001</v>
      </c>
      <c r="FE37">
        <v>1.8568899999999999</v>
      </c>
      <c r="FF37">
        <v>1.8589800000000001</v>
      </c>
      <c r="FG37">
        <v>1.86175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-2.41</v>
      </c>
      <c r="FV37">
        <v>-2.1499999999999998E-2</v>
      </c>
      <c r="FW37">
        <v>-0.97095725958857027</v>
      </c>
      <c r="FX37">
        <v>-4.0117494158234393E-3</v>
      </c>
      <c r="FY37">
        <v>1.087516141204025E-6</v>
      </c>
      <c r="FZ37">
        <v>-8.657206703991749E-11</v>
      </c>
      <c r="GA37">
        <v>-2.1457142857141061E-2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21.2</v>
      </c>
      <c r="GJ37">
        <v>21.1</v>
      </c>
      <c r="GK37">
        <v>0.98754900000000001</v>
      </c>
      <c r="GL37">
        <v>2.3278799999999999</v>
      </c>
      <c r="GM37">
        <v>1.5942400000000001</v>
      </c>
      <c r="GN37">
        <v>2.34375</v>
      </c>
      <c r="GO37">
        <v>1.40015</v>
      </c>
      <c r="GP37">
        <v>2.3120099999999999</v>
      </c>
      <c r="GQ37">
        <v>19.994900000000001</v>
      </c>
      <c r="GR37">
        <v>15.786899999999999</v>
      </c>
      <c r="GS37">
        <v>18</v>
      </c>
      <c r="GT37">
        <v>623.97500000000002</v>
      </c>
      <c r="GU37">
        <v>458.76299999999998</v>
      </c>
      <c r="GV37">
        <v>17.000499999999999</v>
      </c>
      <c r="GW37">
        <v>17.708300000000001</v>
      </c>
      <c r="GX37">
        <v>30.000299999999999</v>
      </c>
      <c r="GY37">
        <v>17.654199999999999</v>
      </c>
      <c r="GZ37">
        <v>17.6191</v>
      </c>
      <c r="HA37">
        <v>19.816700000000001</v>
      </c>
      <c r="HB37">
        <v>-30</v>
      </c>
      <c r="HC37">
        <v>-30</v>
      </c>
      <c r="HD37">
        <v>17</v>
      </c>
      <c r="HE37">
        <v>403.82299999999998</v>
      </c>
      <c r="HF37">
        <v>0</v>
      </c>
      <c r="HG37">
        <v>105.223</v>
      </c>
      <c r="HH37">
        <v>104.964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2023-07-13T01:27:58Z</dcterms:created>
  <dcterms:modified xsi:type="dcterms:W3CDTF">2023-07-14T21:16:33Z</dcterms:modified>
</cp:coreProperties>
</file>