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FD2632DF-C457-A445-89A9-3D3D654FFE54}" xr6:coauthVersionLast="47" xr6:coauthVersionMax="47" xr10:uidLastSave="{00000000-0000-0000-0000-000000000000}"/>
  <bookViews>
    <workbookView xWindow="360" yWindow="760" windowWidth="16100" windowHeight="122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S38" i="1"/>
  <c r="AR37" i="1"/>
  <c r="AQ37" i="1"/>
  <c r="AO37" i="1"/>
  <c r="AP37" i="1" s="1"/>
  <c r="AN37" i="1"/>
  <c r="AM37" i="1"/>
  <c r="AL37" i="1"/>
  <c r="P37" i="1" s="1"/>
  <c r="AD37" i="1"/>
  <c r="AC37" i="1"/>
  <c r="AB37" i="1" s="1"/>
  <c r="U37" i="1"/>
  <c r="S37" i="1"/>
  <c r="AR36" i="1"/>
  <c r="AQ36" i="1"/>
  <c r="AO36" i="1"/>
  <c r="AN36" i="1"/>
  <c r="AL36" i="1"/>
  <c r="N36" i="1" s="1"/>
  <c r="M36" i="1" s="1"/>
  <c r="AD36" i="1"/>
  <c r="AC36" i="1"/>
  <c r="AB36" i="1"/>
  <c r="U36" i="1"/>
  <c r="S36" i="1"/>
  <c r="P36" i="1"/>
  <c r="O36" i="1"/>
  <c r="AR35" i="1"/>
  <c r="AQ35" i="1"/>
  <c r="AO35" i="1"/>
  <c r="AP35" i="1" s="1"/>
  <c r="AN35" i="1"/>
  <c r="AL35" i="1" s="1"/>
  <c r="AM35" i="1"/>
  <c r="AD35" i="1"/>
  <c r="AC35" i="1"/>
  <c r="AB35" i="1" s="1"/>
  <c r="U35" i="1"/>
  <c r="AR34" i="1"/>
  <c r="AQ34" i="1"/>
  <c r="AO34" i="1"/>
  <c r="AP34" i="1" s="1"/>
  <c r="AN34" i="1"/>
  <c r="AL34" i="1"/>
  <c r="P34" i="1" s="1"/>
  <c r="AD34" i="1"/>
  <c r="AC34" i="1"/>
  <c r="AB34" i="1"/>
  <c r="U34" i="1"/>
  <c r="S34" i="1"/>
  <c r="AR33" i="1"/>
  <c r="AQ33" i="1"/>
  <c r="AO33" i="1"/>
  <c r="AP33" i="1" s="1"/>
  <c r="AN33" i="1"/>
  <c r="AM33" i="1"/>
  <c r="AL33" i="1"/>
  <c r="P33" i="1" s="1"/>
  <c r="AD33" i="1"/>
  <c r="AC33" i="1"/>
  <c r="AB33" i="1" s="1"/>
  <c r="U33" i="1"/>
  <c r="S33" i="1"/>
  <c r="O33" i="1"/>
  <c r="AR32" i="1"/>
  <c r="AQ32" i="1"/>
  <c r="AO32" i="1"/>
  <c r="AN32" i="1"/>
  <c r="AM32" i="1"/>
  <c r="AL32" i="1"/>
  <c r="N32" i="1" s="1"/>
  <c r="M32" i="1" s="1"/>
  <c r="AD32" i="1"/>
  <c r="AC32" i="1"/>
  <c r="AB32" i="1" s="1"/>
  <c r="U32" i="1"/>
  <c r="S32" i="1"/>
  <c r="P32" i="1"/>
  <c r="O32" i="1"/>
  <c r="AR31" i="1"/>
  <c r="AQ31" i="1"/>
  <c r="AO31" i="1"/>
  <c r="AP31" i="1" s="1"/>
  <c r="AN31" i="1"/>
  <c r="AL31" i="1" s="1"/>
  <c r="AM31" i="1"/>
  <c r="AD31" i="1"/>
  <c r="AC31" i="1"/>
  <c r="AB31" i="1" s="1"/>
  <c r="U31" i="1"/>
  <c r="AR30" i="1"/>
  <c r="AQ30" i="1"/>
  <c r="AO30" i="1"/>
  <c r="AP30" i="1" s="1"/>
  <c r="AN30" i="1"/>
  <c r="AL30" i="1"/>
  <c r="P30" i="1" s="1"/>
  <c r="AD30" i="1"/>
  <c r="AC30" i="1"/>
  <c r="AB30" i="1"/>
  <c r="U30" i="1"/>
  <c r="S30" i="1"/>
  <c r="AR29" i="1"/>
  <c r="AQ29" i="1"/>
  <c r="AO29" i="1"/>
  <c r="AP29" i="1" s="1"/>
  <c r="AN29" i="1"/>
  <c r="AM29" i="1"/>
  <c r="AL29" i="1"/>
  <c r="P29" i="1" s="1"/>
  <c r="AD29" i="1"/>
  <c r="AC29" i="1"/>
  <c r="AB29" i="1" s="1"/>
  <c r="U29" i="1"/>
  <c r="S29" i="1"/>
  <c r="O29" i="1"/>
  <c r="AR28" i="1"/>
  <c r="AQ28" i="1"/>
  <c r="AO28" i="1"/>
  <c r="AN28" i="1"/>
  <c r="AM28" i="1"/>
  <c r="AL28" i="1"/>
  <c r="N28" i="1" s="1"/>
  <c r="M28" i="1" s="1"/>
  <c r="AD28" i="1"/>
  <c r="AC28" i="1"/>
  <c r="AB28" i="1" s="1"/>
  <c r="U28" i="1"/>
  <c r="S28" i="1"/>
  <c r="P28" i="1"/>
  <c r="O28" i="1"/>
  <c r="AR27" i="1"/>
  <c r="AQ27" i="1"/>
  <c r="AO27" i="1"/>
  <c r="AP27" i="1" s="1"/>
  <c r="AN27" i="1"/>
  <c r="AL27" i="1" s="1"/>
  <c r="AM27" i="1"/>
  <c r="AD27" i="1"/>
  <c r="AC27" i="1"/>
  <c r="AB27" i="1" s="1"/>
  <c r="U27" i="1"/>
  <c r="AR26" i="1"/>
  <c r="AQ26" i="1"/>
  <c r="AO26" i="1"/>
  <c r="AP26" i="1" s="1"/>
  <c r="AN26" i="1"/>
  <c r="AL26" i="1"/>
  <c r="P26" i="1" s="1"/>
  <c r="AD26" i="1"/>
  <c r="AC26" i="1"/>
  <c r="AB26" i="1"/>
  <c r="U26" i="1"/>
  <c r="S26" i="1"/>
  <c r="AR25" i="1"/>
  <c r="AQ25" i="1"/>
  <c r="AO25" i="1"/>
  <c r="AN25" i="1"/>
  <c r="AM25" i="1"/>
  <c r="AL25" i="1"/>
  <c r="P25" i="1" s="1"/>
  <c r="AD25" i="1"/>
  <c r="AC25" i="1"/>
  <c r="AB25" i="1" s="1"/>
  <c r="U25" i="1"/>
  <c r="S25" i="1"/>
  <c r="O25" i="1"/>
  <c r="AR24" i="1"/>
  <c r="AQ24" i="1"/>
  <c r="AO24" i="1"/>
  <c r="AN24" i="1"/>
  <c r="AM24" i="1"/>
  <c r="AL24" i="1"/>
  <c r="N24" i="1" s="1"/>
  <c r="M24" i="1" s="1"/>
  <c r="AD24" i="1"/>
  <c r="AC24" i="1"/>
  <c r="AB24" i="1" s="1"/>
  <c r="U24" i="1"/>
  <c r="S24" i="1"/>
  <c r="P24" i="1"/>
  <c r="O24" i="1"/>
  <c r="AR23" i="1"/>
  <c r="AQ23" i="1"/>
  <c r="AO23" i="1"/>
  <c r="AP23" i="1" s="1"/>
  <c r="AN23" i="1"/>
  <c r="AL23" i="1" s="1"/>
  <c r="AM23" i="1"/>
  <c r="AD23" i="1"/>
  <c r="AC23" i="1"/>
  <c r="U23" i="1"/>
  <c r="AR22" i="1"/>
  <c r="AQ22" i="1"/>
  <c r="AO22" i="1"/>
  <c r="AP22" i="1" s="1"/>
  <c r="AN22" i="1"/>
  <c r="AL22" i="1"/>
  <c r="AD22" i="1"/>
  <c r="AC22" i="1"/>
  <c r="AB22" i="1"/>
  <c r="U22" i="1"/>
  <c r="S22" i="1"/>
  <c r="AR21" i="1"/>
  <c r="AQ21" i="1"/>
  <c r="AO21" i="1"/>
  <c r="AP21" i="1" s="1"/>
  <c r="AN21" i="1"/>
  <c r="AM21" i="1"/>
  <c r="AL21" i="1"/>
  <c r="P21" i="1" s="1"/>
  <c r="AD21" i="1"/>
  <c r="AC21" i="1"/>
  <c r="AB21" i="1" s="1"/>
  <c r="U21" i="1"/>
  <c r="S21" i="1"/>
  <c r="O21" i="1"/>
  <c r="AR20" i="1"/>
  <c r="AQ20" i="1"/>
  <c r="AO20" i="1"/>
  <c r="AP20" i="1" s="1"/>
  <c r="AN20" i="1"/>
  <c r="AM20" i="1"/>
  <c r="AL20" i="1"/>
  <c r="N20" i="1" s="1"/>
  <c r="M20" i="1" s="1"/>
  <c r="AF20" i="1" s="1"/>
  <c r="AD20" i="1"/>
  <c r="AC20" i="1"/>
  <c r="AB20" i="1" s="1"/>
  <c r="U20" i="1"/>
  <c r="S20" i="1"/>
  <c r="P20" i="1"/>
  <c r="O20" i="1"/>
  <c r="AR19" i="1"/>
  <c r="AQ19" i="1"/>
  <c r="AO19" i="1"/>
  <c r="AP19" i="1" s="1"/>
  <c r="AN19" i="1"/>
  <c r="AL19" i="1" s="1"/>
  <c r="N19" i="1" s="1"/>
  <c r="M19" i="1" s="1"/>
  <c r="AD19" i="1"/>
  <c r="AC19" i="1"/>
  <c r="AB19" i="1" s="1"/>
  <c r="U19" i="1"/>
  <c r="AF19" i="1" l="1"/>
  <c r="X20" i="1"/>
  <c r="S23" i="1"/>
  <c r="O23" i="1"/>
  <c r="P23" i="1"/>
  <c r="AP28" i="1"/>
  <c r="X28" i="1"/>
  <c r="AF36" i="1"/>
  <c r="S27" i="1"/>
  <c r="O27" i="1"/>
  <c r="N27" i="1"/>
  <c r="M27" i="1" s="1"/>
  <c r="P27" i="1"/>
  <c r="X32" i="1"/>
  <c r="AP32" i="1"/>
  <c r="N23" i="1"/>
  <c r="M23" i="1" s="1"/>
  <c r="S31" i="1"/>
  <c r="N31" i="1"/>
  <c r="M31" i="1" s="1"/>
  <c r="O31" i="1"/>
  <c r="P31" i="1"/>
  <c r="AP36" i="1"/>
  <c r="X36" i="1"/>
  <c r="X24" i="1"/>
  <c r="AP24" i="1"/>
  <c r="S35" i="1"/>
  <c r="N35" i="1"/>
  <c r="M35" i="1" s="1"/>
  <c r="P35" i="1"/>
  <c r="O35" i="1"/>
  <c r="S19" i="1"/>
  <c r="O19" i="1"/>
  <c r="P19" i="1"/>
  <c r="P22" i="1"/>
  <c r="O22" i="1"/>
  <c r="AM22" i="1"/>
  <c r="N22" i="1"/>
  <c r="M22" i="1" s="1"/>
  <c r="AF24" i="1"/>
  <c r="AF32" i="1"/>
  <c r="AM19" i="1"/>
  <c r="AB23" i="1"/>
  <c r="AP25" i="1"/>
  <c r="AF28" i="1"/>
  <c r="AM34" i="1"/>
  <c r="AM38" i="1"/>
  <c r="X19" i="1"/>
  <c r="X23" i="1"/>
  <c r="N26" i="1"/>
  <c r="M26" i="1" s="1"/>
  <c r="X27" i="1"/>
  <c r="N30" i="1"/>
  <c r="M30" i="1" s="1"/>
  <c r="X31" i="1"/>
  <c r="N34" i="1"/>
  <c r="M34" i="1" s="1"/>
  <c r="X35" i="1"/>
  <c r="N38" i="1"/>
  <c r="M38" i="1" s="1"/>
  <c r="AM26" i="1"/>
  <c r="AM30" i="1"/>
  <c r="O26" i="1"/>
  <c r="O30" i="1"/>
  <c r="O34" i="1"/>
  <c r="O38" i="1"/>
  <c r="N21" i="1"/>
  <c r="M21" i="1" s="1"/>
  <c r="X22" i="1"/>
  <c r="N25" i="1"/>
  <c r="M25" i="1" s="1"/>
  <c r="X26" i="1"/>
  <c r="N29" i="1"/>
  <c r="M29" i="1" s="1"/>
  <c r="X30" i="1"/>
  <c r="N33" i="1"/>
  <c r="M33" i="1" s="1"/>
  <c r="X34" i="1"/>
  <c r="N37" i="1"/>
  <c r="M37" i="1" s="1"/>
  <c r="X38" i="1"/>
  <c r="AM36" i="1"/>
  <c r="O37" i="1"/>
  <c r="X21" i="1"/>
  <c r="X25" i="1"/>
  <c r="X29" i="1"/>
  <c r="X33" i="1"/>
  <c r="X37" i="1"/>
  <c r="AF22" i="1" l="1"/>
  <c r="Y26" i="1"/>
  <c r="Z26" i="1" s="1"/>
  <c r="AF27" i="1"/>
  <c r="Y31" i="1"/>
  <c r="Z31" i="1" s="1"/>
  <c r="Y30" i="1"/>
  <c r="Z30" i="1" s="1"/>
  <c r="V30" i="1" s="1"/>
  <c r="T30" i="1" s="1"/>
  <c r="W30" i="1" s="1"/>
  <c r="Q30" i="1" s="1"/>
  <c r="R30" i="1" s="1"/>
  <c r="AF26" i="1"/>
  <c r="V26" i="1"/>
  <c r="T26" i="1" s="1"/>
  <c r="W26" i="1" s="1"/>
  <c r="Q26" i="1" s="1"/>
  <c r="R26" i="1" s="1"/>
  <c r="AF25" i="1"/>
  <c r="Y23" i="1"/>
  <c r="Z23" i="1" s="1"/>
  <c r="Y24" i="1"/>
  <c r="Z24" i="1" s="1"/>
  <c r="AF23" i="1"/>
  <c r="Y28" i="1"/>
  <c r="Z28" i="1" s="1"/>
  <c r="Y25" i="1"/>
  <c r="Z25" i="1" s="1"/>
  <c r="AF31" i="1"/>
  <c r="Y27" i="1"/>
  <c r="Z27" i="1" s="1"/>
  <c r="V27" i="1" s="1"/>
  <c r="T27" i="1" s="1"/>
  <c r="W27" i="1" s="1"/>
  <c r="Q27" i="1" s="1"/>
  <c r="R27" i="1" s="1"/>
  <c r="AF38" i="1"/>
  <c r="Y36" i="1"/>
  <c r="Z36" i="1" s="1"/>
  <c r="Y20" i="1"/>
  <c r="Z20" i="1" s="1"/>
  <c r="Y29" i="1"/>
  <c r="Z29" i="1" s="1"/>
  <c r="AF30" i="1"/>
  <c r="AF29" i="1"/>
  <c r="V29" i="1"/>
  <c r="T29" i="1" s="1"/>
  <c r="W29" i="1" s="1"/>
  <c r="Q29" i="1" s="1"/>
  <c r="R29" i="1" s="1"/>
  <c r="AF33" i="1"/>
  <c r="Y32" i="1"/>
  <c r="Z32" i="1" s="1"/>
  <c r="Y21" i="1"/>
  <c r="Z21" i="1" s="1"/>
  <c r="Y38" i="1"/>
  <c r="Z38" i="1" s="1"/>
  <c r="Y22" i="1"/>
  <c r="Z22" i="1" s="1"/>
  <c r="V22" i="1" s="1"/>
  <c r="T22" i="1" s="1"/>
  <c r="W22" i="1" s="1"/>
  <c r="Q22" i="1" s="1"/>
  <c r="R22" i="1" s="1"/>
  <c r="Y19" i="1"/>
  <c r="Z19" i="1" s="1"/>
  <c r="Y37" i="1"/>
  <c r="Z37" i="1" s="1"/>
  <c r="V37" i="1" s="1"/>
  <c r="T37" i="1" s="1"/>
  <c r="W37" i="1" s="1"/>
  <c r="Q37" i="1" s="1"/>
  <c r="R37" i="1" s="1"/>
  <c r="AF37" i="1"/>
  <c r="AF21" i="1"/>
  <c r="Y35" i="1"/>
  <c r="Z35" i="1" s="1"/>
  <c r="V35" i="1"/>
  <c r="T35" i="1" s="1"/>
  <c r="W35" i="1" s="1"/>
  <c r="Q35" i="1" s="1"/>
  <c r="R35" i="1" s="1"/>
  <c r="AF35" i="1"/>
  <c r="Y33" i="1"/>
  <c r="Z33" i="1" s="1"/>
  <c r="Y34" i="1"/>
  <c r="Z34" i="1" s="1"/>
  <c r="V34" i="1" s="1"/>
  <c r="T34" i="1" s="1"/>
  <c r="W34" i="1" s="1"/>
  <c r="Q34" i="1" s="1"/>
  <c r="R34" i="1" s="1"/>
  <c r="AF34" i="1"/>
  <c r="AH33" i="1" l="1"/>
  <c r="AA33" i="1"/>
  <c r="AE33" i="1" s="1"/>
  <c r="AG33" i="1"/>
  <c r="AA25" i="1"/>
  <c r="AE25" i="1" s="1"/>
  <c r="AH25" i="1"/>
  <c r="AG25" i="1"/>
  <c r="AA28" i="1"/>
  <c r="AE28" i="1" s="1"/>
  <c r="AG28" i="1"/>
  <c r="AH28" i="1"/>
  <c r="V28" i="1"/>
  <c r="T28" i="1" s="1"/>
  <c r="W28" i="1" s="1"/>
  <c r="Q28" i="1" s="1"/>
  <c r="R28" i="1" s="1"/>
  <c r="AA23" i="1"/>
  <c r="AE23" i="1" s="1"/>
  <c r="AH23" i="1"/>
  <c r="AG23" i="1"/>
  <c r="AG36" i="1"/>
  <c r="AA36" i="1"/>
  <c r="AE36" i="1" s="1"/>
  <c r="AH36" i="1"/>
  <c r="AI36" i="1" s="1"/>
  <c r="V36" i="1"/>
  <c r="T36" i="1" s="1"/>
  <c r="W36" i="1" s="1"/>
  <c r="Q36" i="1" s="1"/>
  <c r="R36" i="1" s="1"/>
  <c r="AA21" i="1"/>
  <c r="AE21" i="1" s="1"/>
  <c r="AH21" i="1"/>
  <c r="AG21" i="1"/>
  <c r="AA35" i="1"/>
  <c r="AE35" i="1" s="1"/>
  <c r="AH35" i="1"/>
  <c r="AG35" i="1"/>
  <c r="AA29" i="1"/>
  <c r="AE29" i="1" s="1"/>
  <c r="AH29" i="1"/>
  <c r="AG29" i="1"/>
  <c r="AA27" i="1"/>
  <c r="AE27" i="1" s="1"/>
  <c r="AH27" i="1"/>
  <c r="AG27" i="1"/>
  <c r="V23" i="1"/>
  <c r="T23" i="1" s="1"/>
  <c r="W23" i="1" s="1"/>
  <c r="Q23" i="1" s="1"/>
  <c r="R23" i="1" s="1"/>
  <c r="AA32" i="1"/>
  <c r="AE32" i="1" s="1"/>
  <c r="AH32" i="1"/>
  <c r="AI32" i="1" s="1"/>
  <c r="AG32" i="1"/>
  <c r="V32" i="1"/>
  <c r="T32" i="1" s="1"/>
  <c r="W32" i="1" s="1"/>
  <c r="Q32" i="1" s="1"/>
  <c r="R32" i="1" s="1"/>
  <c r="AH26" i="1"/>
  <c r="AA26" i="1"/>
  <c r="AE26" i="1" s="1"/>
  <c r="AG26" i="1"/>
  <c r="V21" i="1"/>
  <c r="T21" i="1" s="1"/>
  <c r="W21" i="1" s="1"/>
  <c r="Q21" i="1" s="1"/>
  <c r="R21" i="1" s="1"/>
  <c r="V33" i="1"/>
  <c r="T33" i="1" s="1"/>
  <c r="W33" i="1" s="1"/>
  <c r="Q33" i="1" s="1"/>
  <c r="R33" i="1" s="1"/>
  <c r="AA20" i="1"/>
  <c r="AE20" i="1" s="1"/>
  <c r="AH20" i="1"/>
  <c r="AG20" i="1"/>
  <c r="V20" i="1"/>
  <c r="T20" i="1" s="1"/>
  <c r="W20" i="1" s="1"/>
  <c r="Q20" i="1" s="1"/>
  <c r="R20" i="1" s="1"/>
  <c r="AA31" i="1"/>
  <c r="AE31" i="1" s="1"/>
  <c r="AH31" i="1"/>
  <c r="AG31" i="1"/>
  <c r="AH38" i="1"/>
  <c r="AI38" i="1" s="1"/>
  <c r="AA38" i="1"/>
  <c r="AE38" i="1" s="1"/>
  <c r="AG38" i="1"/>
  <c r="AA37" i="1"/>
  <c r="AE37" i="1" s="1"/>
  <c r="AH37" i="1"/>
  <c r="AG37" i="1"/>
  <c r="V38" i="1"/>
  <c r="T38" i="1" s="1"/>
  <c r="W38" i="1" s="1"/>
  <c r="Q38" i="1" s="1"/>
  <c r="R38" i="1" s="1"/>
  <c r="V25" i="1"/>
  <c r="T25" i="1" s="1"/>
  <c r="W25" i="1" s="1"/>
  <c r="Q25" i="1" s="1"/>
  <c r="R25" i="1" s="1"/>
  <c r="AA19" i="1"/>
  <c r="AE19" i="1" s="1"/>
  <c r="AH19" i="1"/>
  <c r="AI19" i="1" s="1"/>
  <c r="V19" i="1"/>
  <c r="T19" i="1" s="1"/>
  <c r="W19" i="1" s="1"/>
  <c r="Q19" i="1" s="1"/>
  <c r="R19" i="1" s="1"/>
  <c r="AG19" i="1"/>
  <c r="AH34" i="1"/>
  <c r="AA34" i="1"/>
  <c r="AE34" i="1" s="1"/>
  <c r="AG34" i="1"/>
  <c r="AH22" i="1"/>
  <c r="AA22" i="1"/>
  <c r="AE22" i="1" s="1"/>
  <c r="AG22" i="1"/>
  <c r="V31" i="1"/>
  <c r="T31" i="1" s="1"/>
  <c r="W31" i="1" s="1"/>
  <c r="Q31" i="1" s="1"/>
  <c r="R31" i="1" s="1"/>
  <c r="AG24" i="1"/>
  <c r="AA24" i="1"/>
  <c r="AE24" i="1" s="1"/>
  <c r="AH24" i="1"/>
  <c r="AI24" i="1" s="1"/>
  <c r="V24" i="1"/>
  <c r="T24" i="1" s="1"/>
  <c r="W24" i="1" s="1"/>
  <c r="Q24" i="1" s="1"/>
  <c r="R24" i="1" s="1"/>
  <c r="AH30" i="1"/>
  <c r="AA30" i="1"/>
  <c r="AE30" i="1" s="1"/>
  <c r="AG30" i="1"/>
  <c r="AI27" i="1" l="1"/>
  <c r="AI23" i="1"/>
  <c r="AI26" i="1"/>
  <c r="AI20" i="1"/>
  <c r="AI29" i="1"/>
  <c r="AI31" i="1"/>
  <c r="AI25" i="1"/>
  <c r="AI35" i="1"/>
  <c r="AI37" i="1"/>
  <c r="AI30" i="1"/>
  <c r="AI21" i="1"/>
  <c r="AI22" i="1"/>
  <c r="AI34" i="1"/>
  <c r="AI28" i="1"/>
  <c r="AI33" i="1"/>
</calcChain>
</file>

<file path=xl/sharedStrings.xml><?xml version="1.0" encoding="utf-8"?>
<sst xmlns="http://schemas.openxmlformats.org/spreadsheetml/2006/main" count="1015" uniqueCount="396">
  <si>
    <t>File opened</t>
  </si>
  <si>
    <t>2023-07-15 14:57:32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</si>
  <si>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</si>
  <si>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</si>
  <si>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</si>
  <si>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</si>
  <si>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</si>
  <si>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</si>
  <si>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</si>
  <si>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</si>
  <si>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</si>
  <si>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</si>
  <si>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</si>
  <si>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{"co2aspan2b": "0.303179", "flowmeterzero": "1.00451", "tbzero": "0.0309811", "flowazero": "0.27678", "h2obspanconc1": "12.12", "co2aspan1": "1.00275", "co2bspan1": "1.00256", "h2obspan2b": "0.0709538", "oxygen": "21", "co2azero": "0.93247", "h2oaspan2b": "0.0726308", "co2bspan2a": "0.304297", "h2oaspan2": "0", "co2aspan2": "-0.033707", "co2aspan2a": "0.305485", "h2oaspanconc1": "12.13", "h2oaspanconc2": "0", "h2obspanconc2": "0", "h2obspan2": "0", "co2bspanconc2": "299.3", "co2bspan2": "-0.0338567", "chamberpressurezero": "2.68218", "h2obspan1": "1.00295", "h2obzero": "1.01733", "ssb_ref": "35739", "ssa_ref": "31724", "h2obspan2a": "0.0707451", "co2aspanconc2": "299.3", "co2bspanconc1": "2491", "tazero": "-0.061388", "co2aspanconc1": "2491", "h2oaspan2a": "0.0719315", "co2bspan2b": "0.301941", "h2oaspan1": "1.00972", "co2bzero": "0.935154", "flowbzero": "0.32228", "h2oazero": "1.01368"}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</si>
  <si>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</si>
  <si>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</si>
  <si>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</si>
  <si>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</si>
  <si>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</si>
  <si>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</si>
  <si>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</si>
  <si>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</si>
  <si>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</si>
  <si>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</si>
  <si>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</si>
  <si>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</si>
  <si>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</si>
  <si>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14:57:33</t>
  </si>
  <si>
    <t>Stability Definition:	CO2_r (Meas): Std&lt;0.75 Per=20	Qin (LeafQ): Per=20	A (GasEx): Std&lt;0.2 Per=20</t>
  </si>
  <si>
    <t>14:57:35</t>
  </si>
  <si>
    <t>Stability Definition:	CO2_r (Meas): Std&lt;0.75 Per=20	Qin (LeafQ): Std&lt;1 Per=20	A (GasEx): Std&lt;0.2 Per=20</t>
  </si>
  <si>
    <t>14:57:36</t>
  </si>
  <si>
    <t>Stability Definition:	CO2_r (Meas): Per=20	Qin (LeafQ): Std&lt;1 Per=20	A (GasEx): Std&lt;0.2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</si>
  <si>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</si>
  <si>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</si>
  <si>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</si>
  <si>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</si>
  <si>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</si>
  <si>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</si>
  <si>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</si>
  <si>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</si>
  <si>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</si>
  <si>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</si>
  <si>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</si>
  <si>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</si>
  <si>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</si>
  <si>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</si>
  <si>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</si>
  <si>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</si>
  <si>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</si>
  <si>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</si>
  <si>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</si>
  <si>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</si>
  <si>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</si>
  <si>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</si>
  <si>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</si>
  <si>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</si>
  <si>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</si>
  <si>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</si>
  <si>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</si>
  <si>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</si>
  <si>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</si>
  <si>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</si>
  <si>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</si>
  <si>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</si>
  <si>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</si>
  <si>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</si>
  <si>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</si>
  <si>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</si>
  <si>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</si>
  <si>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</si>
  <si>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</si>
  <si>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</si>
  <si>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</si>
  <si>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</si>
  <si>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</si>
  <si>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</si>
  <si>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</si>
  <si>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</si>
  <si>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</si>
  <si>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</si>
  <si>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</si>
  <si>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</si>
  <si>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</si>
  <si>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</si>
  <si>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</si>
  <si>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</si>
  <si>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</si>
  <si>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</si>
  <si>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</si>
  <si>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12.8201 95.5649 380.583 611.007 855.732 1079.82 1295.55 1460.22</t>
  </si>
  <si>
    <t>Fs_true</t>
  </si>
  <si>
    <t>0.0373616 103.274 407.772 601.418 804.349 1001 1207.65 1400.91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</si>
  <si>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</si>
  <si>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</si>
  <si>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</si>
  <si>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</si>
  <si>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</si>
  <si>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</si>
  <si>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</si>
  <si>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</si>
  <si>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</si>
  <si>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</si>
  <si>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</si>
  <si>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</si>
  <si>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</si>
  <si>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</si>
  <si>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</si>
  <si>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</si>
  <si>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</si>
  <si>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</si>
  <si>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</si>
  <si>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</si>
  <si>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</si>
  <si>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</si>
  <si>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</si>
  <si>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</si>
  <si>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</si>
  <si>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</si>
  <si>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</si>
  <si>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</si>
  <si>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</si>
  <si>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</si>
  <si>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</si>
  <si>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</si>
  <si>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</si>
  <si>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</si>
  <si>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</si>
  <si>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</si>
  <si>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</si>
  <si>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</si>
  <si>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</si>
  <si>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</si>
  <si>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</si>
  <si>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</si>
  <si>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</si>
  <si>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</si>
  <si>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</si>
  <si>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</si>
  <si>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</si>
  <si>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</si>
  <si>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</si>
  <si>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</si>
  <si>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</si>
  <si>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</si>
  <si>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</si>
  <si>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</si>
  <si>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</si>
  <si>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</si>
  <si>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</si>
  <si>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</si>
  <si>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</si>
  <si>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</si>
  <si>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</si>
  <si>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</si>
  <si>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</si>
  <si>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</si>
  <si>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</si>
  <si>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</si>
  <si>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</si>
  <si>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</si>
  <si>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</si>
  <si>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</si>
  <si>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</si>
  <si>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</si>
  <si>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</si>
  <si>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</si>
  <si>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</si>
  <si>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</si>
  <si>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</si>
  <si>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</si>
  <si>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</si>
  <si>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</si>
  <si>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</si>
  <si>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</si>
  <si>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</si>
  <si>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</si>
  <si>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</si>
  <si>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</si>
  <si>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</si>
  <si>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</si>
  <si>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</si>
  <si>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</si>
  <si>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</si>
  <si>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</si>
  <si>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</si>
  <si>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</si>
  <si>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</si>
  <si>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</si>
  <si>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</si>
  <si>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</si>
  <si>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</si>
  <si>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</si>
  <si>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</si>
  <si>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</si>
  <si>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</si>
  <si>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</si>
  <si>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</si>
  <si>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</si>
  <si>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</si>
  <si>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</si>
  <si>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</si>
  <si>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</si>
  <si>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</si>
  <si>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</si>
  <si>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</si>
  <si>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</si>
  <si>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</si>
  <si>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</si>
  <si>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</si>
  <si>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</si>
  <si>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</si>
  <si>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</si>
  <si>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</si>
  <si>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</si>
  <si>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</si>
  <si>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</si>
  <si>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</si>
  <si>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</si>
  <si>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</si>
  <si>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</si>
  <si>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</si>
  <si>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</si>
  <si>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</si>
  <si>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</si>
  <si>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</si>
  <si>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</si>
  <si>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</si>
  <si>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</si>
  <si>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</si>
  <si>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</si>
  <si>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</si>
  <si>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</si>
  <si>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</si>
  <si>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</si>
  <si>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</si>
  <si>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</si>
  <si>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</si>
  <si>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</si>
  <si>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</si>
  <si>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</si>
  <si>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</si>
  <si>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</si>
  <si>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</si>
  <si>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</si>
  <si>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</si>
  <si>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</si>
  <si>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</si>
  <si>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</si>
  <si>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</si>
  <si>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</si>
  <si>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</si>
  <si>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</si>
  <si>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</si>
  <si>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</si>
  <si>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</si>
  <si>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</si>
  <si>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</si>
  <si>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AccH2O_hum</t>
  </si>
  <si>
    <t>CO2_hrs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</si>
  <si>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</si>
  <si>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</si>
  <si>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</si>
  <si>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</si>
  <si>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</si>
  <si>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</si>
  <si>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</si>
  <si>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</si>
  <si>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</si>
  <si>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</si>
  <si>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</si>
  <si>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</si>
  <si>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</si>
  <si>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</si>
  <si>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</si>
  <si>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</si>
  <si>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</si>
  <si>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</si>
  <si>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</si>
  <si>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</si>
  <si>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</si>
  <si>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</si>
  <si>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</si>
  <si>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</si>
  <si>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</si>
  <si>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</si>
  <si>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</si>
  <si>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</si>
  <si>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</si>
  <si>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</si>
  <si>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</si>
  <si>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</si>
  <si>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</si>
  <si>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</si>
  <si>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</si>
  <si>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</si>
  <si>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</si>
  <si>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</si>
  <si>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</si>
  <si>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</si>
  <si>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</si>
  <si>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</si>
  <si>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</si>
  <si>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</si>
  <si>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</si>
  <si>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</si>
  <si>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</si>
  <si>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</si>
  <si>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</si>
  <si>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</si>
  <si>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</si>
  <si>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</si>
  <si>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</si>
  <si>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</si>
  <si>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</si>
  <si>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</si>
  <si>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</si>
  <si>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</si>
  <si>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</si>
  <si>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</si>
  <si>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</si>
  <si>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</si>
  <si>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</si>
  <si>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</si>
  <si>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</si>
  <si>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</si>
  <si>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</si>
  <si>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</si>
  <si>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</si>
  <si>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</si>
  <si>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</si>
  <si>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</si>
  <si>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</si>
  <si>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</si>
  <si>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</si>
  <si>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</si>
  <si>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</si>
  <si>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</si>
  <si>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</si>
  <si>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</si>
  <si>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</si>
  <si>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</si>
  <si>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</si>
  <si>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</si>
  <si>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</si>
  <si>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20230715 15:28:53</t>
  </si>
  <si>
    <t>15:28:53</t>
  </si>
  <si>
    <t>none</t>
  </si>
  <si>
    <t>20230715</t>
  </si>
  <si>
    <t>kse</t>
  </si>
  <si>
    <t>VAUL</t>
  </si>
  <si>
    <t>BNL21820</t>
  </si>
  <si>
    <t>15:27:00</t>
  </si>
  <si>
    <t>2/2</t>
  </si>
  <si>
    <t>00000000</t>
  </si>
  <si>
    <t>iiiiiiii</t>
  </si>
  <si>
    <t>off</t>
  </si>
  <si>
    <t>20230715 15:29:54</t>
  </si>
  <si>
    <t>15:29:54</t>
  </si>
  <si>
    <t>20230715 15:30:55</t>
  </si>
  <si>
    <t>15:30:55</t>
  </si>
  <si>
    <t>20230715 15:31:56</t>
  </si>
  <si>
    <t>15:31:56</t>
  </si>
  <si>
    <t>20230715 15:32:57</t>
  </si>
  <si>
    <t>15:32:57</t>
  </si>
  <si>
    <t>20230715 15:33:58</t>
  </si>
  <si>
    <t>15:33:58</t>
  </si>
  <si>
    <t>20230715 15:34:59</t>
  </si>
  <si>
    <t>15:34:59</t>
  </si>
  <si>
    <t>20230715 15:36:00</t>
  </si>
  <si>
    <t>15:36:00</t>
  </si>
  <si>
    <t>20230715 15:37:01</t>
  </si>
  <si>
    <t>15:37:01</t>
  </si>
  <si>
    <t>20230715 15:38:02</t>
  </si>
  <si>
    <t>15:38:02</t>
  </si>
  <si>
    <t>20230715 15:39:03</t>
  </si>
  <si>
    <t>15:39:03</t>
  </si>
  <si>
    <t>20230715 15:40:04</t>
  </si>
  <si>
    <t>15:40:04</t>
  </si>
  <si>
    <t>20230715 15:41:05</t>
  </si>
  <si>
    <t>15:41:05</t>
  </si>
  <si>
    <t>20230715 15:42:06</t>
  </si>
  <si>
    <t>15:42:06</t>
  </si>
  <si>
    <t>20230715 15:43:07</t>
  </si>
  <si>
    <t>15:43:07</t>
  </si>
  <si>
    <t>20230715 15:44:08</t>
  </si>
  <si>
    <t>15:44:08</t>
  </si>
  <si>
    <t>20230715 15:45:09</t>
  </si>
  <si>
    <t>15:45:09</t>
  </si>
  <si>
    <t>20230715 15:46:10</t>
  </si>
  <si>
    <t>15:46:10</t>
  </si>
  <si>
    <t>20230715 15:47:11</t>
  </si>
  <si>
    <t>15:47:11</t>
  </si>
  <si>
    <t>20230715 15:48:56</t>
  </si>
  <si>
    <t>15:48:56</t>
  </si>
  <si>
    <t>Mikaela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</si>
</sst>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35</v>
      </c>
    </row>
    <row r="3" spans="1:216" x14ac:dyDescent="0.2">
      <c r="B3">
        <v>4</v>
      </c>
      <c r="C3">
        <v>21</v>
      </c>
    </row>
    <row r="4" spans="1:216" x14ac:dyDescent="0.2">
      <c r="A4" t="s">
        <v>36</v>
      </c>
      <c r="B4" t="s">
        <v>37</v>
      </c>
      <c r="C4" t="s">
        <v>38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</row>
    <row r="5" spans="1:216" x14ac:dyDescent="0.2">
      <c r="B5" t="s">
        <v>19</v>
      </c>
      <c r="C5" t="s">
        <v>39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48</v>
      </c>
      <c r="B6" t="s">
        <v>49</v>
      </c>
      <c r="C6" t="s">
        <v>50</v>
      </c>
      <c r="D6" t="s">
        <v>51</v>
      </c>
      <c r="E6" t="s">
        <v>53</v>
      </c>
    </row>
    <row r="7" spans="1:216" x14ac:dyDescent="0.2">
      <c r="B7">
        <v>4.2789999999999999</v>
      </c>
      <c r="C7">
        <v>0.5</v>
      </c>
      <c r="D7" t="s">
        <v>52</v>
      </c>
      <c r="E7">
        <v>2</v>
      </c>
    </row>
    <row r="8" spans="1:216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59</v>
      </c>
      <c r="B10" t="s">
        <v>60</v>
      </c>
      <c r="C10" t="s">
        <v>62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 spans="1:216" x14ac:dyDescent="0.2">
      <c r="B11" t="s">
        <v>61</v>
      </c>
      <c r="C11" t="s">
        <v>63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91</v>
      </c>
      <c r="H14" t="s">
        <v>93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90</v>
      </c>
      <c r="G15" t="s">
        <v>92</v>
      </c>
      <c r="H15">
        <v>0</v>
      </c>
    </row>
    <row r="16" spans="1:216" x14ac:dyDescent="0.2">
      <c r="A16" t="s">
        <v>94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98</v>
      </c>
      <c r="AP16" t="s">
        <v>98</v>
      </c>
      <c r="AQ16" t="s">
        <v>98</v>
      </c>
      <c r="AR16" t="s">
        <v>98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102</v>
      </c>
      <c r="CU16" t="s">
        <v>102</v>
      </c>
      <c r="CV16" t="s">
        <v>102</v>
      </c>
      <c r="CW16" t="s">
        <v>102</v>
      </c>
      <c r="CX16" t="s">
        <v>102</v>
      </c>
      <c r="CY16" t="s">
        <v>102</v>
      </c>
      <c r="CZ16" t="s">
        <v>103</v>
      </c>
      <c r="DA16" t="s">
        <v>103</v>
      </c>
      <c r="DB16" t="s">
        <v>103</v>
      </c>
      <c r="DC16" t="s">
        <v>103</v>
      </c>
      <c r="DD16" t="s">
        <v>103</v>
      </c>
      <c r="DE16" t="s">
        <v>103</v>
      </c>
      <c r="DF16" t="s">
        <v>103</v>
      </c>
      <c r="DG16" t="s">
        <v>103</v>
      </c>
      <c r="DH16" t="s">
        <v>103</v>
      </c>
      <c r="DI16" t="s">
        <v>103</v>
      </c>
      <c r="DJ16" t="s">
        <v>103</v>
      </c>
      <c r="DK16" t="s">
        <v>103</v>
      </c>
      <c r="DL16" t="s">
        <v>103</v>
      </c>
      <c r="DM16" t="s">
        <v>103</v>
      </c>
      <c r="DN16" t="s">
        <v>103</v>
      </c>
      <c r="DO16" t="s">
        <v>104</v>
      </c>
      <c r="DP16" t="s">
        <v>104</v>
      </c>
      <c r="DQ16" t="s">
        <v>104</v>
      </c>
      <c r="DR16" t="s">
        <v>104</v>
      </c>
      <c r="DS16" t="s">
        <v>104</v>
      </c>
      <c r="DT16" t="s">
        <v>104</v>
      </c>
      <c r="DU16" t="s">
        <v>104</v>
      </c>
      <c r="DV16" t="s">
        <v>104</v>
      </c>
      <c r="DW16" t="s">
        <v>104</v>
      </c>
      <c r="DX16" t="s">
        <v>104</v>
      </c>
      <c r="DY16" t="s">
        <v>104</v>
      </c>
      <c r="DZ16" t="s">
        <v>104</v>
      </c>
      <c r="EA16" t="s">
        <v>104</v>
      </c>
      <c r="EB16" t="s">
        <v>104</v>
      </c>
      <c r="EC16" t="s">
        <v>104</v>
      </c>
      <c r="ED16" t="s">
        <v>104</v>
      </c>
      <c r="EE16" t="s">
        <v>104</v>
      </c>
      <c r="EF16" t="s">
        <v>104</v>
      </c>
      <c r="EG16" t="s">
        <v>105</v>
      </c>
      <c r="EH16" t="s">
        <v>105</v>
      </c>
      <c r="EI16" t="s">
        <v>105</v>
      </c>
      <c r="EJ16" t="s">
        <v>105</v>
      </c>
      <c r="EK16" t="s">
        <v>105</v>
      </c>
      <c r="EL16" t="s">
        <v>105</v>
      </c>
      <c r="EM16" t="s">
        <v>105</v>
      </c>
      <c r="EN16" t="s">
        <v>105</v>
      </c>
      <c r="EO16" t="s">
        <v>105</v>
      </c>
      <c r="EP16" t="s">
        <v>105</v>
      </c>
      <c r="EQ16" t="s">
        <v>105</v>
      </c>
      <c r="ER16" t="s">
        <v>105</v>
      </c>
      <c r="ES16" t="s">
        <v>105</v>
      </c>
      <c r="ET16" t="s">
        <v>105</v>
      </c>
      <c r="EU16" t="s">
        <v>105</v>
      </c>
      <c r="EV16" t="s">
        <v>105</v>
      </c>
      <c r="EW16" t="s">
        <v>105</v>
      </c>
      <c r="EX16" t="s">
        <v>105</v>
      </c>
      <c r="EY16" t="s">
        <v>105</v>
      </c>
      <c r="EZ16" t="s">
        <v>106</v>
      </c>
      <c r="FA16" t="s">
        <v>106</v>
      </c>
      <c r="FB16" t="s">
        <v>106</v>
      </c>
      <c r="FC16" t="s">
        <v>106</v>
      </c>
      <c r="FD16" t="s">
        <v>106</v>
      </c>
      <c r="FE16" t="s">
        <v>106</v>
      </c>
      <c r="FF16" t="s">
        <v>106</v>
      </c>
      <c r="FG16" t="s">
        <v>106</v>
      </c>
      <c r="FH16" t="s">
        <v>106</v>
      </c>
      <c r="FI16" t="s">
        <v>106</v>
      </c>
      <c r="FJ16" t="s">
        <v>106</v>
      </c>
      <c r="FK16" t="s">
        <v>106</v>
      </c>
      <c r="FL16" t="s">
        <v>106</v>
      </c>
      <c r="FM16" t="s">
        <v>106</v>
      </c>
      <c r="FN16" t="s">
        <v>106</v>
      </c>
      <c r="FO16" t="s">
        <v>106</v>
      </c>
      <c r="FP16" t="s">
        <v>106</v>
      </c>
      <c r="FQ16" t="s">
        <v>106</v>
      </c>
      <c r="FR16" t="s">
        <v>106</v>
      </c>
      <c r="FS16" t="s">
        <v>107</v>
      </c>
      <c r="FT16" t="s">
        <v>107</v>
      </c>
      <c r="FU16" t="s">
        <v>107</v>
      </c>
      <c r="FV16" t="s">
        <v>107</v>
      </c>
      <c r="FW16" t="s">
        <v>107</v>
      </c>
      <c r="FX16" t="s">
        <v>107</v>
      </c>
      <c r="FY16" t="s">
        <v>107</v>
      </c>
      <c r="FZ16" t="s">
        <v>107</v>
      </c>
      <c r="GA16" t="s">
        <v>107</v>
      </c>
      <c r="GB16" t="s">
        <v>107</v>
      </c>
      <c r="GC16" t="s">
        <v>107</v>
      </c>
      <c r="GD16" t="s">
        <v>107</v>
      </c>
      <c r="GE16" t="s">
        <v>107</v>
      </c>
      <c r="GF16" t="s">
        <v>107</v>
      </c>
      <c r="GG16" t="s">
        <v>107</v>
      </c>
      <c r="GH16" t="s">
        <v>107</v>
      </c>
      <c r="GI16" t="s">
        <v>107</v>
      </c>
      <c r="GJ16" t="s">
        <v>107</v>
      </c>
      <c r="GK16" t="s">
        <v>108</v>
      </c>
      <c r="GL16" t="s">
        <v>108</v>
      </c>
      <c r="GM16" t="s">
        <v>108</v>
      </c>
      <c r="GN16" t="s">
        <v>108</v>
      </c>
      <c r="GO16" t="s">
        <v>108</v>
      </c>
      <c r="GP16" t="s">
        <v>108</v>
      </c>
      <c r="GQ16" t="s">
        <v>108</v>
      </c>
      <c r="GR16" t="s">
        <v>108</v>
      </c>
      <c r="GS16" t="s">
        <v>109</v>
      </c>
      <c r="GT16" t="s">
        <v>109</v>
      </c>
      <c r="GU16" t="s">
        <v>109</v>
      </c>
      <c r="GV16" t="s">
        <v>109</v>
      </c>
      <c r="GW16" t="s">
        <v>109</v>
      </c>
      <c r="GX16" t="s">
        <v>109</v>
      </c>
      <c r="GY16" t="s">
        <v>109</v>
      </c>
      <c r="GZ16" t="s">
        <v>109</v>
      </c>
      <c r="HA16" t="s">
        <v>109</v>
      </c>
      <c r="HB16" t="s">
        <v>109</v>
      </c>
      <c r="HC16" t="s">
        <v>109</v>
      </c>
      <c r="HD16" t="s">
        <v>109</v>
      </c>
      <c r="HE16" t="s">
        <v>109</v>
      </c>
      <c r="HF16" t="s">
        <v>109</v>
      </c>
      <c r="HG16" t="s">
        <v>109</v>
      </c>
      <c r="HH16" t="s">
        <v>109</v>
      </c>
    </row>
    <row r="17" spans="1:216" x14ac:dyDescent="0.2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128</v>
      </c>
      <c r="T17" t="s">
        <v>129</v>
      </c>
      <c r="U17" t="s">
        <v>130</v>
      </c>
      <c r="V17" t="s">
        <v>131</v>
      </c>
      <c r="W17" t="s">
        <v>132</v>
      </c>
      <c r="X17" t="s">
        <v>133</v>
      </c>
      <c r="Y17" t="s">
        <v>134</v>
      </c>
      <c r="Z17" t="s">
        <v>135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97</v>
      </c>
      <c r="AK17" t="s">
        <v>145</v>
      </c>
      <c r="AL17" t="s">
        <v>146</v>
      </c>
      <c r="AM17" t="s">
        <v>147</v>
      </c>
      <c r="AN17" t="s">
        <v>148</v>
      </c>
      <c r="AO17" t="s">
        <v>149</v>
      </c>
      <c r="AP17" t="s">
        <v>150</v>
      </c>
      <c r="AQ17" t="s">
        <v>151</v>
      </c>
      <c r="AR17" t="s">
        <v>152</v>
      </c>
      <c r="AS17" t="s">
        <v>121</v>
      </c>
      <c r="AT17" t="s">
        <v>153</v>
      </c>
      <c r="AU17" t="s">
        <v>154</v>
      </c>
      <c r="AV17" t="s">
        <v>155</v>
      </c>
      <c r="AW17" t="s">
        <v>156</v>
      </c>
      <c r="AX17" t="s">
        <v>157</v>
      </c>
      <c r="AY17" t="s">
        <v>158</v>
      </c>
      <c r="AZ17" t="s">
        <v>159</v>
      </c>
      <c r="BA17" t="s">
        <v>160</v>
      </c>
      <c r="BB17" t="s">
        <v>161</v>
      </c>
      <c r="BC17" t="s">
        <v>162</v>
      </c>
      <c r="BD17" t="s">
        <v>163</v>
      </c>
      <c r="BE17" t="s">
        <v>164</v>
      </c>
      <c r="BF17" t="s">
        <v>165</v>
      </c>
      <c r="BG17" t="s">
        <v>166</v>
      </c>
      <c r="BH17" t="s">
        <v>167</v>
      </c>
      <c r="BI17" t="s">
        <v>168</v>
      </c>
      <c r="BJ17" t="s">
        <v>169</v>
      </c>
      <c r="BK17" t="s">
        <v>170</v>
      </c>
      <c r="BL17" t="s">
        <v>171</v>
      </c>
      <c r="BM17" t="s">
        <v>172</v>
      </c>
      <c r="BN17" t="s">
        <v>173</v>
      </c>
      <c r="BO17" t="s">
        <v>174</v>
      </c>
      <c r="BP17" t="s">
        <v>175</v>
      </c>
      <c r="BQ17" t="s">
        <v>176</v>
      </c>
      <c r="BR17" t="s">
        <v>177</v>
      </c>
      <c r="BS17" t="s">
        <v>178</v>
      </c>
      <c r="BT17" t="s">
        <v>179</v>
      </c>
      <c r="BU17" t="s">
        <v>180</v>
      </c>
      <c r="BV17" t="s">
        <v>181</v>
      </c>
      <c r="BW17" t="s">
        <v>182</v>
      </c>
      <c r="BX17" t="s">
        <v>183</v>
      </c>
      <c r="BY17" t="s">
        <v>184</v>
      </c>
      <c r="BZ17" t="s">
        <v>185</v>
      </c>
      <c r="CA17" t="s">
        <v>186</v>
      </c>
      <c r="CB17" t="s">
        <v>187</v>
      </c>
      <c r="CC17" t="s">
        <v>188</v>
      </c>
      <c r="CD17" t="s">
        <v>189</v>
      </c>
      <c r="CE17" t="s">
        <v>190</v>
      </c>
      <c r="CF17" t="s">
        <v>191</v>
      </c>
      <c r="CG17" t="s">
        <v>192</v>
      </c>
      <c r="CH17" t="s">
        <v>193</v>
      </c>
      <c r="CI17" t="s">
        <v>194</v>
      </c>
      <c r="CJ17" t="s">
        <v>195</v>
      </c>
      <c r="CK17" t="s">
        <v>196</v>
      </c>
      <c r="CL17" t="s">
        <v>197</v>
      </c>
      <c r="CM17" t="s">
        <v>111</v>
      </c>
      <c r="CN17" t="s">
        <v>114</v>
      </c>
      <c r="CO17" t="s">
        <v>198</v>
      </c>
      <c r="CP17" t="s">
        <v>199</v>
      </c>
      <c r="CQ17" t="s">
        <v>200</v>
      </c>
      <c r="CR17" t="s">
        <v>201</v>
      </c>
      <c r="CS17" t="s">
        <v>202</v>
      </c>
      <c r="CT17" t="s">
        <v>203</v>
      </c>
      <c r="CU17" t="s">
        <v>204</v>
      </c>
      <c r="CV17" t="s">
        <v>205</v>
      </c>
      <c r="CW17" t="s">
        <v>206</v>
      </c>
      <c r="CX17" t="s">
        <v>207</v>
      </c>
      <c r="CY17" t="s">
        <v>208</v>
      </c>
      <c r="CZ17" t="s">
        <v>209</v>
      </c>
      <c r="DA17" t="s">
        <v>210</v>
      </c>
      <c r="DB17" t="s">
        <v>211</v>
      </c>
      <c r="DC17" t="s">
        <v>212</v>
      </c>
      <c r="DD17" t="s">
        <v>213</v>
      </c>
      <c r="DE17" t="s">
        <v>214</v>
      </c>
      <c r="DF17" t="s">
        <v>215</v>
      </c>
      <c r="DG17" t="s">
        <v>216</v>
      </c>
      <c r="DH17" t="s">
        <v>217</v>
      </c>
      <c r="DI17" t="s">
        <v>218</v>
      </c>
      <c r="DJ17" t="s">
        <v>219</v>
      </c>
      <c r="DK17" t="s">
        <v>220</v>
      </c>
      <c r="DL17" t="s">
        <v>221</v>
      </c>
      <c r="DM17" t="s">
        <v>222</v>
      </c>
      <c r="DN17" t="s">
        <v>223</v>
      </c>
      <c r="DO17" t="s">
        <v>224</v>
      </c>
      <c r="DP17" t="s">
        <v>225</v>
      </c>
      <c r="DQ17" t="s">
        <v>226</v>
      </c>
      <c r="DR17" t="s">
        <v>227</v>
      </c>
      <c r="DS17" t="s">
        <v>228</v>
      </c>
      <c r="DT17" t="s">
        <v>229</v>
      </c>
      <c r="DU17" t="s">
        <v>230</v>
      </c>
      <c r="DV17" t="s">
        <v>231</v>
      </c>
      <c r="DW17" t="s">
        <v>232</v>
      </c>
      <c r="DX17" t="s">
        <v>233</v>
      </c>
      <c r="DY17" t="s">
        <v>234</v>
      </c>
      <c r="DZ17" t="s">
        <v>235</v>
      </c>
      <c r="EA17" t="s">
        <v>236</v>
      </c>
      <c r="EB17" t="s">
        <v>237</v>
      </c>
      <c r="EC17" t="s">
        <v>238</v>
      </c>
      <c r="ED17" t="s">
        <v>239</v>
      </c>
      <c r="EE17" t="s">
        <v>240</v>
      </c>
      <c r="EF17" t="s">
        <v>241</v>
      </c>
      <c r="EG17" t="s">
        <v>242</v>
      </c>
      <c r="EH17" t="s">
        <v>243</v>
      </c>
      <c r="EI17" t="s">
        <v>244</v>
      </c>
      <c r="EJ17" t="s">
        <v>245</v>
      </c>
      <c r="EK17" t="s">
        <v>246</v>
      </c>
      <c r="EL17" t="s">
        <v>247</v>
      </c>
      <c r="EM17" t="s">
        <v>248</v>
      </c>
      <c r="EN17" t="s">
        <v>249</v>
      </c>
      <c r="EO17" t="s">
        <v>250</v>
      </c>
      <c r="EP17" t="s">
        <v>251</v>
      </c>
      <c r="EQ17" t="s">
        <v>252</v>
      </c>
      <c r="ER17" t="s">
        <v>253</v>
      </c>
      <c r="ES17" t="s">
        <v>254</v>
      </c>
      <c r="ET17" t="s">
        <v>255</v>
      </c>
      <c r="EU17" t="s">
        <v>256</v>
      </c>
      <c r="EV17" t="s">
        <v>257</v>
      </c>
      <c r="EW17" t="s">
        <v>258</v>
      </c>
      <c r="EX17" t="s">
        <v>259</v>
      </c>
      <c r="EY17" t="s">
        <v>260</v>
      </c>
      <c r="EZ17" t="s">
        <v>261</v>
      </c>
      <c r="FA17" t="s">
        <v>262</v>
      </c>
      <c r="FB17" t="s">
        <v>263</v>
      </c>
      <c r="FC17" t="s">
        <v>264</v>
      </c>
      <c r="FD17" t="s">
        <v>265</v>
      </c>
      <c r="FE17" t="s">
        <v>266</v>
      </c>
      <c r="FF17" t="s">
        <v>267</v>
      </c>
      <c r="FG17" t="s">
        <v>268</v>
      </c>
      <c r="FH17" t="s">
        <v>269</v>
      </c>
      <c r="FI17" t="s">
        <v>270</v>
      </c>
      <c r="FJ17" t="s">
        <v>271</v>
      </c>
      <c r="FK17" t="s">
        <v>272</v>
      </c>
      <c r="FL17" t="s">
        <v>273</v>
      </c>
      <c r="FM17" t="s">
        <v>274</v>
      </c>
      <c r="FN17" t="s">
        <v>275</v>
      </c>
      <c r="FO17" t="s">
        <v>276</v>
      </c>
      <c r="FP17" t="s">
        <v>277</v>
      </c>
      <c r="FQ17" t="s">
        <v>278</v>
      </c>
      <c r="FR17" t="s">
        <v>279</v>
      </c>
      <c r="FS17" t="s">
        <v>280</v>
      </c>
      <c r="FT17" t="s">
        <v>281</v>
      </c>
      <c r="FU17" t="s">
        <v>282</v>
      </c>
      <c r="FV17" t="s">
        <v>283</v>
      </c>
      <c r="FW17" t="s">
        <v>284</v>
      </c>
      <c r="FX17" t="s">
        <v>285</v>
      </c>
      <c r="FY17" t="s">
        <v>286</v>
      </c>
      <c r="FZ17" t="s">
        <v>287</v>
      </c>
      <c r="GA17" t="s">
        <v>288</v>
      </c>
      <c r="GB17" t="s">
        <v>289</v>
      </c>
      <c r="GC17" t="s">
        <v>290</v>
      </c>
      <c r="GD17" t="s">
        <v>291</v>
      </c>
      <c r="GE17" t="s">
        <v>292</v>
      </c>
      <c r="GF17" t="s">
        <v>293</v>
      </c>
      <c r="GG17" t="s">
        <v>294</v>
      </c>
      <c r="GH17" t="s">
        <v>295</v>
      </c>
      <c r="GI17" t="s">
        <v>296</v>
      </c>
      <c r="GJ17" t="s">
        <v>297</v>
      </c>
      <c r="GK17" t="s">
        <v>298</v>
      </c>
      <c r="GL17" t="s">
        <v>299</v>
      </c>
      <c r="GM17" t="s">
        <v>300</v>
      </c>
      <c r="GN17" t="s">
        <v>301</v>
      </c>
      <c r="GO17" t="s">
        <v>302</v>
      </c>
      <c r="GP17" t="s">
        <v>303</v>
      </c>
      <c r="GQ17" t="s">
        <v>304</v>
      </c>
      <c r="GR17" t="s">
        <v>305</v>
      </c>
      <c r="GS17" t="s">
        <v>306</v>
      </c>
      <c r="GT17" t="s">
        <v>307</v>
      </c>
      <c r="GU17" t="s">
        <v>308</v>
      </c>
      <c r="GV17" t="s">
        <v>309</v>
      </c>
      <c r="GW17" t="s">
        <v>310</v>
      </c>
      <c r="GX17" t="s">
        <v>311</v>
      </c>
      <c r="GY17" t="s">
        <v>312</v>
      </c>
      <c r="GZ17" t="s">
        <v>313</v>
      </c>
      <c r="HA17" t="s">
        <v>314</v>
      </c>
      <c r="HB17" t="s">
        <v>315</v>
      </c>
      <c r="HC17" t="s">
        <v>316</v>
      </c>
      <c r="HD17" t="s">
        <v>317</v>
      </c>
      <c r="HE17" t="s">
        <v>318</v>
      </c>
      <c r="HF17" t="s">
        <v>319</v>
      </c>
      <c r="HG17" t="s">
        <v>320</v>
      </c>
      <c r="HH17" t="s">
        <v>321</v>
      </c>
    </row>
    <row r="18" spans="1:216" x14ac:dyDescent="0.2">
      <c r="B18" t="s">
        <v>322</v>
      </c>
      <c r="C18" t="s">
        <v>322</v>
      </c>
      <c r="F18" t="s">
        <v>322</v>
      </c>
      <c r="L18" t="s">
        <v>322</v>
      </c>
      <c r="M18" t="s">
        <v>323</v>
      </c>
      <c r="N18" t="s">
        <v>324</v>
      </c>
      <c r="O18" t="s">
        <v>325</v>
      </c>
      <c r="P18" t="s">
        <v>326</v>
      </c>
      <c r="Q18" t="s">
        <v>326</v>
      </c>
      <c r="R18" t="s">
        <v>160</v>
      </c>
      <c r="S18" t="s">
        <v>160</v>
      </c>
      <c r="T18" t="s">
        <v>323</v>
      </c>
      <c r="U18" t="s">
        <v>323</v>
      </c>
      <c r="V18" t="s">
        <v>323</v>
      </c>
      <c r="W18" t="s">
        <v>323</v>
      </c>
      <c r="X18" t="s">
        <v>327</v>
      </c>
      <c r="Y18" t="s">
        <v>328</v>
      </c>
      <c r="Z18" t="s">
        <v>328</v>
      </c>
      <c r="AA18" t="s">
        <v>329</v>
      </c>
      <c r="AB18" t="s">
        <v>330</v>
      </c>
      <c r="AC18" t="s">
        <v>329</v>
      </c>
      <c r="AD18" t="s">
        <v>329</v>
      </c>
      <c r="AE18" t="s">
        <v>329</v>
      </c>
      <c r="AF18" t="s">
        <v>327</v>
      </c>
      <c r="AG18" t="s">
        <v>327</v>
      </c>
      <c r="AH18" t="s">
        <v>327</v>
      </c>
      <c r="AI18" t="s">
        <v>327</v>
      </c>
      <c r="AJ18" t="s">
        <v>331</v>
      </c>
      <c r="AK18" t="s">
        <v>330</v>
      </c>
      <c r="AM18" t="s">
        <v>330</v>
      </c>
      <c r="AN18" t="s">
        <v>331</v>
      </c>
      <c r="AO18" t="s">
        <v>325</v>
      </c>
      <c r="AP18" t="s">
        <v>325</v>
      </c>
      <c r="AR18" t="s">
        <v>332</v>
      </c>
      <c r="AS18" t="s">
        <v>322</v>
      </c>
      <c r="AT18" t="s">
        <v>326</v>
      </c>
      <c r="AU18" t="s">
        <v>326</v>
      </c>
      <c r="AV18" t="s">
        <v>333</v>
      </c>
      <c r="AW18" t="s">
        <v>333</v>
      </c>
      <c r="AX18" t="s">
        <v>326</v>
      </c>
      <c r="AY18" t="s">
        <v>333</v>
      </c>
      <c r="AZ18" t="s">
        <v>331</v>
      </c>
      <c r="BA18" t="s">
        <v>329</v>
      </c>
      <c r="BB18" t="s">
        <v>329</v>
      </c>
      <c r="BC18" t="s">
        <v>328</v>
      </c>
      <c r="BD18" t="s">
        <v>328</v>
      </c>
      <c r="BE18" t="s">
        <v>328</v>
      </c>
      <c r="BF18" t="s">
        <v>328</v>
      </c>
      <c r="BG18" t="s">
        <v>328</v>
      </c>
      <c r="BH18" t="s">
        <v>334</v>
      </c>
      <c r="BI18" t="s">
        <v>325</v>
      </c>
      <c r="BJ18" t="s">
        <v>325</v>
      </c>
      <c r="BK18" t="s">
        <v>326</v>
      </c>
      <c r="BL18" t="s">
        <v>326</v>
      </c>
      <c r="BM18" t="s">
        <v>326</v>
      </c>
      <c r="BN18" t="s">
        <v>333</v>
      </c>
      <c r="BO18" t="s">
        <v>326</v>
      </c>
      <c r="BP18" t="s">
        <v>333</v>
      </c>
      <c r="BQ18" t="s">
        <v>329</v>
      </c>
      <c r="BR18" t="s">
        <v>329</v>
      </c>
      <c r="BS18" t="s">
        <v>328</v>
      </c>
      <c r="BT18" t="s">
        <v>328</v>
      </c>
      <c r="BU18" t="s">
        <v>325</v>
      </c>
      <c r="BZ18" t="s">
        <v>325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325</v>
      </c>
      <c r="CI18" t="s">
        <v>325</v>
      </c>
      <c r="CJ18" t="s">
        <v>325</v>
      </c>
      <c r="CK18" t="s">
        <v>322</v>
      </c>
      <c r="CM18" t="s">
        <v>335</v>
      </c>
      <c r="CO18" t="s">
        <v>322</v>
      </c>
      <c r="CP18" t="s">
        <v>322</v>
      </c>
      <c r="CR18" t="s">
        <v>336</v>
      </c>
      <c r="CS18" t="s">
        <v>337</v>
      </c>
      <c r="CT18" t="s">
        <v>336</v>
      </c>
      <c r="CU18" t="s">
        <v>337</v>
      </c>
      <c r="CV18" t="s">
        <v>336</v>
      </c>
      <c r="CW18" t="s">
        <v>337</v>
      </c>
      <c r="CX18" t="s">
        <v>330</v>
      </c>
      <c r="CY18" t="s">
        <v>330</v>
      </c>
      <c r="CZ18" t="s">
        <v>325</v>
      </c>
      <c r="DA18" t="s">
        <v>338</v>
      </c>
      <c r="DB18" t="s">
        <v>325</v>
      </c>
      <c r="DD18" t="s">
        <v>326</v>
      </c>
      <c r="DE18" t="s">
        <v>339</v>
      </c>
      <c r="DF18" t="s">
        <v>326</v>
      </c>
      <c r="DH18" t="s">
        <v>325</v>
      </c>
      <c r="DI18" t="s">
        <v>338</v>
      </c>
      <c r="DJ18" t="s">
        <v>325</v>
      </c>
      <c r="DO18" t="s">
        <v>340</v>
      </c>
      <c r="DP18" t="s">
        <v>340</v>
      </c>
      <c r="EC18" t="s">
        <v>340</v>
      </c>
      <c r="ED18" t="s">
        <v>340</v>
      </c>
      <c r="EE18" t="s">
        <v>341</v>
      </c>
      <c r="EF18" t="s">
        <v>341</v>
      </c>
      <c r="EG18" t="s">
        <v>328</v>
      </c>
      <c r="EH18" t="s">
        <v>328</v>
      </c>
      <c r="EI18" t="s">
        <v>330</v>
      </c>
      <c r="EJ18" t="s">
        <v>328</v>
      </c>
      <c r="EK18" t="s">
        <v>333</v>
      </c>
      <c r="EL18" t="s">
        <v>330</v>
      </c>
      <c r="EM18" t="s">
        <v>330</v>
      </c>
      <c r="EO18" t="s">
        <v>340</v>
      </c>
      <c r="EP18" t="s">
        <v>340</v>
      </c>
      <c r="EQ18" t="s">
        <v>340</v>
      </c>
      <c r="ER18" t="s">
        <v>340</v>
      </c>
      <c r="ES18" t="s">
        <v>340</v>
      </c>
      <c r="ET18" t="s">
        <v>340</v>
      </c>
      <c r="EU18" t="s">
        <v>340</v>
      </c>
      <c r="EV18" t="s">
        <v>342</v>
      </c>
      <c r="EW18" t="s">
        <v>342</v>
      </c>
      <c r="EX18" t="s">
        <v>343</v>
      </c>
      <c r="EY18" t="s">
        <v>342</v>
      </c>
      <c r="EZ18" t="s">
        <v>340</v>
      </c>
      <c r="FA18" t="s">
        <v>340</v>
      </c>
      <c r="FB18" t="s">
        <v>340</v>
      </c>
      <c r="FC18" t="s">
        <v>340</v>
      </c>
      <c r="FD18" t="s">
        <v>340</v>
      </c>
      <c r="FE18" t="s">
        <v>340</v>
      </c>
      <c r="FF18" t="s">
        <v>340</v>
      </c>
      <c r="FG18" t="s">
        <v>340</v>
      </c>
      <c r="FH18" t="s">
        <v>340</v>
      </c>
      <c r="FI18" t="s">
        <v>340</v>
      </c>
      <c r="FJ18" t="s">
        <v>340</v>
      </c>
      <c r="FK18" t="s">
        <v>340</v>
      </c>
      <c r="FR18" t="s">
        <v>340</v>
      </c>
      <c r="FS18" t="s">
        <v>330</v>
      </c>
      <c r="FT18" t="s">
        <v>330</v>
      </c>
      <c r="FU18" t="s">
        <v>336</v>
      </c>
      <c r="FV18" t="s">
        <v>337</v>
      </c>
      <c r="FW18" t="s">
        <v>337</v>
      </c>
      <c r="GA18" t="s">
        <v>337</v>
      </c>
      <c r="GE18" t="s">
        <v>326</v>
      </c>
      <c r="GF18" t="s">
        <v>326</v>
      </c>
      <c r="GG18" t="s">
        <v>333</v>
      </c>
      <c r="GH18" t="s">
        <v>333</v>
      </c>
      <c r="GI18" t="s">
        <v>344</v>
      </c>
      <c r="GJ18" t="s">
        <v>344</v>
      </c>
      <c r="GK18" t="s">
        <v>340</v>
      </c>
      <c r="GL18" t="s">
        <v>340</v>
      </c>
      <c r="GM18" t="s">
        <v>340</v>
      </c>
      <c r="GN18" t="s">
        <v>340</v>
      </c>
      <c r="GO18" t="s">
        <v>340</v>
      </c>
      <c r="GP18" t="s">
        <v>340</v>
      </c>
      <c r="GQ18" t="s">
        <v>328</v>
      </c>
      <c r="GR18" t="s">
        <v>340</v>
      </c>
      <c r="GT18" t="s">
        <v>331</v>
      </c>
      <c r="GU18" t="s">
        <v>331</v>
      </c>
      <c r="GV18" t="s">
        <v>328</v>
      </c>
      <c r="GW18" t="s">
        <v>328</v>
      </c>
      <c r="GX18" t="s">
        <v>328</v>
      </c>
      <c r="GY18" t="s">
        <v>328</v>
      </c>
      <c r="GZ18" t="s">
        <v>328</v>
      </c>
      <c r="HA18" t="s">
        <v>330</v>
      </c>
      <c r="HB18" t="s">
        <v>330</v>
      </c>
      <c r="HC18" t="s">
        <v>330</v>
      </c>
      <c r="HD18" t="s">
        <v>328</v>
      </c>
      <c r="HE18" t="s">
        <v>326</v>
      </c>
      <c r="HF18" t="s">
        <v>333</v>
      </c>
      <c r="HG18" t="s">
        <v>330</v>
      </c>
      <c r="HH18" t="s">
        <v>330</v>
      </c>
    </row>
    <row r="19" spans="1:216" x14ac:dyDescent="0.2">
      <c r="A19">
        <v>1</v>
      </c>
      <c r="B19">
        <v>1689463733</v>
      </c>
      <c r="C19">
        <v>0</v>
      </c>
      <c r="D19" t="s">
        <v>345</v>
      </c>
      <c r="E19" t="s">
        <v>346</v>
      </c>
      <c r="F19" t="s">
        <v>347</v>
      </c>
      <c r="G19" t="s">
        <v>395</v>
      </c>
      <c r="H19" t="s">
        <v>348</v>
      </c>
      <c r="I19" t="s">
        <v>349</v>
      </c>
      <c r="J19" t="s">
        <v>350</v>
      </c>
      <c r="K19" t="s">
        <v>351</v>
      </c>
      <c r="L19">
        <v>1689463733</v>
      </c>
      <c r="M19">
        <f t="shared" ref="M19:M38" si="0">(N19)/1000</f>
        <v>1.8114994868310885E-3</v>
      </c>
      <c r="N19">
        <f t="shared" ref="N19:N38" si="1">1000*AZ19*AL19*(AV19-AW19)/(100*$B$7*(1000-AL19*AV19))</f>
        <v>1.8114994868310885</v>
      </c>
      <c r="O19">
        <f t="shared" ref="O19:O38" si="2">AZ19*AL19*(AU19-AT19*(1000-AL19*AW19)/(1000-AL19*AV19))/(100*$B$7)</f>
        <v>12.045374517319798</v>
      </c>
      <c r="P19">
        <f t="shared" ref="P19:P38" si="3">AT19 - IF(AL19&gt;1, O19*$B$7*100/(AN19*BH19), 0)</f>
        <v>390.947</v>
      </c>
      <c r="Q19">
        <f t="shared" ref="Q19:Q38" si="4">((W19-M19/2)*P19-O19)/(W19+M19/2)</f>
        <v>227.44687910398207</v>
      </c>
      <c r="R19">
        <f t="shared" ref="R19:R38" si="5">Q19*(BA19+BB19)/1000</f>
        <v>22.842147055774543</v>
      </c>
      <c r="S19">
        <f t="shared" ref="S19:S38" si="6">(AT19 - IF(AL19&gt;1, O19*$B$7*100/(AN19*BH19), 0))*(BA19+BB19)/1000</f>
        <v>39.262217622829304</v>
      </c>
      <c r="T19">
        <f t="shared" ref="T19:T38" si="7">2/((1/V19-1/U19)+SIGN(V19)*SQRT((1/V19-1/U19)*(1/V19-1/U19) + 4*$C$7/(($C$7+1)*($C$7+1))*(2*1/V19*1/U19-1/U19*1/U19)))</f>
        <v>0.12554821335844704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3.3563967026256409</v>
      </c>
      <c r="V19">
        <f t="shared" ref="V19:V38" si="9">M19*(1000-(1000*0.61365*EXP(17.502*Z19/(240.97+Z19))/(BA19+BB19)+AV19)/2)/(1000*0.61365*EXP(17.502*Z19/(240.97+Z19))/(BA19+BB19)-AV19)</f>
        <v>0.12299641460985078</v>
      </c>
      <c r="W19">
        <f t="shared" ref="W19:W38" si="10">1/(($C$7+1)/(T19/1.6)+1/(U19/1.37)) + $C$7/(($C$7+1)/(T19/1.6) + $C$7/(U19/1.37))</f>
        <v>7.7097708219217492E-2</v>
      </c>
      <c r="X19">
        <f t="shared" ref="X19:X38" si="11">(AO19*AR19)</f>
        <v>330.7911719999999</v>
      </c>
      <c r="Y19">
        <f t="shared" ref="Y19:Y38" si="12">(BC19+(X19+2*0.95*0.0000000567*(((BC19+$B$9)+273)^4-(BC19+273)^4)-44100*M19)/(1.84*29.3*U19+8*0.95*0.0000000567*(BC19+273)^3))</f>
        <v>26.958178340448328</v>
      </c>
      <c r="Z19">
        <f t="shared" ref="Z19:Z38" si="13">($C$9*BD19+$D$9*BE19+$E$9*Y19)</f>
        <v>26.958178340448328</v>
      </c>
      <c r="AA19">
        <f t="shared" ref="AA19:AA38" si="14">0.61365*EXP(17.502*Z19/(240.97+Z19))</f>
        <v>3.5703776595221504</v>
      </c>
      <c r="AB19">
        <f t="shared" ref="AB19:AB38" si="15">(AC19/AD19*100)</f>
        <v>64.529954893334065</v>
      </c>
      <c r="AC19">
        <f t="shared" ref="AC19:AC38" si="16">AV19*(BA19+BB19)/1000</f>
        <v>2.1332618535430399</v>
      </c>
      <c r="AD19">
        <f t="shared" ref="AD19:AD38" si="17">0.61365*EXP(17.502*BC19/(240.97+BC19))</f>
        <v>3.3058474270890983</v>
      </c>
      <c r="AE19">
        <f t="shared" ref="AE19:AE38" si="18">(AA19-AV19*(BA19+BB19)/1000)</f>
        <v>1.4371158059791105</v>
      </c>
      <c r="AF19">
        <f t="shared" ref="AF19:AF38" si="19">(-M19*44100)</f>
        <v>-79.887127369251004</v>
      </c>
      <c r="AG19">
        <f t="shared" ref="AG19:AG38" si="20">2*29.3*U19*0.92*(BC19-Z19)</f>
        <v>-235.93686267461067</v>
      </c>
      <c r="AH19">
        <f t="shared" ref="AH19:AH38" si="21">2*0.95*0.0000000567*(((BC19+$B$9)+273)^4-(Z19+273)^4)</f>
        <v>-15.065484142611211</v>
      </c>
      <c r="AI19">
        <f t="shared" ref="AI19:AI38" si="22">X19+AH19+AF19+AG19</f>
        <v>-9.8302186472949415E-2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53331.917399518839</v>
      </c>
      <c r="AO19">
        <f t="shared" ref="AO19:AO38" si="26">$B$13*BI19+$C$13*BJ19+$F$13*BU19*(1-BX19)</f>
        <v>2000.07</v>
      </c>
      <c r="AP19">
        <f t="shared" ref="AP19:AP38" si="27">AO19*AQ19</f>
        <v>1686.0587999999998</v>
      </c>
      <c r="AQ19">
        <f t="shared" ref="AQ19:AQ38" si="28">($B$13*$D$11+$C$13*$D$11+$F$13*((CH19+BZ19)/MAX(CH19+BZ19+CI19, 0.1)*$I$11+CI19/MAX(CH19+BZ19+CI19, 0.1)*$J$11))/($B$13+$C$13+$F$13)</f>
        <v>0.84299989500367478</v>
      </c>
      <c r="AR19">
        <f t="shared" ref="AR19:AR38" si="29">($B$13*$K$11+$C$13*$K$11+$F$13*((CH19+BZ19)/MAX(CH19+BZ19+CI19, 0.1)*$P$11+CI19/MAX(CH19+BZ19+CI19, 0.1)*$Q$11))/($B$13+$C$13+$F$13)</f>
        <v>0.16538979735709247</v>
      </c>
      <c r="AS19">
        <v>1689463733</v>
      </c>
      <c r="AT19">
        <v>390.947</v>
      </c>
      <c r="AU19">
        <v>400.04199999999997</v>
      </c>
      <c r="AV19">
        <v>21.241599999999998</v>
      </c>
      <c r="AW19">
        <v>19.9772</v>
      </c>
      <c r="AX19">
        <v>392.21100000000001</v>
      </c>
      <c r="AY19">
        <v>21.000900000000001</v>
      </c>
      <c r="AZ19">
        <v>600.02800000000002</v>
      </c>
      <c r="BA19">
        <v>100.371</v>
      </c>
      <c r="BB19">
        <v>5.7491899999999999E-2</v>
      </c>
      <c r="BC19">
        <v>25.654299999999999</v>
      </c>
      <c r="BD19">
        <v>24.919499999999999</v>
      </c>
      <c r="BE19">
        <v>999.9</v>
      </c>
      <c r="BF19">
        <v>0</v>
      </c>
      <c r="BG19">
        <v>0</v>
      </c>
      <c r="BH19">
        <v>10003.799999999999</v>
      </c>
      <c r="BI19">
        <v>0</v>
      </c>
      <c r="BJ19">
        <v>54.040900000000001</v>
      </c>
      <c r="BK19">
        <v>-9.0952800000000007</v>
      </c>
      <c r="BL19">
        <v>399.43099999999998</v>
      </c>
      <c r="BM19">
        <v>408.19600000000003</v>
      </c>
      <c r="BN19">
        <v>1.2643500000000001</v>
      </c>
      <c r="BO19">
        <v>400.04199999999997</v>
      </c>
      <c r="BP19">
        <v>19.9772</v>
      </c>
      <c r="BQ19">
        <v>2.1320299999999999</v>
      </c>
      <c r="BR19">
        <v>2.0051299999999999</v>
      </c>
      <c r="BS19">
        <v>18.4605</v>
      </c>
      <c r="BT19">
        <v>17.4849</v>
      </c>
      <c r="BU19">
        <v>2000.07</v>
      </c>
      <c r="BV19">
        <v>0.90000199999999997</v>
      </c>
      <c r="BW19">
        <v>9.9998199999999995E-2</v>
      </c>
      <c r="BX19">
        <v>0</v>
      </c>
      <c r="BY19">
        <v>2.1608999999999998</v>
      </c>
      <c r="BZ19">
        <v>0</v>
      </c>
      <c r="CA19">
        <v>4023.08</v>
      </c>
      <c r="CB19">
        <v>15439.4</v>
      </c>
      <c r="CC19">
        <v>49.436999999999998</v>
      </c>
      <c r="CD19">
        <v>50.5</v>
      </c>
      <c r="CE19">
        <v>50.436999999999998</v>
      </c>
      <c r="CF19">
        <v>48.375</v>
      </c>
      <c r="CG19">
        <v>48.5</v>
      </c>
      <c r="CH19">
        <v>1800.07</v>
      </c>
      <c r="CI19">
        <v>200</v>
      </c>
      <c r="CJ19">
        <v>0</v>
      </c>
      <c r="CK19">
        <v>1689463738.9000001</v>
      </c>
      <c r="CL19">
        <v>0</v>
      </c>
      <c r="CM19">
        <v>1689463620</v>
      </c>
      <c r="CN19" t="s">
        <v>352</v>
      </c>
      <c r="CO19">
        <v>1689463618</v>
      </c>
      <c r="CP19">
        <v>1689463620</v>
      </c>
      <c r="CQ19">
        <v>47</v>
      </c>
      <c r="CR19">
        <v>-3.1E-2</v>
      </c>
      <c r="CS19">
        <v>1.6E-2</v>
      </c>
      <c r="CT19">
        <v>-1.2649999999999999</v>
      </c>
      <c r="CU19">
        <v>0.24099999999999999</v>
      </c>
      <c r="CV19">
        <v>400</v>
      </c>
      <c r="CW19">
        <v>20</v>
      </c>
      <c r="CX19">
        <v>0.33</v>
      </c>
      <c r="CY19">
        <v>0.05</v>
      </c>
      <c r="CZ19">
        <v>12.773783119836899</v>
      </c>
      <c r="DA19">
        <v>-4.3895163881247298E-2</v>
      </c>
      <c r="DB19">
        <v>6.1840345853342797E-2</v>
      </c>
      <c r="DC19">
        <v>1</v>
      </c>
      <c r="DD19">
        <v>399.967952380952</v>
      </c>
      <c r="DE19">
        <v>7.3480519480942003E-2</v>
      </c>
      <c r="DF19">
        <v>3.2261544542009898E-2</v>
      </c>
      <c r="DG19">
        <v>-1</v>
      </c>
      <c r="DH19">
        <v>2000.019</v>
      </c>
      <c r="DI19">
        <v>-5.9645692208259E-2</v>
      </c>
      <c r="DJ19">
        <v>9.9594176536584603E-2</v>
      </c>
      <c r="DK19">
        <v>1</v>
      </c>
      <c r="DL19">
        <v>2</v>
      </c>
      <c r="DM19">
        <v>2</v>
      </c>
      <c r="DN19" t="s">
        <v>353</v>
      </c>
      <c r="DO19">
        <v>3.2366100000000002</v>
      </c>
      <c r="DP19">
        <v>2.7891599999999999</v>
      </c>
      <c r="DQ19">
        <v>9.4643199999999997E-2</v>
      </c>
      <c r="DR19">
        <v>9.5628299999999999E-2</v>
      </c>
      <c r="DS19">
        <v>0.109415</v>
      </c>
      <c r="DT19">
        <v>0.103464</v>
      </c>
      <c r="DU19">
        <v>26222.9</v>
      </c>
      <c r="DV19">
        <v>27932.5</v>
      </c>
      <c r="DW19">
        <v>27120.2</v>
      </c>
      <c r="DX19">
        <v>29002.7</v>
      </c>
      <c r="DY19">
        <v>31843.5</v>
      </c>
      <c r="DZ19">
        <v>34768.400000000001</v>
      </c>
      <c r="EA19">
        <v>36265.800000000003</v>
      </c>
      <c r="EB19">
        <v>39464.800000000003</v>
      </c>
      <c r="EC19">
        <v>2.2563300000000002</v>
      </c>
      <c r="ED19">
        <v>1.61693</v>
      </c>
      <c r="EE19">
        <v>6.0833999999999999E-2</v>
      </c>
      <c r="EF19">
        <v>0</v>
      </c>
      <c r="EG19">
        <v>23.920400000000001</v>
      </c>
      <c r="EH19">
        <v>999.9</v>
      </c>
      <c r="EI19">
        <v>50.805999999999997</v>
      </c>
      <c r="EJ19">
        <v>30.363</v>
      </c>
      <c r="EK19">
        <v>22.018799999999999</v>
      </c>
      <c r="EL19">
        <v>62.499099999999999</v>
      </c>
      <c r="EM19">
        <v>34.639400000000002</v>
      </c>
      <c r="EN19">
        <v>1</v>
      </c>
      <c r="EO19">
        <v>-3.7467E-2</v>
      </c>
      <c r="EP19">
        <v>1.3432200000000001</v>
      </c>
      <c r="EQ19">
        <v>19.912700000000001</v>
      </c>
      <c r="ER19">
        <v>5.2171399999999997</v>
      </c>
      <c r="ES19">
        <v>11.9261</v>
      </c>
      <c r="ET19">
        <v>4.9541000000000004</v>
      </c>
      <c r="EU19">
        <v>3.2970000000000002</v>
      </c>
      <c r="EV19">
        <v>2439.6999999999998</v>
      </c>
      <c r="EW19">
        <v>74.2</v>
      </c>
      <c r="EX19">
        <v>35.4</v>
      </c>
      <c r="EY19">
        <v>8243.9</v>
      </c>
      <c r="EZ19">
        <v>1.8602000000000001</v>
      </c>
      <c r="FA19">
        <v>1.85944</v>
      </c>
      <c r="FB19">
        <v>1.86493</v>
      </c>
      <c r="FC19">
        <v>1.8689</v>
      </c>
      <c r="FD19">
        <v>1.8638399999999999</v>
      </c>
      <c r="FE19">
        <v>1.8637999999999999</v>
      </c>
      <c r="FF19">
        <v>1.86385</v>
      </c>
      <c r="FG19">
        <v>1.86364</v>
      </c>
      <c r="FH19">
        <v>0</v>
      </c>
      <c r="FI19">
        <v>0</v>
      </c>
      <c r="FJ19">
        <v>0</v>
      </c>
      <c r="FK19">
        <v>0</v>
      </c>
      <c r="FL19" t="s">
        <v>354</v>
      </c>
      <c r="FM19" t="s">
        <v>355</v>
      </c>
      <c r="FN19" t="s">
        <v>356</v>
      </c>
      <c r="FO19" t="s">
        <v>356</v>
      </c>
      <c r="FP19" t="s">
        <v>356</v>
      </c>
      <c r="FQ19" t="s">
        <v>356</v>
      </c>
      <c r="FR19">
        <v>0</v>
      </c>
      <c r="FS19">
        <v>100</v>
      </c>
      <c r="FT19">
        <v>100</v>
      </c>
      <c r="FU19">
        <v>-1.264</v>
      </c>
      <c r="FV19">
        <v>0.2407</v>
      </c>
      <c r="FW19">
        <v>-1.2646000000000299</v>
      </c>
      <c r="FX19">
        <v>0</v>
      </c>
      <c r="FY19">
        <v>0</v>
      </c>
      <c r="FZ19">
        <v>0</v>
      </c>
      <c r="GA19">
        <v>0.24071000000000001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1.9</v>
      </c>
      <c r="GJ19">
        <v>1.9</v>
      </c>
      <c r="GK19">
        <v>1.03271</v>
      </c>
      <c r="GL19">
        <v>2.5842299999999998</v>
      </c>
      <c r="GM19">
        <v>1.4489700000000001</v>
      </c>
      <c r="GN19">
        <v>2.3010299999999999</v>
      </c>
      <c r="GO19">
        <v>1.5466299999999999</v>
      </c>
      <c r="GP19">
        <v>2.4365199999999998</v>
      </c>
      <c r="GQ19">
        <v>32.8202</v>
      </c>
      <c r="GR19">
        <v>16.128399999999999</v>
      </c>
      <c r="GS19">
        <v>18</v>
      </c>
      <c r="GT19">
        <v>657.49800000000005</v>
      </c>
      <c r="GU19">
        <v>333.202</v>
      </c>
      <c r="GV19">
        <v>21.997</v>
      </c>
      <c r="GW19">
        <v>26.695599999999999</v>
      </c>
      <c r="GX19">
        <v>29.998699999999999</v>
      </c>
      <c r="GY19">
        <v>26.752199999999998</v>
      </c>
      <c r="GZ19">
        <v>26.734200000000001</v>
      </c>
      <c r="HA19">
        <v>20.683800000000002</v>
      </c>
      <c r="HB19">
        <v>15</v>
      </c>
      <c r="HC19">
        <v>-30</v>
      </c>
      <c r="HD19">
        <v>22</v>
      </c>
      <c r="HE19">
        <v>400</v>
      </c>
      <c r="HF19">
        <v>0</v>
      </c>
      <c r="HG19">
        <v>99.9024</v>
      </c>
      <c r="HH19">
        <v>95.788200000000003</v>
      </c>
    </row>
    <row r="20" spans="1:216" x14ac:dyDescent="0.2">
      <c r="A20">
        <v>2</v>
      </c>
      <c r="B20">
        <v>1689463794</v>
      </c>
      <c r="C20">
        <v>61</v>
      </c>
      <c r="D20" t="s">
        <v>357</v>
      </c>
      <c r="E20" t="s">
        <v>358</v>
      </c>
      <c r="F20" t="s">
        <v>347</v>
      </c>
      <c r="G20" t="s">
        <v>395</v>
      </c>
      <c r="H20" t="s">
        <v>348</v>
      </c>
      <c r="I20" t="s">
        <v>349</v>
      </c>
      <c r="J20" t="s">
        <v>350</v>
      </c>
      <c r="K20" t="s">
        <v>351</v>
      </c>
      <c r="L20">
        <v>1689463794</v>
      </c>
      <c r="M20">
        <f t="shared" si="0"/>
        <v>1.7418385326441147E-3</v>
      </c>
      <c r="N20">
        <f t="shared" si="1"/>
        <v>1.7418385326441146</v>
      </c>
      <c r="O20">
        <f t="shared" si="2"/>
        <v>11.827037963352225</v>
      </c>
      <c r="P20">
        <f t="shared" si="3"/>
        <v>391.09500000000003</v>
      </c>
      <c r="Q20">
        <f t="shared" si="4"/>
        <v>230.26226506608197</v>
      </c>
      <c r="R20">
        <f t="shared" si="5"/>
        <v>23.124306004600072</v>
      </c>
      <c r="S20">
        <f t="shared" si="6"/>
        <v>39.276085702855504</v>
      </c>
      <c r="T20">
        <f t="shared" si="7"/>
        <v>0.12522111537922664</v>
      </c>
      <c r="U20">
        <f t="shared" si="8"/>
        <v>3.3579410689594091</v>
      </c>
      <c r="V20">
        <f t="shared" si="9"/>
        <v>0.12268359320251244</v>
      </c>
      <c r="W20">
        <f t="shared" si="10"/>
        <v>7.690094918704965E-2</v>
      </c>
      <c r="X20">
        <f t="shared" si="11"/>
        <v>297.687636</v>
      </c>
      <c r="Y20">
        <f t="shared" si="12"/>
        <v>26.661013305698567</v>
      </c>
      <c r="Z20">
        <f t="shared" si="13"/>
        <v>26.661013305698567</v>
      </c>
      <c r="AA20">
        <f t="shared" si="14"/>
        <v>3.5085165216248853</v>
      </c>
      <c r="AB20">
        <f t="shared" si="15"/>
        <v>64.747850065855488</v>
      </c>
      <c r="AC20">
        <f t="shared" si="16"/>
        <v>2.1226630692465402</v>
      </c>
      <c r="AD20">
        <f t="shared" si="17"/>
        <v>3.2783529755622229</v>
      </c>
      <c r="AE20">
        <f t="shared" si="18"/>
        <v>1.385853452378345</v>
      </c>
      <c r="AF20">
        <f t="shared" si="19"/>
        <v>-76.815079289605464</v>
      </c>
      <c r="AG20">
        <f t="shared" si="20"/>
        <v>-207.72003889180732</v>
      </c>
      <c r="AH20">
        <f t="shared" si="21"/>
        <v>-13.228544921596507</v>
      </c>
      <c r="AI20">
        <f t="shared" si="22"/>
        <v>-7.6027103009295161E-2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53393.306998691434</v>
      </c>
      <c r="AO20">
        <f t="shared" si="26"/>
        <v>1799.91</v>
      </c>
      <c r="AP20">
        <f t="shared" si="27"/>
        <v>1517.3244000000002</v>
      </c>
      <c r="AQ20">
        <f t="shared" si="28"/>
        <v>0.84300015000750039</v>
      </c>
      <c r="AR20">
        <f t="shared" si="29"/>
        <v>0.16539028951447571</v>
      </c>
      <c r="AS20">
        <v>1689463794</v>
      </c>
      <c r="AT20">
        <v>391.09500000000003</v>
      </c>
      <c r="AU20">
        <v>400.01499999999999</v>
      </c>
      <c r="AV20">
        <v>21.136600000000001</v>
      </c>
      <c r="AW20">
        <v>19.9207</v>
      </c>
      <c r="AX20">
        <v>392.36</v>
      </c>
      <c r="AY20">
        <v>20.895900000000001</v>
      </c>
      <c r="AZ20">
        <v>600.03200000000004</v>
      </c>
      <c r="BA20">
        <v>100.36799999999999</v>
      </c>
      <c r="BB20">
        <v>5.7946900000000003E-2</v>
      </c>
      <c r="BC20">
        <v>25.5136</v>
      </c>
      <c r="BD20">
        <v>24.745100000000001</v>
      </c>
      <c r="BE20">
        <v>999.9</v>
      </c>
      <c r="BF20">
        <v>0</v>
      </c>
      <c r="BG20">
        <v>0</v>
      </c>
      <c r="BH20">
        <v>10011.200000000001</v>
      </c>
      <c r="BI20">
        <v>0</v>
      </c>
      <c r="BJ20">
        <v>54.756</v>
      </c>
      <c r="BK20">
        <v>-8.9200700000000008</v>
      </c>
      <c r="BL20">
        <v>399.54</v>
      </c>
      <c r="BM20">
        <v>408.14600000000002</v>
      </c>
      <c r="BN20">
        <v>1.21587</v>
      </c>
      <c r="BO20">
        <v>400.01499999999999</v>
      </c>
      <c r="BP20">
        <v>19.9207</v>
      </c>
      <c r="BQ20">
        <v>2.1214400000000002</v>
      </c>
      <c r="BR20">
        <v>1.9994000000000001</v>
      </c>
      <c r="BS20">
        <v>18.3811</v>
      </c>
      <c r="BT20">
        <v>17.439599999999999</v>
      </c>
      <c r="BU20">
        <v>1799.91</v>
      </c>
      <c r="BV20">
        <v>0.89999300000000004</v>
      </c>
      <c r="BW20">
        <v>0.100007</v>
      </c>
      <c r="BX20">
        <v>0</v>
      </c>
      <c r="BY20">
        <v>2.3266</v>
      </c>
      <c r="BZ20">
        <v>0</v>
      </c>
      <c r="CA20">
        <v>3667.06</v>
      </c>
      <c r="CB20">
        <v>13894.2</v>
      </c>
      <c r="CC20">
        <v>49.125</v>
      </c>
      <c r="CD20">
        <v>50.186999999999998</v>
      </c>
      <c r="CE20">
        <v>50.186999999999998</v>
      </c>
      <c r="CF20">
        <v>48.061999999999998</v>
      </c>
      <c r="CG20">
        <v>48.186999999999998</v>
      </c>
      <c r="CH20">
        <v>1619.91</v>
      </c>
      <c r="CI20">
        <v>180</v>
      </c>
      <c r="CJ20">
        <v>0</v>
      </c>
      <c r="CK20">
        <v>1689463800.0999999</v>
      </c>
      <c r="CL20">
        <v>0</v>
      </c>
      <c r="CM20">
        <v>1689463620</v>
      </c>
      <c r="CN20" t="s">
        <v>352</v>
      </c>
      <c r="CO20">
        <v>1689463618</v>
      </c>
      <c r="CP20">
        <v>1689463620</v>
      </c>
      <c r="CQ20">
        <v>47</v>
      </c>
      <c r="CR20">
        <v>-3.1E-2</v>
      </c>
      <c r="CS20">
        <v>1.6E-2</v>
      </c>
      <c r="CT20">
        <v>-1.2649999999999999</v>
      </c>
      <c r="CU20">
        <v>0.24099999999999999</v>
      </c>
      <c r="CV20">
        <v>400</v>
      </c>
      <c r="CW20">
        <v>20</v>
      </c>
      <c r="CX20">
        <v>0.33</v>
      </c>
      <c r="CY20">
        <v>0.05</v>
      </c>
      <c r="CZ20">
        <v>12.605335454153099</v>
      </c>
      <c r="DA20">
        <v>0.164266202784764</v>
      </c>
      <c r="DB20">
        <v>4.40178767285163E-2</v>
      </c>
      <c r="DC20">
        <v>1</v>
      </c>
      <c r="DD20">
        <v>399.98733333333303</v>
      </c>
      <c r="DE20">
        <v>4.80779220784079E-2</v>
      </c>
      <c r="DF20">
        <v>2.4327788017844999E-2</v>
      </c>
      <c r="DG20">
        <v>-1</v>
      </c>
      <c r="DH20">
        <v>1799.97</v>
      </c>
      <c r="DI20">
        <v>-0.23284111893161699</v>
      </c>
      <c r="DJ20">
        <v>0.150491259040644</v>
      </c>
      <c r="DK20">
        <v>1</v>
      </c>
      <c r="DL20">
        <v>2</v>
      </c>
      <c r="DM20">
        <v>2</v>
      </c>
      <c r="DN20" t="s">
        <v>353</v>
      </c>
      <c r="DO20">
        <v>3.2368199999999998</v>
      </c>
      <c r="DP20">
        <v>2.7896800000000002</v>
      </c>
      <c r="DQ20">
        <v>9.4707E-2</v>
      </c>
      <c r="DR20">
        <v>9.5657800000000001E-2</v>
      </c>
      <c r="DS20">
        <v>0.109068</v>
      </c>
      <c r="DT20">
        <v>0.103294</v>
      </c>
      <c r="DU20">
        <v>26230.799999999999</v>
      </c>
      <c r="DV20">
        <v>27942</v>
      </c>
      <c r="DW20">
        <v>27129.4</v>
      </c>
      <c r="DX20">
        <v>29012.6</v>
      </c>
      <c r="DY20">
        <v>31867.1</v>
      </c>
      <c r="DZ20">
        <v>34787</v>
      </c>
      <c r="EA20">
        <v>36279.199999999997</v>
      </c>
      <c r="EB20">
        <v>39478.800000000003</v>
      </c>
      <c r="EC20">
        <v>2.2586300000000001</v>
      </c>
      <c r="ED20">
        <v>1.6202000000000001</v>
      </c>
      <c r="EE20">
        <v>5.8703100000000001E-2</v>
      </c>
      <c r="EF20">
        <v>0</v>
      </c>
      <c r="EG20">
        <v>23.780799999999999</v>
      </c>
      <c r="EH20">
        <v>999.9</v>
      </c>
      <c r="EI20">
        <v>50.768999999999998</v>
      </c>
      <c r="EJ20">
        <v>30.343</v>
      </c>
      <c r="EK20">
        <v>21.977900000000002</v>
      </c>
      <c r="EL20">
        <v>62.369100000000003</v>
      </c>
      <c r="EM20">
        <v>34.819699999999997</v>
      </c>
      <c r="EN20">
        <v>1</v>
      </c>
      <c r="EO20">
        <v>-5.6110300000000002E-2</v>
      </c>
      <c r="EP20">
        <v>1.19554</v>
      </c>
      <c r="EQ20">
        <v>19.9224</v>
      </c>
      <c r="ER20">
        <v>5.2160900000000003</v>
      </c>
      <c r="ES20">
        <v>11.9261</v>
      </c>
      <c r="ET20">
        <v>4.95465</v>
      </c>
      <c r="EU20">
        <v>3.2970000000000002</v>
      </c>
      <c r="EV20">
        <v>2441.1</v>
      </c>
      <c r="EW20">
        <v>74.2</v>
      </c>
      <c r="EX20">
        <v>35.4</v>
      </c>
      <c r="EY20">
        <v>8247.5</v>
      </c>
      <c r="EZ20">
        <v>1.8602000000000001</v>
      </c>
      <c r="FA20">
        <v>1.85944</v>
      </c>
      <c r="FB20">
        <v>1.86493</v>
      </c>
      <c r="FC20">
        <v>1.8689</v>
      </c>
      <c r="FD20">
        <v>1.8638300000000001</v>
      </c>
      <c r="FE20">
        <v>1.86381</v>
      </c>
      <c r="FF20">
        <v>1.8638600000000001</v>
      </c>
      <c r="FG20">
        <v>1.8636600000000001</v>
      </c>
      <c r="FH20">
        <v>0</v>
      </c>
      <c r="FI20">
        <v>0</v>
      </c>
      <c r="FJ20">
        <v>0</v>
      </c>
      <c r="FK20">
        <v>0</v>
      </c>
      <c r="FL20" t="s">
        <v>354</v>
      </c>
      <c r="FM20" t="s">
        <v>355</v>
      </c>
      <c r="FN20" t="s">
        <v>356</v>
      </c>
      <c r="FO20" t="s">
        <v>356</v>
      </c>
      <c r="FP20" t="s">
        <v>356</v>
      </c>
      <c r="FQ20" t="s">
        <v>356</v>
      </c>
      <c r="FR20">
        <v>0</v>
      </c>
      <c r="FS20">
        <v>100</v>
      </c>
      <c r="FT20">
        <v>100</v>
      </c>
      <c r="FU20">
        <v>-1.2649999999999999</v>
      </c>
      <c r="FV20">
        <v>0.2407</v>
      </c>
      <c r="FW20">
        <v>-1.2646000000000299</v>
      </c>
      <c r="FX20">
        <v>0</v>
      </c>
      <c r="FY20">
        <v>0</v>
      </c>
      <c r="FZ20">
        <v>0</v>
      </c>
      <c r="GA20">
        <v>0.24071000000000001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2.9</v>
      </c>
      <c r="GJ20">
        <v>2.9</v>
      </c>
      <c r="GK20">
        <v>1.0339400000000001</v>
      </c>
      <c r="GL20">
        <v>2.5817899999999998</v>
      </c>
      <c r="GM20">
        <v>1.4477500000000001</v>
      </c>
      <c r="GN20">
        <v>2.3071299999999999</v>
      </c>
      <c r="GO20">
        <v>1.5466299999999999</v>
      </c>
      <c r="GP20">
        <v>2.4902299999999999</v>
      </c>
      <c r="GQ20">
        <v>32.642600000000002</v>
      </c>
      <c r="GR20">
        <v>16.1371</v>
      </c>
      <c r="GS20">
        <v>18</v>
      </c>
      <c r="GT20">
        <v>657.34900000000005</v>
      </c>
      <c r="GU20">
        <v>334.05500000000001</v>
      </c>
      <c r="GV20">
        <v>21.997499999999999</v>
      </c>
      <c r="GW20">
        <v>26.482700000000001</v>
      </c>
      <c r="GX20">
        <v>29.9986</v>
      </c>
      <c r="GY20">
        <v>26.591000000000001</v>
      </c>
      <c r="GZ20">
        <v>26.5822</v>
      </c>
      <c r="HA20">
        <v>20.6891</v>
      </c>
      <c r="HB20">
        <v>15</v>
      </c>
      <c r="HC20">
        <v>-30</v>
      </c>
      <c r="HD20">
        <v>22</v>
      </c>
      <c r="HE20">
        <v>400</v>
      </c>
      <c r="HF20">
        <v>0</v>
      </c>
      <c r="HG20">
        <v>99.937899999999999</v>
      </c>
      <c r="HH20">
        <v>95.821600000000004</v>
      </c>
    </row>
    <row r="21" spans="1:216" x14ac:dyDescent="0.2">
      <c r="A21">
        <v>3</v>
      </c>
      <c r="B21">
        <v>1689463855</v>
      </c>
      <c r="C21">
        <v>122</v>
      </c>
      <c r="D21" t="s">
        <v>359</v>
      </c>
      <c r="E21" t="s">
        <v>360</v>
      </c>
      <c r="F21" t="s">
        <v>347</v>
      </c>
      <c r="G21" t="s">
        <v>395</v>
      </c>
      <c r="H21" t="s">
        <v>348</v>
      </c>
      <c r="I21" t="s">
        <v>349</v>
      </c>
      <c r="J21" t="s">
        <v>350</v>
      </c>
      <c r="K21" t="s">
        <v>351</v>
      </c>
      <c r="L21">
        <v>1689463855</v>
      </c>
      <c r="M21">
        <f t="shared" si="0"/>
        <v>1.6788001811945885E-3</v>
      </c>
      <c r="N21">
        <f t="shared" si="1"/>
        <v>1.6788001811945885</v>
      </c>
      <c r="O21">
        <f t="shared" si="2"/>
        <v>11.296855940051161</v>
      </c>
      <c r="P21">
        <f t="shared" si="3"/>
        <v>391.47300000000001</v>
      </c>
      <c r="Q21">
        <f t="shared" si="4"/>
        <v>240.07456635077796</v>
      </c>
      <c r="R21">
        <f t="shared" si="5"/>
        <v>24.11019042384617</v>
      </c>
      <c r="S21">
        <f t="shared" si="6"/>
        <v>39.314820887788507</v>
      </c>
      <c r="T21">
        <f t="shared" si="7"/>
        <v>0.12724246644128018</v>
      </c>
      <c r="U21">
        <f t="shared" si="8"/>
        <v>3.3526926158708994</v>
      </c>
      <c r="V21">
        <f t="shared" si="9"/>
        <v>0.12461927459805248</v>
      </c>
      <c r="W21">
        <f t="shared" si="10"/>
        <v>7.8118225792643631E-2</v>
      </c>
      <c r="X21">
        <f t="shared" si="11"/>
        <v>248.08819199999996</v>
      </c>
      <c r="Y21">
        <f t="shared" si="12"/>
        <v>26.276798707538475</v>
      </c>
      <c r="Z21">
        <f t="shared" si="13"/>
        <v>26.276798707538475</v>
      </c>
      <c r="AA21">
        <f t="shared" si="14"/>
        <v>3.4299226321371958</v>
      </c>
      <c r="AB21">
        <f t="shared" si="15"/>
        <v>65.042601125696081</v>
      </c>
      <c r="AC21">
        <f t="shared" si="16"/>
        <v>2.1143593084607502</v>
      </c>
      <c r="AD21">
        <f t="shared" si="17"/>
        <v>3.2507299398661962</v>
      </c>
      <c r="AE21">
        <f t="shared" si="18"/>
        <v>1.3155633236764457</v>
      </c>
      <c r="AF21">
        <f t="shared" si="19"/>
        <v>-74.035087990681347</v>
      </c>
      <c r="AG21">
        <f t="shared" si="20"/>
        <v>-163.68729630337526</v>
      </c>
      <c r="AH21">
        <f t="shared" si="21"/>
        <v>-10.413095803374558</v>
      </c>
      <c r="AI21">
        <f t="shared" si="22"/>
        <v>-4.7288097431192E-2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53295.377010572309</v>
      </c>
      <c r="AO21">
        <f t="shared" si="26"/>
        <v>1500.02</v>
      </c>
      <c r="AP21">
        <f t="shared" si="27"/>
        <v>1264.5167999999999</v>
      </c>
      <c r="AQ21">
        <f t="shared" si="28"/>
        <v>0.84299996000053323</v>
      </c>
      <c r="AR21">
        <f t="shared" si="29"/>
        <v>0.16538992280102929</v>
      </c>
      <c r="AS21">
        <v>1689463855</v>
      </c>
      <c r="AT21">
        <v>391.47300000000001</v>
      </c>
      <c r="AU21">
        <v>400</v>
      </c>
      <c r="AV21">
        <v>21.0535</v>
      </c>
      <c r="AW21">
        <v>19.8812</v>
      </c>
      <c r="AX21">
        <v>392.738</v>
      </c>
      <c r="AY21">
        <v>20.812799999999999</v>
      </c>
      <c r="AZ21">
        <v>599.87599999999998</v>
      </c>
      <c r="BA21">
        <v>100.37</v>
      </c>
      <c r="BB21">
        <v>5.7924499999999997E-2</v>
      </c>
      <c r="BC21">
        <v>25.371200000000002</v>
      </c>
      <c r="BD21">
        <v>24.564499999999999</v>
      </c>
      <c r="BE21">
        <v>999.9</v>
      </c>
      <c r="BF21">
        <v>0</v>
      </c>
      <c r="BG21">
        <v>0</v>
      </c>
      <c r="BH21">
        <v>9986.8799999999992</v>
      </c>
      <c r="BI21">
        <v>0</v>
      </c>
      <c r="BJ21">
        <v>56.703099999999999</v>
      </c>
      <c r="BK21">
        <v>-8.5265799999999992</v>
      </c>
      <c r="BL21">
        <v>399.89299999999997</v>
      </c>
      <c r="BM21">
        <v>408.11399999999998</v>
      </c>
      <c r="BN21">
        <v>1.17232</v>
      </c>
      <c r="BO21">
        <v>400</v>
      </c>
      <c r="BP21">
        <v>19.8812</v>
      </c>
      <c r="BQ21">
        <v>2.11313</v>
      </c>
      <c r="BR21">
        <v>1.9954700000000001</v>
      </c>
      <c r="BS21">
        <v>18.3185</v>
      </c>
      <c r="BT21">
        <v>17.4084</v>
      </c>
      <c r="BU21">
        <v>1500.02</v>
      </c>
      <c r="BV21">
        <v>0.90000199999999997</v>
      </c>
      <c r="BW21">
        <v>9.9998100000000006E-2</v>
      </c>
      <c r="BX21">
        <v>0</v>
      </c>
      <c r="BY21">
        <v>1.9316</v>
      </c>
      <c r="BZ21">
        <v>0</v>
      </c>
      <c r="CA21">
        <v>3153.07</v>
      </c>
      <c r="CB21">
        <v>11579.3</v>
      </c>
      <c r="CC21">
        <v>48.625</v>
      </c>
      <c r="CD21">
        <v>49.936999999999998</v>
      </c>
      <c r="CE21">
        <v>49.875</v>
      </c>
      <c r="CF21">
        <v>47.811999999999998</v>
      </c>
      <c r="CG21">
        <v>47.811999999999998</v>
      </c>
      <c r="CH21">
        <v>1350.02</v>
      </c>
      <c r="CI21">
        <v>150</v>
      </c>
      <c r="CJ21">
        <v>0</v>
      </c>
      <c r="CK21">
        <v>1689463860.7</v>
      </c>
      <c r="CL21">
        <v>0</v>
      </c>
      <c r="CM21">
        <v>1689463620</v>
      </c>
      <c r="CN21" t="s">
        <v>352</v>
      </c>
      <c r="CO21">
        <v>1689463618</v>
      </c>
      <c r="CP21">
        <v>1689463620</v>
      </c>
      <c r="CQ21">
        <v>47</v>
      </c>
      <c r="CR21">
        <v>-3.1E-2</v>
      </c>
      <c r="CS21">
        <v>1.6E-2</v>
      </c>
      <c r="CT21">
        <v>-1.2649999999999999</v>
      </c>
      <c r="CU21">
        <v>0.24099999999999999</v>
      </c>
      <c r="CV21">
        <v>400</v>
      </c>
      <c r="CW21">
        <v>20</v>
      </c>
      <c r="CX21">
        <v>0.33</v>
      </c>
      <c r="CY21">
        <v>0.05</v>
      </c>
      <c r="CZ21">
        <v>12.074186054665599</v>
      </c>
      <c r="DA21">
        <v>0.29486491283215099</v>
      </c>
      <c r="DB21">
        <v>3.5475552973109802E-2</v>
      </c>
      <c r="DC21">
        <v>1</v>
      </c>
      <c r="DD21">
        <v>399.98270000000002</v>
      </c>
      <c r="DE21">
        <v>0.28836090225639999</v>
      </c>
      <c r="DF21">
        <v>3.0173001176543299E-2</v>
      </c>
      <c r="DG21">
        <v>-1</v>
      </c>
      <c r="DH21">
        <v>1499.9884999999999</v>
      </c>
      <c r="DI21">
        <v>0.178469115815544</v>
      </c>
      <c r="DJ21">
        <v>7.2613703940764801E-2</v>
      </c>
      <c r="DK21">
        <v>1</v>
      </c>
      <c r="DL21">
        <v>2</v>
      </c>
      <c r="DM21">
        <v>2</v>
      </c>
      <c r="DN21" t="s">
        <v>353</v>
      </c>
      <c r="DO21">
        <v>3.2366999999999999</v>
      </c>
      <c r="DP21">
        <v>2.7894399999999999</v>
      </c>
      <c r="DQ21">
        <v>9.4821100000000005E-2</v>
      </c>
      <c r="DR21">
        <v>9.5697400000000002E-2</v>
      </c>
      <c r="DS21">
        <v>0.10881</v>
      </c>
      <c r="DT21">
        <v>0.10319300000000001</v>
      </c>
      <c r="DU21">
        <v>26238.1</v>
      </c>
      <c r="DV21">
        <v>27950.3</v>
      </c>
      <c r="DW21">
        <v>27139.5</v>
      </c>
      <c r="DX21">
        <v>29021.4</v>
      </c>
      <c r="DY21">
        <v>31888</v>
      </c>
      <c r="DZ21">
        <v>34801.800000000003</v>
      </c>
      <c r="EA21">
        <v>36293.199999999997</v>
      </c>
      <c r="EB21">
        <v>39491.5</v>
      </c>
      <c r="EC21">
        <v>2.2601499999999999</v>
      </c>
      <c r="ED21">
        <v>1.62405</v>
      </c>
      <c r="EE21">
        <v>5.75781E-2</v>
      </c>
      <c r="EF21">
        <v>0</v>
      </c>
      <c r="EG21">
        <v>23.618400000000001</v>
      </c>
      <c r="EH21">
        <v>999.9</v>
      </c>
      <c r="EI21">
        <v>50.744999999999997</v>
      </c>
      <c r="EJ21">
        <v>30.312999999999999</v>
      </c>
      <c r="EK21">
        <v>21.93</v>
      </c>
      <c r="EL21">
        <v>62.449100000000001</v>
      </c>
      <c r="EM21">
        <v>34.771599999999999</v>
      </c>
      <c r="EN21">
        <v>1</v>
      </c>
      <c r="EO21">
        <v>-7.5538599999999997E-2</v>
      </c>
      <c r="EP21">
        <v>1.0788</v>
      </c>
      <c r="EQ21">
        <v>19.9312</v>
      </c>
      <c r="ER21">
        <v>5.21624</v>
      </c>
      <c r="ES21">
        <v>11.9261</v>
      </c>
      <c r="ET21">
        <v>4.9543999999999997</v>
      </c>
      <c r="EU21">
        <v>3.29705</v>
      </c>
      <c r="EV21">
        <v>2442.1999999999998</v>
      </c>
      <c r="EW21">
        <v>74.2</v>
      </c>
      <c r="EX21">
        <v>35.4</v>
      </c>
      <c r="EY21">
        <v>8250.6</v>
      </c>
      <c r="EZ21">
        <v>1.8602000000000001</v>
      </c>
      <c r="FA21">
        <v>1.85944</v>
      </c>
      <c r="FB21">
        <v>1.86493</v>
      </c>
      <c r="FC21">
        <v>1.8689</v>
      </c>
      <c r="FD21">
        <v>1.86385</v>
      </c>
      <c r="FE21">
        <v>1.8637600000000001</v>
      </c>
      <c r="FF21">
        <v>1.8638600000000001</v>
      </c>
      <c r="FG21">
        <v>1.86364</v>
      </c>
      <c r="FH21">
        <v>0</v>
      </c>
      <c r="FI21">
        <v>0</v>
      </c>
      <c r="FJ21">
        <v>0</v>
      </c>
      <c r="FK21">
        <v>0</v>
      </c>
      <c r="FL21" t="s">
        <v>354</v>
      </c>
      <c r="FM21" t="s">
        <v>355</v>
      </c>
      <c r="FN21" t="s">
        <v>356</v>
      </c>
      <c r="FO21" t="s">
        <v>356</v>
      </c>
      <c r="FP21" t="s">
        <v>356</v>
      </c>
      <c r="FQ21" t="s">
        <v>356</v>
      </c>
      <c r="FR21">
        <v>0</v>
      </c>
      <c r="FS21">
        <v>100</v>
      </c>
      <c r="FT21">
        <v>100</v>
      </c>
      <c r="FU21">
        <v>-1.2649999999999999</v>
      </c>
      <c r="FV21">
        <v>0.2407</v>
      </c>
      <c r="FW21">
        <v>-1.2646000000000299</v>
      </c>
      <c r="FX21">
        <v>0</v>
      </c>
      <c r="FY21">
        <v>0</v>
      </c>
      <c r="FZ21">
        <v>0</v>
      </c>
      <c r="GA21">
        <v>0.24071000000000001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4</v>
      </c>
      <c r="GJ21">
        <v>3.9</v>
      </c>
      <c r="GK21">
        <v>1.0339400000000001</v>
      </c>
      <c r="GL21">
        <v>2.5817899999999998</v>
      </c>
      <c r="GM21">
        <v>1.4477500000000001</v>
      </c>
      <c r="GN21">
        <v>2.3071299999999999</v>
      </c>
      <c r="GO21">
        <v>1.5466299999999999</v>
      </c>
      <c r="GP21">
        <v>2.4597199999999999</v>
      </c>
      <c r="GQ21">
        <v>32.509700000000002</v>
      </c>
      <c r="GR21">
        <v>16.1371</v>
      </c>
      <c r="GS21">
        <v>18</v>
      </c>
      <c r="GT21">
        <v>656.44</v>
      </c>
      <c r="GU21">
        <v>335.11</v>
      </c>
      <c r="GV21">
        <v>21.9985</v>
      </c>
      <c r="GW21">
        <v>26.262899999999998</v>
      </c>
      <c r="GX21">
        <v>29.9985</v>
      </c>
      <c r="GY21">
        <v>26.4132</v>
      </c>
      <c r="GZ21">
        <v>26.4129</v>
      </c>
      <c r="HA21">
        <v>20.693300000000001</v>
      </c>
      <c r="HB21">
        <v>15</v>
      </c>
      <c r="HC21">
        <v>-30</v>
      </c>
      <c r="HD21">
        <v>22</v>
      </c>
      <c r="HE21">
        <v>400</v>
      </c>
      <c r="HF21">
        <v>0</v>
      </c>
      <c r="HG21">
        <v>99.975899999999996</v>
      </c>
      <c r="HH21">
        <v>95.851699999999994</v>
      </c>
    </row>
    <row r="22" spans="1:216" x14ac:dyDescent="0.2">
      <c r="A22">
        <v>4</v>
      </c>
      <c r="B22">
        <v>1689463916</v>
      </c>
      <c r="C22">
        <v>183</v>
      </c>
      <c r="D22" t="s">
        <v>361</v>
      </c>
      <c r="E22" t="s">
        <v>362</v>
      </c>
      <c r="F22" t="s">
        <v>347</v>
      </c>
      <c r="G22" t="s">
        <v>395</v>
      </c>
      <c r="H22" t="s">
        <v>348</v>
      </c>
      <c r="I22" t="s">
        <v>349</v>
      </c>
      <c r="J22" t="s">
        <v>350</v>
      </c>
      <c r="K22" t="s">
        <v>351</v>
      </c>
      <c r="L22">
        <v>1689463916</v>
      </c>
      <c r="M22">
        <f t="shared" si="0"/>
        <v>1.6259152182156126E-3</v>
      </c>
      <c r="N22">
        <f t="shared" si="1"/>
        <v>1.6259152182156127</v>
      </c>
      <c r="O22">
        <f t="shared" si="2"/>
        <v>10.709560257142826</v>
      </c>
      <c r="P22">
        <f t="shared" si="3"/>
        <v>391.85899999999998</v>
      </c>
      <c r="Q22">
        <f t="shared" si="4"/>
        <v>250.1920001148697</v>
      </c>
      <c r="R22">
        <f t="shared" si="5"/>
        <v>25.125115267028399</v>
      </c>
      <c r="S22">
        <f t="shared" si="6"/>
        <v>39.351787982438097</v>
      </c>
      <c r="T22">
        <f t="shared" si="7"/>
        <v>0.12917076837287558</v>
      </c>
      <c r="U22">
        <f t="shared" si="8"/>
        <v>3.3534201962609136</v>
      </c>
      <c r="V22">
        <f t="shared" si="9"/>
        <v>0.12646895044002834</v>
      </c>
      <c r="W22">
        <f t="shared" si="10"/>
        <v>7.9281134718942936E-2</v>
      </c>
      <c r="X22">
        <f t="shared" si="11"/>
        <v>206.71936499999998</v>
      </c>
      <c r="Y22">
        <f t="shared" si="12"/>
        <v>25.946701184696135</v>
      </c>
      <c r="Z22">
        <f t="shared" si="13"/>
        <v>25.946701184696135</v>
      </c>
      <c r="AA22">
        <f t="shared" si="14"/>
        <v>3.3636311242431045</v>
      </c>
      <c r="AB22">
        <f t="shared" si="15"/>
        <v>65.330094960376201</v>
      </c>
      <c r="AC22">
        <f t="shared" si="16"/>
        <v>2.10773518553715</v>
      </c>
      <c r="AD22">
        <f t="shared" si="17"/>
        <v>3.2262852010478884</v>
      </c>
      <c r="AE22">
        <f t="shared" si="18"/>
        <v>1.2558959387059545</v>
      </c>
      <c r="AF22">
        <f t="shared" si="19"/>
        <v>-71.702861123308509</v>
      </c>
      <c r="AG22">
        <f t="shared" si="20"/>
        <v>-126.98682193039105</v>
      </c>
      <c r="AH22">
        <f t="shared" si="21"/>
        <v>-8.0580928094861797</v>
      </c>
      <c r="AI22">
        <f t="shared" si="22"/>
        <v>-2.8410863185740709E-2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53335.084346919473</v>
      </c>
      <c r="AO22">
        <f t="shared" si="26"/>
        <v>1249.8900000000001</v>
      </c>
      <c r="AP22">
        <f t="shared" si="27"/>
        <v>1053.6573000000001</v>
      </c>
      <c r="AQ22">
        <f t="shared" si="28"/>
        <v>0.84300002400211216</v>
      </c>
      <c r="AR22">
        <f t="shared" si="29"/>
        <v>0.1653900463240765</v>
      </c>
      <c r="AS22">
        <v>1689463916</v>
      </c>
      <c r="AT22">
        <v>391.85899999999998</v>
      </c>
      <c r="AU22">
        <v>399.95100000000002</v>
      </c>
      <c r="AV22">
        <v>20.988499999999998</v>
      </c>
      <c r="AW22">
        <v>19.853300000000001</v>
      </c>
      <c r="AX22">
        <v>393.12400000000002</v>
      </c>
      <c r="AY22">
        <v>20.747800000000002</v>
      </c>
      <c r="AZ22">
        <v>600.00599999999997</v>
      </c>
      <c r="BA22">
        <v>100.366</v>
      </c>
      <c r="BB22">
        <v>5.7335900000000002E-2</v>
      </c>
      <c r="BC22">
        <v>25.244299999999999</v>
      </c>
      <c r="BD22">
        <v>24.437000000000001</v>
      </c>
      <c r="BE22">
        <v>999.9</v>
      </c>
      <c r="BF22">
        <v>0</v>
      </c>
      <c r="BG22">
        <v>0</v>
      </c>
      <c r="BH22">
        <v>9990.6200000000008</v>
      </c>
      <c r="BI22">
        <v>0</v>
      </c>
      <c r="BJ22">
        <v>57.740200000000002</v>
      </c>
      <c r="BK22">
        <v>-8.0917700000000004</v>
      </c>
      <c r="BL22">
        <v>400.26</v>
      </c>
      <c r="BM22">
        <v>408.05200000000002</v>
      </c>
      <c r="BN22">
        <v>1.1352</v>
      </c>
      <c r="BO22">
        <v>399.95100000000002</v>
      </c>
      <c r="BP22">
        <v>19.853300000000001</v>
      </c>
      <c r="BQ22">
        <v>2.1065399999999999</v>
      </c>
      <c r="BR22">
        <v>1.9925999999999999</v>
      </c>
      <c r="BS22">
        <v>18.268699999999999</v>
      </c>
      <c r="BT22">
        <v>17.3857</v>
      </c>
      <c r="BU22">
        <v>1249.8900000000001</v>
      </c>
      <c r="BV22">
        <v>0.90000199999999997</v>
      </c>
      <c r="BW22">
        <v>9.9998000000000004E-2</v>
      </c>
      <c r="BX22">
        <v>0</v>
      </c>
      <c r="BY22">
        <v>2.2633999999999999</v>
      </c>
      <c r="BZ22">
        <v>0</v>
      </c>
      <c r="CA22">
        <v>2730.77</v>
      </c>
      <c r="CB22">
        <v>9648.39</v>
      </c>
      <c r="CC22">
        <v>48</v>
      </c>
      <c r="CD22">
        <v>49.625</v>
      </c>
      <c r="CE22">
        <v>49.5</v>
      </c>
      <c r="CF22">
        <v>47.5</v>
      </c>
      <c r="CG22">
        <v>47.311999999999998</v>
      </c>
      <c r="CH22">
        <v>1124.9000000000001</v>
      </c>
      <c r="CI22">
        <v>124.99</v>
      </c>
      <c r="CJ22">
        <v>0</v>
      </c>
      <c r="CK22">
        <v>1689463921.9000001</v>
      </c>
      <c r="CL22">
        <v>0</v>
      </c>
      <c r="CM22">
        <v>1689463620</v>
      </c>
      <c r="CN22" t="s">
        <v>352</v>
      </c>
      <c r="CO22">
        <v>1689463618</v>
      </c>
      <c r="CP22">
        <v>1689463620</v>
      </c>
      <c r="CQ22">
        <v>47</v>
      </c>
      <c r="CR22">
        <v>-3.1E-2</v>
      </c>
      <c r="CS22">
        <v>1.6E-2</v>
      </c>
      <c r="CT22">
        <v>-1.2649999999999999</v>
      </c>
      <c r="CU22">
        <v>0.24099999999999999</v>
      </c>
      <c r="CV22">
        <v>400</v>
      </c>
      <c r="CW22">
        <v>20</v>
      </c>
      <c r="CX22">
        <v>0.33</v>
      </c>
      <c r="CY22">
        <v>0.05</v>
      </c>
      <c r="CZ22">
        <v>11.484866425457399</v>
      </c>
      <c r="DA22">
        <v>0.53792820559252996</v>
      </c>
      <c r="DB22">
        <v>8.0859287912702194E-2</v>
      </c>
      <c r="DC22">
        <v>1</v>
      </c>
      <c r="DD22">
        <v>399.99366666666702</v>
      </c>
      <c r="DE22">
        <v>0.255584415584651</v>
      </c>
      <c r="DF22">
        <v>3.8515715201209201E-2</v>
      </c>
      <c r="DG22">
        <v>-1</v>
      </c>
      <c r="DH22">
        <v>1249.9919047619001</v>
      </c>
      <c r="DI22">
        <v>0.32389977382000201</v>
      </c>
      <c r="DJ22">
        <v>0.16025631397177101</v>
      </c>
      <c r="DK22">
        <v>1</v>
      </c>
      <c r="DL22">
        <v>2</v>
      </c>
      <c r="DM22">
        <v>2</v>
      </c>
      <c r="DN22" t="s">
        <v>353</v>
      </c>
      <c r="DO22">
        <v>3.23719</v>
      </c>
      <c r="DP22">
        <v>2.7888899999999999</v>
      </c>
      <c r="DQ22">
        <v>9.4933900000000002E-2</v>
      </c>
      <c r="DR22">
        <v>9.5727999999999994E-2</v>
      </c>
      <c r="DS22">
        <v>0.108613</v>
      </c>
      <c r="DT22">
        <v>0.10313</v>
      </c>
      <c r="DU22">
        <v>26244.6</v>
      </c>
      <c r="DV22">
        <v>27958.6</v>
      </c>
      <c r="DW22">
        <v>27148.7</v>
      </c>
      <c r="DX22">
        <v>29030.1</v>
      </c>
      <c r="DY22">
        <v>31905.9</v>
      </c>
      <c r="DZ22">
        <v>34815.1</v>
      </c>
      <c r="EA22">
        <v>36306.300000000003</v>
      </c>
      <c r="EB22">
        <v>39504.199999999997</v>
      </c>
      <c r="EC22">
        <v>2.2626499999999998</v>
      </c>
      <c r="ED22">
        <v>1.62757</v>
      </c>
      <c r="EE22">
        <v>5.87851E-2</v>
      </c>
      <c r="EF22">
        <v>0</v>
      </c>
      <c r="EG22">
        <v>23.4709</v>
      </c>
      <c r="EH22">
        <v>999.9</v>
      </c>
      <c r="EI22">
        <v>50.713999999999999</v>
      </c>
      <c r="EJ22">
        <v>30.283000000000001</v>
      </c>
      <c r="EK22">
        <v>21.878599999999999</v>
      </c>
      <c r="EL22">
        <v>62.409100000000002</v>
      </c>
      <c r="EM22">
        <v>34.9679</v>
      </c>
      <c r="EN22">
        <v>1</v>
      </c>
      <c r="EO22">
        <v>-9.3699199999999996E-2</v>
      </c>
      <c r="EP22">
        <v>1.0225900000000001</v>
      </c>
      <c r="EQ22">
        <v>19.9374</v>
      </c>
      <c r="ER22">
        <v>5.2168400000000004</v>
      </c>
      <c r="ES22">
        <v>11.9261</v>
      </c>
      <c r="ET22">
        <v>4.95465</v>
      </c>
      <c r="EU22">
        <v>3.2970299999999999</v>
      </c>
      <c r="EV22">
        <v>2443.6</v>
      </c>
      <c r="EW22">
        <v>74.2</v>
      </c>
      <c r="EX22">
        <v>35.4</v>
      </c>
      <c r="EY22">
        <v>8254.2000000000007</v>
      </c>
      <c r="EZ22">
        <v>1.8602000000000001</v>
      </c>
      <c r="FA22">
        <v>1.85944</v>
      </c>
      <c r="FB22">
        <v>1.86493</v>
      </c>
      <c r="FC22">
        <v>1.8689</v>
      </c>
      <c r="FD22">
        <v>1.86381</v>
      </c>
      <c r="FE22">
        <v>1.86375</v>
      </c>
      <c r="FF22">
        <v>1.86385</v>
      </c>
      <c r="FG22">
        <v>1.86364</v>
      </c>
      <c r="FH22">
        <v>0</v>
      </c>
      <c r="FI22">
        <v>0</v>
      </c>
      <c r="FJ22">
        <v>0</v>
      </c>
      <c r="FK22">
        <v>0</v>
      </c>
      <c r="FL22" t="s">
        <v>354</v>
      </c>
      <c r="FM22" t="s">
        <v>355</v>
      </c>
      <c r="FN22" t="s">
        <v>356</v>
      </c>
      <c r="FO22" t="s">
        <v>356</v>
      </c>
      <c r="FP22" t="s">
        <v>356</v>
      </c>
      <c r="FQ22" t="s">
        <v>356</v>
      </c>
      <c r="FR22">
        <v>0</v>
      </c>
      <c r="FS22">
        <v>100</v>
      </c>
      <c r="FT22">
        <v>100</v>
      </c>
      <c r="FU22">
        <v>-1.2649999999999999</v>
      </c>
      <c r="FV22">
        <v>0.2407</v>
      </c>
      <c r="FW22">
        <v>-1.2646000000000299</v>
      </c>
      <c r="FX22">
        <v>0</v>
      </c>
      <c r="FY22">
        <v>0</v>
      </c>
      <c r="FZ22">
        <v>0</v>
      </c>
      <c r="GA22">
        <v>0.24071000000000001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5</v>
      </c>
      <c r="GJ22">
        <v>4.9000000000000004</v>
      </c>
      <c r="GK22">
        <v>1.0339400000000001</v>
      </c>
      <c r="GL22">
        <v>2.5891099999999998</v>
      </c>
      <c r="GM22">
        <v>1.4489700000000001</v>
      </c>
      <c r="GN22">
        <v>2.3071299999999999</v>
      </c>
      <c r="GO22">
        <v>1.5466299999999999</v>
      </c>
      <c r="GP22">
        <v>2.4279799999999998</v>
      </c>
      <c r="GQ22">
        <v>32.377000000000002</v>
      </c>
      <c r="GR22">
        <v>16.119599999999998</v>
      </c>
      <c r="GS22">
        <v>18</v>
      </c>
      <c r="GT22">
        <v>656.17200000000003</v>
      </c>
      <c r="GU22">
        <v>335.94799999999998</v>
      </c>
      <c r="GV22">
        <v>21.999300000000002</v>
      </c>
      <c r="GW22">
        <v>26.051100000000002</v>
      </c>
      <c r="GX22">
        <v>29.998699999999999</v>
      </c>
      <c r="GY22">
        <v>26.229800000000001</v>
      </c>
      <c r="GZ22">
        <v>26.2377</v>
      </c>
      <c r="HA22">
        <v>20.7014</v>
      </c>
      <c r="HB22">
        <v>15</v>
      </c>
      <c r="HC22">
        <v>-30</v>
      </c>
      <c r="HD22">
        <v>22</v>
      </c>
      <c r="HE22">
        <v>400</v>
      </c>
      <c r="HF22">
        <v>0</v>
      </c>
      <c r="HG22">
        <v>100.011</v>
      </c>
      <c r="HH22">
        <v>95.881699999999995</v>
      </c>
    </row>
    <row r="23" spans="1:216" x14ac:dyDescent="0.2">
      <c r="A23">
        <v>5</v>
      </c>
      <c r="B23">
        <v>1689463977</v>
      </c>
      <c r="C23">
        <v>244</v>
      </c>
      <c r="D23" t="s">
        <v>363</v>
      </c>
      <c r="E23" t="s">
        <v>364</v>
      </c>
      <c r="F23" t="s">
        <v>347</v>
      </c>
      <c r="G23" t="s">
        <v>395</v>
      </c>
      <c r="H23" t="s">
        <v>348</v>
      </c>
      <c r="I23" t="s">
        <v>349</v>
      </c>
      <c r="J23" t="s">
        <v>350</v>
      </c>
      <c r="K23" t="s">
        <v>351</v>
      </c>
      <c r="L23">
        <v>1689463977</v>
      </c>
      <c r="M23">
        <f t="shared" si="0"/>
        <v>1.5403702698417218E-3</v>
      </c>
      <c r="N23">
        <f t="shared" si="1"/>
        <v>1.5403702698417219</v>
      </c>
      <c r="O23">
        <f t="shared" si="2"/>
        <v>9.906240341449756</v>
      </c>
      <c r="P23">
        <f t="shared" si="3"/>
        <v>392.41800000000001</v>
      </c>
      <c r="Q23">
        <f t="shared" si="4"/>
        <v>261.74807400427983</v>
      </c>
      <c r="R23">
        <f t="shared" si="5"/>
        <v>26.285969347025709</v>
      </c>
      <c r="S23">
        <f t="shared" si="6"/>
        <v>39.408456235870808</v>
      </c>
      <c r="T23">
        <f t="shared" si="7"/>
        <v>0.1298094742656892</v>
      </c>
      <c r="U23">
        <f t="shared" si="8"/>
        <v>3.3553483692818693</v>
      </c>
      <c r="V23">
        <f t="shared" si="9"/>
        <v>0.12708270753207457</v>
      </c>
      <c r="W23">
        <f t="shared" si="10"/>
        <v>7.9666910714852268E-2</v>
      </c>
      <c r="X23">
        <f t="shared" si="11"/>
        <v>165.43047899999999</v>
      </c>
      <c r="Y23">
        <f t="shared" si="12"/>
        <v>25.538818732053468</v>
      </c>
      <c r="Z23">
        <f t="shared" si="13"/>
        <v>25.538818732053468</v>
      </c>
      <c r="AA23">
        <f t="shared" si="14"/>
        <v>3.2832662699048427</v>
      </c>
      <c r="AB23">
        <f t="shared" si="15"/>
        <v>65.876505525843598</v>
      </c>
      <c r="AC23">
        <f t="shared" si="16"/>
        <v>2.0986350142825598</v>
      </c>
      <c r="AD23">
        <f t="shared" si="17"/>
        <v>3.1857108957597298</v>
      </c>
      <c r="AE23">
        <f t="shared" si="18"/>
        <v>1.1846312556222829</v>
      </c>
      <c r="AF23">
        <f t="shared" si="19"/>
        <v>-67.93032890001993</v>
      </c>
      <c r="AG23">
        <f t="shared" si="20"/>
        <v>-91.716413938842365</v>
      </c>
      <c r="AH23">
        <f t="shared" si="21"/>
        <v>-5.7985120500153657</v>
      </c>
      <c r="AI23">
        <f t="shared" si="22"/>
        <v>-1.4775888877679222E-2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53418.535876782982</v>
      </c>
      <c r="AO23">
        <f t="shared" si="26"/>
        <v>1000.25</v>
      </c>
      <c r="AP23">
        <f t="shared" si="27"/>
        <v>843.21029999999996</v>
      </c>
      <c r="AQ23">
        <f t="shared" si="28"/>
        <v>0.84299955011247185</v>
      </c>
      <c r="AR23">
        <f t="shared" si="29"/>
        <v>0.16538913171707073</v>
      </c>
      <c r="AS23">
        <v>1689463977</v>
      </c>
      <c r="AT23">
        <v>392.41800000000001</v>
      </c>
      <c r="AU23">
        <v>399.91399999999999</v>
      </c>
      <c r="AV23">
        <v>20.897600000000001</v>
      </c>
      <c r="AW23">
        <v>19.821999999999999</v>
      </c>
      <c r="AX23">
        <v>393.68299999999999</v>
      </c>
      <c r="AY23">
        <v>20.6569</v>
      </c>
      <c r="AZ23">
        <v>599.99099999999999</v>
      </c>
      <c r="BA23">
        <v>100.367</v>
      </c>
      <c r="BB23">
        <v>5.7690600000000002E-2</v>
      </c>
      <c r="BC23">
        <v>25.0318</v>
      </c>
      <c r="BD23">
        <v>24.2407</v>
      </c>
      <c r="BE23">
        <v>999.9</v>
      </c>
      <c r="BF23">
        <v>0</v>
      </c>
      <c r="BG23">
        <v>0</v>
      </c>
      <c r="BH23">
        <v>9999.3799999999992</v>
      </c>
      <c r="BI23">
        <v>0</v>
      </c>
      <c r="BJ23">
        <v>60.573700000000002</v>
      </c>
      <c r="BK23">
        <v>-7.4959699999999998</v>
      </c>
      <c r="BL23">
        <v>400.79399999999998</v>
      </c>
      <c r="BM23">
        <v>408.00200000000001</v>
      </c>
      <c r="BN23">
        <v>1.07559</v>
      </c>
      <c r="BO23">
        <v>399.91399999999999</v>
      </c>
      <c r="BP23">
        <v>19.821999999999999</v>
      </c>
      <c r="BQ23">
        <v>2.0974200000000001</v>
      </c>
      <c r="BR23">
        <v>1.9894700000000001</v>
      </c>
      <c r="BS23">
        <v>18.1996</v>
      </c>
      <c r="BT23">
        <v>17.360800000000001</v>
      </c>
      <c r="BU23">
        <v>1000.25</v>
      </c>
      <c r="BV23">
        <v>0.90001299999999995</v>
      </c>
      <c r="BW23">
        <v>9.9987400000000004E-2</v>
      </c>
      <c r="BX23">
        <v>0</v>
      </c>
      <c r="BY23">
        <v>2.0586000000000002</v>
      </c>
      <c r="BZ23">
        <v>0</v>
      </c>
      <c r="CA23">
        <v>2307.9299999999998</v>
      </c>
      <c r="CB23">
        <v>7721.41</v>
      </c>
      <c r="CC23">
        <v>47.375</v>
      </c>
      <c r="CD23">
        <v>49.25</v>
      </c>
      <c r="CE23">
        <v>49</v>
      </c>
      <c r="CF23">
        <v>47.125</v>
      </c>
      <c r="CG23">
        <v>46.811999999999998</v>
      </c>
      <c r="CH23">
        <v>900.24</v>
      </c>
      <c r="CI23">
        <v>100.01</v>
      </c>
      <c r="CJ23">
        <v>0</v>
      </c>
      <c r="CK23">
        <v>1689463983.0999999</v>
      </c>
      <c r="CL23">
        <v>0</v>
      </c>
      <c r="CM23">
        <v>1689463620</v>
      </c>
      <c r="CN23" t="s">
        <v>352</v>
      </c>
      <c r="CO23">
        <v>1689463618</v>
      </c>
      <c r="CP23">
        <v>1689463620</v>
      </c>
      <c r="CQ23">
        <v>47</v>
      </c>
      <c r="CR23">
        <v>-3.1E-2</v>
      </c>
      <c r="CS23">
        <v>1.6E-2</v>
      </c>
      <c r="CT23">
        <v>-1.2649999999999999</v>
      </c>
      <c r="CU23">
        <v>0.24099999999999999</v>
      </c>
      <c r="CV23">
        <v>400</v>
      </c>
      <c r="CW23">
        <v>20</v>
      </c>
      <c r="CX23">
        <v>0.33</v>
      </c>
      <c r="CY23">
        <v>0.05</v>
      </c>
      <c r="CZ23">
        <v>10.656557761555</v>
      </c>
      <c r="DA23">
        <v>0.27329234332941099</v>
      </c>
      <c r="DB23">
        <v>4.7675605325703599E-2</v>
      </c>
      <c r="DC23">
        <v>1</v>
      </c>
      <c r="DD23">
        <v>399.9889</v>
      </c>
      <c r="DE23">
        <v>-1.2902255638511601E-2</v>
      </c>
      <c r="DF23">
        <v>2.84198874030199E-2</v>
      </c>
      <c r="DG23">
        <v>-1</v>
      </c>
      <c r="DH23">
        <v>1000.0376</v>
      </c>
      <c r="DI23">
        <v>-0.33544788184935798</v>
      </c>
      <c r="DJ23">
        <v>0.147341915285498</v>
      </c>
      <c r="DK23">
        <v>1</v>
      </c>
      <c r="DL23">
        <v>2</v>
      </c>
      <c r="DM23">
        <v>2</v>
      </c>
      <c r="DN23" t="s">
        <v>353</v>
      </c>
      <c r="DO23">
        <v>3.2373400000000001</v>
      </c>
      <c r="DP23">
        <v>2.78932</v>
      </c>
      <c r="DQ23">
        <v>9.5080999999999999E-2</v>
      </c>
      <c r="DR23">
        <v>9.5763799999999996E-2</v>
      </c>
      <c r="DS23">
        <v>0.108324</v>
      </c>
      <c r="DT23">
        <v>0.103058</v>
      </c>
      <c r="DU23">
        <v>26248.7</v>
      </c>
      <c r="DV23">
        <v>27965.4</v>
      </c>
      <c r="DW23">
        <v>27156.5</v>
      </c>
      <c r="DX23">
        <v>29037.4</v>
      </c>
      <c r="DY23">
        <v>31925.5</v>
      </c>
      <c r="DZ23">
        <v>34827.4</v>
      </c>
      <c r="EA23">
        <v>36317.4</v>
      </c>
      <c r="EB23">
        <v>39515.300000000003</v>
      </c>
      <c r="EC23">
        <v>2.2649499999999998</v>
      </c>
      <c r="ED23">
        <v>1.6307199999999999</v>
      </c>
      <c r="EE23">
        <v>5.5838400000000003E-2</v>
      </c>
      <c r="EF23">
        <v>0</v>
      </c>
      <c r="EG23">
        <v>23.322700000000001</v>
      </c>
      <c r="EH23">
        <v>999.9</v>
      </c>
      <c r="EI23">
        <v>50.725999999999999</v>
      </c>
      <c r="EJ23">
        <v>30.222000000000001</v>
      </c>
      <c r="EK23">
        <v>21.809100000000001</v>
      </c>
      <c r="EL23">
        <v>62.459099999999999</v>
      </c>
      <c r="EM23">
        <v>34.899799999999999</v>
      </c>
      <c r="EN23">
        <v>1</v>
      </c>
      <c r="EO23">
        <v>-0.109629</v>
      </c>
      <c r="EP23">
        <v>0.90607000000000004</v>
      </c>
      <c r="EQ23">
        <v>19.9438</v>
      </c>
      <c r="ER23">
        <v>5.2144399999999997</v>
      </c>
      <c r="ES23">
        <v>11.9261</v>
      </c>
      <c r="ET23">
        <v>4.9550000000000001</v>
      </c>
      <c r="EU23">
        <v>3.29705</v>
      </c>
      <c r="EV23">
        <v>2444.6999999999998</v>
      </c>
      <c r="EW23">
        <v>74.2</v>
      </c>
      <c r="EX23">
        <v>35.4</v>
      </c>
      <c r="EY23">
        <v>8257.2999999999993</v>
      </c>
      <c r="EZ23">
        <v>1.8602000000000001</v>
      </c>
      <c r="FA23">
        <v>1.85944</v>
      </c>
      <c r="FB23">
        <v>1.86493</v>
      </c>
      <c r="FC23">
        <v>1.8689</v>
      </c>
      <c r="FD23">
        <v>1.86385</v>
      </c>
      <c r="FE23">
        <v>1.8637999999999999</v>
      </c>
      <c r="FF23">
        <v>1.8638600000000001</v>
      </c>
      <c r="FG23">
        <v>1.8636600000000001</v>
      </c>
      <c r="FH23">
        <v>0</v>
      </c>
      <c r="FI23">
        <v>0</v>
      </c>
      <c r="FJ23">
        <v>0</v>
      </c>
      <c r="FK23">
        <v>0</v>
      </c>
      <c r="FL23" t="s">
        <v>354</v>
      </c>
      <c r="FM23" t="s">
        <v>355</v>
      </c>
      <c r="FN23" t="s">
        <v>356</v>
      </c>
      <c r="FO23" t="s">
        <v>356</v>
      </c>
      <c r="FP23" t="s">
        <v>356</v>
      </c>
      <c r="FQ23" t="s">
        <v>356</v>
      </c>
      <c r="FR23">
        <v>0</v>
      </c>
      <c r="FS23">
        <v>100</v>
      </c>
      <c r="FT23">
        <v>100</v>
      </c>
      <c r="FU23">
        <v>-1.2649999999999999</v>
      </c>
      <c r="FV23">
        <v>0.2407</v>
      </c>
      <c r="FW23">
        <v>-1.2646000000000299</v>
      </c>
      <c r="FX23">
        <v>0</v>
      </c>
      <c r="FY23">
        <v>0</v>
      </c>
      <c r="FZ23">
        <v>0</v>
      </c>
      <c r="GA23">
        <v>0.24071000000000001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6</v>
      </c>
      <c r="GJ23">
        <v>6</v>
      </c>
      <c r="GK23">
        <v>1.0339400000000001</v>
      </c>
      <c r="GL23">
        <v>2.5817899999999998</v>
      </c>
      <c r="GM23">
        <v>1.4477500000000001</v>
      </c>
      <c r="GN23">
        <v>2.2997999999999998</v>
      </c>
      <c r="GO23">
        <v>1.5466299999999999</v>
      </c>
      <c r="GP23">
        <v>2.4414099999999999</v>
      </c>
      <c r="GQ23">
        <v>32.244599999999998</v>
      </c>
      <c r="GR23">
        <v>16.1371</v>
      </c>
      <c r="GS23">
        <v>18</v>
      </c>
      <c r="GT23">
        <v>655.81100000000004</v>
      </c>
      <c r="GU23">
        <v>336.59699999999998</v>
      </c>
      <c r="GV23">
        <v>21.9971</v>
      </c>
      <c r="GW23">
        <v>25.854600000000001</v>
      </c>
      <c r="GX23">
        <v>29.998899999999999</v>
      </c>
      <c r="GY23">
        <v>26.0518</v>
      </c>
      <c r="GZ23">
        <v>26.0656</v>
      </c>
      <c r="HA23">
        <v>20.709700000000002</v>
      </c>
      <c r="HB23">
        <v>15</v>
      </c>
      <c r="HC23">
        <v>-30</v>
      </c>
      <c r="HD23">
        <v>22</v>
      </c>
      <c r="HE23">
        <v>400</v>
      </c>
      <c r="HF23">
        <v>0</v>
      </c>
      <c r="HG23">
        <v>100.041</v>
      </c>
      <c r="HH23">
        <v>95.907399999999996</v>
      </c>
    </row>
    <row r="24" spans="1:216" x14ac:dyDescent="0.2">
      <c r="A24">
        <v>6</v>
      </c>
      <c r="B24">
        <v>1689464038</v>
      </c>
      <c r="C24">
        <v>305</v>
      </c>
      <c r="D24" t="s">
        <v>365</v>
      </c>
      <c r="E24" t="s">
        <v>366</v>
      </c>
      <c r="F24" t="s">
        <v>347</v>
      </c>
      <c r="G24" t="s">
        <v>395</v>
      </c>
      <c r="H24" t="s">
        <v>348</v>
      </c>
      <c r="I24" t="s">
        <v>349</v>
      </c>
      <c r="J24" t="s">
        <v>350</v>
      </c>
      <c r="K24" t="s">
        <v>351</v>
      </c>
      <c r="L24">
        <v>1689464038</v>
      </c>
      <c r="M24">
        <f t="shared" si="0"/>
        <v>1.4901060420155052E-3</v>
      </c>
      <c r="N24">
        <f t="shared" si="1"/>
        <v>1.4901060420155052</v>
      </c>
      <c r="O24">
        <f t="shared" si="2"/>
        <v>8.7852878485324322</v>
      </c>
      <c r="P24">
        <f t="shared" si="3"/>
        <v>393.32299999999998</v>
      </c>
      <c r="Q24">
        <f t="shared" si="4"/>
        <v>279.31489549127934</v>
      </c>
      <c r="R24">
        <f t="shared" si="5"/>
        <v>28.049682904072103</v>
      </c>
      <c r="S24">
        <f t="shared" si="6"/>
        <v>39.498736397403505</v>
      </c>
      <c r="T24">
        <f t="shared" si="7"/>
        <v>0.13277927817316137</v>
      </c>
      <c r="U24">
        <f t="shared" si="8"/>
        <v>3.3514015804903217</v>
      </c>
      <c r="V24">
        <f t="shared" si="9"/>
        <v>0.12992451369511698</v>
      </c>
      <c r="W24">
        <f t="shared" si="10"/>
        <v>8.1454198231163177E-2</v>
      </c>
      <c r="X24">
        <f t="shared" si="11"/>
        <v>124.02538226459528</v>
      </c>
      <c r="Y24">
        <f t="shared" si="12"/>
        <v>25.176996233126072</v>
      </c>
      <c r="Z24">
        <f t="shared" si="13"/>
        <v>25.176996233126072</v>
      </c>
      <c r="AA24">
        <f t="shared" si="14"/>
        <v>3.2133857811018811</v>
      </c>
      <c r="AB24">
        <f t="shared" si="15"/>
        <v>66.293293864942768</v>
      </c>
      <c r="AC24">
        <f t="shared" si="16"/>
        <v>2.0920553238058002</v>
      </c>
      <c r="AD24">
        <f t="shared" si="17"/>
        <v>3.1557570937233534</v>
      </c>
      <c r="AE24">
        <f t="shared" si="18"/>
        <v>1.1213304572960809</v>
      </c>
      <c r="AF24">
        <f t="shared" si="19"/>
        <v>-65.713676452883774</v>
      </c>
      <c r="AG24">
        <f t="shared" si="20"/>
        <v>-54.853998743793191</v>
      </c>
      <c r="AH24">
        <f t="shared" si="21"/>
        <v>-3.4629968670383513</v>
      </c>
      <c r="AI24">
        <f t="shared" si="22"/>
        <v>-5.2897991200424599E-3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53353.971647495149</v>
      </c>
      <c r="AO24">
        <f t="shared" si="26"/>
        <v>749.89300000000003</v>
      </c>
      <c r="AP24">
        <f t="shared" si="27"/>
        <v>632.16009899719961</v>
      </c>
      <c r="AQ24">
        <f t="shared" si="28"/>
        <v>0.84300040005334043</v>
      </c>
      <c r="AR24">
        <f t="shared" si="29"/>
        <v>0.16539077210294706</v>
      </c>
      <c r="AS24">
        <v>1689464038</v>
      </c>
      <c r="AT24">
        <v>393.32299999999998</v>
      </c>
      <c r="AU24">
        <v>400.00599999999997</v>
      </c>
      <c r="AV24">
        <v>20.8324</v>
      </c>
      <c r="AW24">
        <v>19.791899999999998</v>
      </c>
      <c r="AX24">
        <v>394.58800000000002</v>
      </c>
      <c r="AY24">
        <v>20.591699999999999</v>
      </c>
      <c r="AZ24">
        <v>600.03200000000004</v>
      </c>
      <c r="BA24">
        <v>100.367</v>
      </c>
      <c r="BB24">
        <v>5.6154500000000003E-2</v>
      </c>
      <c r="BC24">
        <v>24.8734</v>
      </c>
      <c r="BD24">
        <v>24.0642</v>
      </c>
      <c r="BE24">
        <v>999.9</v>
      </c>
      <c r="BF24">
        <v>0</v>
      </c>
      <c r="BG24">
        <v>0</v>
      </c>
      <c r="BH24">
        <v>9981.25</v>
      </c>
      <c r="BI24">
        <v>0</v>
      </c>
      <c r="BJ24">
        <v>64.070499999999996</v>
      </c>
      <c r="BK24">
        <v>-6.6831100000000001</v>
      </c>
      <c r="BL24">
        <v>401.69099999999997</v>
      </c>
      <c r="BM24">
        <v>408.08300000000003</v>
      </c>
      <c r="BN24">
        <v>1.0404599999999999</v>
      </c>
      <c r="BO24">
        <v>400.00599999999997</v>
      </c>
      <c r="BP24">
        <v>19.791899999999998</v>
      </c>
      <c r="BQ24">
        <v>2.0908799999999998</v>
      </c>
      <c r="BR24">
        <v>1.98645</v>
      </c>
      <c r="BS24">
        <v>18.149799999999999</v>
      </c>
      <c r="BT24">
        <v>17.3367</v>
      </c>
      <c r="BU24">
        <v>749.89300000000003</v>
      </c>
      <c r="BV24">
        <v>0.89998900000000004</v>
      </c>
      <c r="BW24">
        <v>0.100011</v>
      </c>
      <c r="BX24">
        <v>0</v>
      </c>
      <c r="BY24">
        <v>2.0304000000000002</v>
      </c>
      <c r="BZ24">
        <v>0</v>
      </c>
      <c r="CA24">
        <v>1882.22</v>
      </c>
      <c r="CB24">
        <v>5788.72</v>
      </c>
      <c r="CC24">
        <v>46.625</v>
      </c>
      <c r="CD24">
        <v>48.936999999999998</v>
      </c>
      <c r="CE24">
        <v>48.5</v>
      </c>
      <c r="CF24">
        <v>46.75</v>
      </c>
      <c r="CG24">
        <v>46.25</v>
      </c>
      <c r="CH24">
        <v>674.9</v>
      </c>
      <c r="CI24">
        <v>75</v>
      </c>
      <c r="CJ24">
        <v>0</v>
      </c>
      <c r="CK24">
        <v>1689464043.7</v>
      </c>
      <c r="CL24">
        <v>0</v>
      </c>
      <c r="CM24">
        <v>1689463620</v>
      </c>
      <c r="CN24" t="s">
        <v>352</v>
      </c>
      <c r="CO24">
        <v>1689463618</v>
      </c>
      <c r="CP24">
        <v>1689463620</v>
      </c>
      <c r="CQ24">
        <v>47</v>
      </c>
      <c r="CR24">
        <v>-3.1E-2</v>
      </c>
      <c r="CS24">
        <v>1.6E-2</v>
      </c>
      <c r="CT24">
        <v>-1.2649999999999999</v>
      </c>
      <c r="CU24">
        <v>0.24099999999999999</v>
      </c>
      <c r="CV24">
        <v>400</v>
      </c>
      <c r="CW24">
        <v>20</v>
      </c>
      <c r="CX24">
        <v>0.33</v>
      </c>
      <c r="CY24">
        <v>0.05</v>
      </c>
      <c r="CZ24">
        <v>9.3571188576487607</v>
      </c>
      <c r="DA24">
        <v>0.105456209333834</v>
      </c>
      <c r="DB24">
        <v>5.6189763824709499E-2</v>
      </c>
      <c r="DC24">
        <v>1</v>
      </c>
      <c r="DD24">
        <v>399.98957142857103</v>
      </c>
      <c r="DE24">
        <v>-3.2025974024859502E-2</v>
      </c>
      <c r="DF24">
        <v>2.3477590994640099E-2</v>
      </c>
      <c r="DG24">
        <v>-1</v>
      </c>
      <c r="DH24">
        <v>750.01909999999998</v>
      </c>
      <c r="DI24">
        <v>0.36282445809851999</v>
      </c>
      <c r="DJ24">
        <v>0.16094343726912</v>
      </c>
      <c r="DK24">
        <v>1</v>
      </c>
      <c r="DL24">
        <v>2</v>
      </c>
      <c r="DM24">
        <v>2</v>
      </c>
      <c r="DN24" t="s">
        <v>353</v>
      </c>
      <c r="DO24">
        <v>3.2376200000000002</v>
      </c>
      <c r="DP24">
        <v>2.7876300000000001</v>
      </c>
      <c r="DQ24">
        <v>9.5292699999999994E-2</v>
      </c>
      <c r="DR24">
        <v>9.5824099999999995E-2</v>
      </c>
      <c r="DS24">
        <v>0.108129</v>
      </c>
      <c r="DT24">
        <v>0.102992</v>
      </c>
      <c r="DU24">
        <v>26250.9</v>
      </c>
      <c r="DV24">
        <v>27972.3</v>
      </c>
      <c r="DW24">
        <v>27164.3</v>
      </c>
      <c r="DX24">
        <v>29045.599999999999</v>
      </c>
      <c r="DY24">
        <v>31941.7</v>
      </c>
      <c r="DZ24">
        <v>34839.800000000003</v>
      </c>
      <c r="EA24">
        <v>36328.5</v>
      </c>
      <c r="EB24">
        <v>39526.800000000003</v>
      </c>
      <c r="EC24">
        <v>2.2667700000000002</v>
      </c>
      <c r="ED24">
        <v>1.6335299999999999</v>
      </c>
      <c r="EE24">
        <v>5.57005E-2</v>
      </c>
      <c r="EF24">
        <v>0</v>
      </c>
      <c r="EG24">
        <v>23.148199999999999</v>
      </c>
      <c r="EH24">
        <v>999.9</v>
      </c>
      <c r="EI24">
        <v>50.725999999999999</v>
      </c>
      <c r="EJ24">
        <v>30.202000000000002</v>
      </c>
      <c r="EK24">
        <v>21.784300000000002</v>
      </c>
      <c r="EL24">
        <v>62.389099999999999</v>
      </c>
      <c r="EM24">
        <v>34.947899999999997</v>
      </c>
      <c r="EN24">
        <v>1</v>
      </c>
      <c r="EO24">
        <v>-0.12579499999999999</v>
      </c>
      <c r="EP24">
        <v>0.81406599999999996</v>
      </c>
      <c r="EQ24">
        <v>19.949100000000001</v>
      </c>
      <c r="ER24">
        <v>5.2163899999999996</v>
      </c>
      <c r="ES24">
        <v>11.9261</v>
      </c>
      <c r="ET24">
        <v>4.9547499999999998</v>
      </c>
      <c r="EU24">
        <v>3.2970000000000002</v>
      </c>
      <c r="EV24">
        <v>2446</v>
      </c>
      <c r="EW24">
        <v>74.2</v>
      </c>
      <c r="EX24">
        <v>35.4</v>
      </c>
      <c r="EY24">
        <v>8260.9</v>
      </c>
      <c r="EZ24">
        <v>1.8602000000000001</v>
      </c>
      <c r="FA24">
        <v>1.85944</v>
      </c>
      <c r="FB24">
        <v>1.86493</v>
      </c>
      <c r="FC24">
        <v>1.8689100000000001</v>
      </c>
      <c r="FD24">
        <v>1.8638600000000001</v>
      </c>
      <c r="FE24">
        <v>1.8637900000000001</v>
      </c>
      <c r="FF24">
        <v>1.8638600000000001</v>
      </c>
      <c r="FG24">
        <v>1.8636900000000001</v>
      </c>
      <c r="FH24">
        <v>0</v>
      </c>
      <c r="FI24">
        <v>0</v>
      </c>
      <c r="FJ24">
        <v>0</v>
      </c>
      <c r="FK24">
        <v>0</v>
      </c>
      <c r="FL24" t="s">
        <v>354</v>
      </c>
      <c r="FM24" t="s">
        <v>355</v>
      </c>
      <c r="FN24" t="s">
        <v>356</v>
      </c>
      <c r="FO24" t="s">
        <v>356</v>
      </c>
      <c r="FP24" t="s">
        <v>356</v>
      </c>
      <c r="FQ24" t="s">
        <v>356</v>
      </c>
      <c r="FR24">
        <v>0</v>
      </c>
      <c r="FS24">
        <v>100</v>
      </c>
      <c r="FT24">
        <v>100</v>
      </c>
      <c r="FU24">
        <v>-1.2649999999999999</v>
      </c>
      <c r="FV24">
        <v>0.2407</v>
      </c>
      <c r="FW24">
        <v>-1.2646000000000299</v>
      </c>
      <c r="FX24">
        <v>0</v>
      </c>
      <c r="FY24">
        <v>0</v>
      </c>
      <c r="FZ24">
        <v>0</v>
      </c>
      <c r="GA24">
        <v>0.24071000000000001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7</v>
      </c>
      <c r="GJ24">
        <v>7</v>
      </c>
      <c r="GK24">
        <v>1.0351600000000001</v>
      </c>
      <c r="GL24">
        <v>2.5903299999999998</v>
      </c>
      <c r="GM24">
        <v>1.4489700000000001</v>
      </c>
      <c r="GN24">
        <v>2.3071299999999999</v>
      </c>
      <c r="GO24">
        <v>1.5466299999999999</v>
      </c>
      <c r="GP24">
        <v>2.4157700000000002</v>
      </c>
      <c r="GQ24">
        <v>32.134399999999999</v>
      </c>
      <c r="GR24">
        <v>16.128399999999999</v>
      </c>
      <c r="GS24">
        <v>18</v>
      </c>
      <c r="GT24">
        <v>655.05799999999999</v>
      </c>
      <c r="GU24">
        <v>337.01100000000002</v>
      </c>
      <c r="GV24">
        <v>22.000900000000001</v>
      </c>
      <c r="GW24">
        <v>25.660399999999999</v>
      </c>
      <c r="GX24">
        <v>29.998899999999999</v>
      </c>
      <c r="GY24">
        <v>25.8703</v>
      </c>
      <c r="GZ24">
        <v>25.886900000000001</v>
      </c>
      <c r="HA24">
        <v>20.7117</v>
      </c>
      <c r="HB24">
        <v>15</v>
      </c>
      <c r="HC24">
        <v>-30</v>
      </c>
      <c r="HD24">
        <v>22</v>
      </c>
      <c r="HE24">
        <v>400</v>
      </c>
      <c r="HF24">
        <v>0</v>
      </c>
      <c r="HG24">
        <v>100.071</v>
      </c>
      <c r="HH24">
        <v>95.935000000000002</v>
      </c>
    </row>
    <row r="25" spans="1:216" x14ac:dyDescent="0.2">
      <c r="A25">
        <v>7</v>
      </c>
      <c r="B25">
        <v>1689464099</v>
      </c>
      <c r="C25">
        <v>366</v>
      </c>
      <c r="D25" t="s">
        <v>367</v>
      </c>
      <c r="E25" t="s">
        <v>368</v>
      </c>
      <c r="F25" t="s">
        <v>347</v>
      </c>
      <c r="G25" t="s">
        <v>395</v>
      </c>
      <c r="H25" t="s">
        <v>348</v>
      </c>
      <c r="I25" t="s">
        <v>349</v>
      </c>
      <c r="J25" t="s">
        <v>350</v>
      </c>
      <c r="K25" t="s">
        <v>351</v>
      </c>
      <c r="L25">
        <v>1689464099</v>
      </c>
      <c r="M25">
        <f t="shared" si="0"/>
        <v>1.4352338673410663E-3</v>
      </c>
      <c r="N25">
        <f t="shared" si="1"/>
        <v>1.4352338673410663</v>
      </c>
      <c r="O25">
        <f t="shared" si="2"/>
        <v>7.980228119195627</v>
      </c>
      <c r="P25">
        <f t="shared" si="3"/>
        <v>393.96699999999998</v>
      </c>
      <c r="Q25">
        <f t="shared" si="4"/>
        <v>290.49785199095749</v>
      </c>
      <c r="R25">
        <f t="shared" si="5"/>
        <v>29.17135480273167</v>
      </c>
      <c r="S25">
        <f t="shared" si="6"/>
        <v>39.561570107325693</v>
      </c>
      <c r="T25">
        <f t="shared" si="7"/>
        <v>0.13347616299595147</v>
      </c>
      <c r="U25">
        <f t="shared" si="8"/>
        <v>3.3514304895762308</v>
      </c>
      <c r="V25">
        <f t="shared" si="9"/>
        <v>0.13059172874827973</v>
      </c>
      <c r="W25">
        <f t="shared" si="10"/>
        <v>8.1873793787750976E-2</v>
      </c>
      <c r="X25">
        <f t="shared" si="11"/>
        <v>99.22692978289524</v>
      </c>
      <c r="Y25">
        <f t="shared" si="12"/>
        <v>24.891700844649723</v>
      </c>
      <c r="Z25">
        <f t="shared" si="13"/>
        <v>24.891700844649723</v>
      </c>
      <c r="AA25">
        <f t="shared" si="14"/>
        <v>3.1592052016677243</v>
      </c>
      <c r="AB25">
        <f t="shared" si="15"/>
        <v>66.719738935968294</v>
      </c>
      <c r="AC25">
        <f t="shared" si="16"/>
        <v>2.08439657858341</v>
      </c>
      <c r="AD25">
        <f t="shared" si="17"/>
        <v>3.1241078155054374</v>
      </c>
      <c r="AE25">
        <f t="shared" si="18"/>
        <v>1.0748086230843144</v>
      </c>
      <c r="AF25">
        <f t="shared" si="19"/>
        <v>-63.293813549741024</v>
      </c>
      <c r="AG25">
        <f t="shared" si="20"/>
        <v>-33.805814788931819</v>
      </c>
      <c r="AH25">
        <f t="shared" si="21"/>
        <v>-2.1293077284103297</v>
      </c>
      <c r="AI25">
        <f t="shared" si="22"/>
        <v>-2.0062841879280313E-3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53384.797300254504</v>
      </c>
      <c r="AO25">
        <f t="shared" si="26"/>
        <v>599.952</v>
      </c>
      <c r="AP25">
        <f t="shared" si="27"/>
        <v>505.75998600150012</v>
      </c>
      <c r="AQ25">
        <f t="shared" si="28"/>
        <v>0.84300075006250519</v>
      </c>
      <c r="AR25">
        <f t="shared" si="29"/>
        <v>0.16539144762063504</v>
      </c>
      <c r="AS25">
        <v>1689464099</v>
      </c>
      <c r="AT25">
        <v>393.96699999999998</v>
      </c>
      <c r="AU25">
        <v>400.06200000000001</v>
      </c>
      <c r="AV25">
        <v>20.757100000000001</v>
      </c>
      <c r="AW25">
        <v>19.7547</v>
      </c>
      <c r="AX25">
        <v>395.23099999999999</v>
      </c>
      <c r="AY25">
        <v>20.516400000000001</v>
      </c>
      <c r="AZ25">
        <v>599.94899999999996</v>
      </c>
      <c r="BA25">
        <v>100.36199999999999</v>
      </c>
      <c r="BB25">
        <v>5.6487099999999998E-2</v>
      </c>
      <c r="BC25">
        <v>24.704599999999999</v>
      </c>
      <c r="BD25">
        <v>23.905200000000001</v>
      </c>
      <c r="BE25">
        <v>999.9</v>
      </c>
      <c r="BF25">
        <v>0</v>
      </c>
      <c r="BG25">
        <v>0</v>
      </c>
      <c r="BH25">
        <v>9981.8799999999992</v>
      </c>
      <c r="BI25">
        <v>0</v>
      </c>
      <c r="BJ25">
        <v>65.345500000000001</v>
      </c>
      <c r="BK25">
        <v>-6.0959199999999996</v>
      </c>
      <c r="BL25">
        <v>402.31799999999998</v>
      </c>
      <c r="BM25">
        <v>408.125</v>
      </c>
      <c r="BN25">
        <v>1.0024299999999999</v>
      </c>
      <c r="BO25">
        <v>400.06200000000001</v>
      </c>
      <c r="BP25">
        <v>19.7547</v>
      </c>
      <c r="BQ25">
        <v>2.0832199999999998</v>
      </c>
      <c r="BR25">
        <v>1.98261</v>
      </c>
      <c r="BS25">
        <v>18.0914</v>
      </c>
      <c r="BT25">
        <v>17.306100000000001</v>
      </c>
      <c r="BU25">
        <v>599.952</v>
      </c>
      <c r="BV25">
        <v>0.89996699999999996</v>
      </c>
      <c r="BW25">
        <v>0.100033</v>
      </c>
      <c r="BX25">
        <v>0</v>
      </c>
      <c r="BY25">
        <v>2.2037</v>
      </c>
      <c r="BZ25">
        <v>0</v>
      </c>
      <c r="CA25">
        <v>1610.3</v>
      </c>
      <c r="CB25">
        <v>4631.24</v>
      </c>
      <c r="CC25">
        <v>45.875</v>
      </c>
      <c r="CD25">
        <v>48.5</v>
      </c>
      <c r="CE25">
        <v>47.875</v>
      </c>
      <c r="CF25">
        <v>46.375</v>
      </c>
      <c r="CG25">
        <v>45.625</v>
      </c>
      <c r="CH25">
        <v>539.94000000000005</v>
      </c>
      <c r="CI25">
        <v>60.01</v>
      </c>
      <c r="CJ25">
        <v>0</v>
      </c>
      <c r="CK25">
        <v>1689464104.9000001</v>
      </c>
      <c r="CL25">
        <v>0</v>
      </c>
      <c r="CM25">
        <v>1689463620</v>
      </c>
      <c r="CN25" t="s">
        <v>352</v>
      </c>
      <c r="CO25">
        <v>1689463618</v>
      </c>
      <c r="CP25">
        <v>1689463620</v>
      </c>
      <c r="CQ25">
        <v>47</v>
      </c>
      <c r="CR25">
        <v>-3.1E-2</v>
      </c>
      <c r="CS25">
        <v>1.6E-2</v>
      </c>
      <c r="CT25">
        <v>-1.2649999999999999</v>
      </c>
      <c r="CU25">
        <v>0.24099999999999999</v>
      </c>
      <c r="CV25">
        <v>400</v>
      </c>
      <c r="CW25">
        <v>20</v>
      </c>
      <c r="CX25">
        <v>0.33</v>
      </c>
      <c r="CY25">
        <v>0.05</v>
      </c>
      <c r="CZ25">
        <v>8.3420285577516893</v>
      </c>
      <c r="DA25">
        <v>-8.5163690120470995E-2</v>
      </c>
      <c r="DB25">
        <v>5.6931357269294297E-2</v>
      </c>
      <c r="DC25">
        <v>1</v>
      </c>
      <c r="DD25">
        <v>400.0043</v>
      </c>
      <c r="DE25">
        <v>-0.14111278195434199</v>
      </c>
      <c r="DF25">
        <v>2.9765920110086799E-2</v>
      </c>
      <c r="DG25">
        <v>-1</v>
      </c>
      <c r="DH25">
        <v>600.032380952381</v>
      </c>
      <c r="DI25">
        <v>0.36446957117399698</v>
      </c>
      <c r="DJ25">
        <v>0.15703577881382999</v>
      </c>
      <c r="DK25">
        <v>1</v>
      </c>
      <c r="DL25">
        <v>2</v>
      </c>
      <c r="DM25">
        <v>2</v>
      </c>
      <c r="DN25" t="s">
        <v>353</v>
      </c>
      <c r="DO25">
        <v>3.2376100000000001</v>
      </c>
      <c r="DP25">
        <v>2.78796</v>
      </c>
      <c r="DQ25">
        <v>9.5448199999999997E-2</v>
      </c>
      <c r="DR25">
        <v>9.5869800000000005E-2</v>
      </c>
      <c r="DS25">
        <v>0.107887</v>
      </c>
      <c r="DT25">
        <v>0.102891</v>
      </c>
      <c r="DU25">
        <v>26253.7</v>
      </c>
      <c r="DV25">
        <v>27977.4</v>
      </c>
      <c r="DW25">
        <v>27171.1</v>
      </c>
      <c r="DX25">
        <v>29051.599999999999</v>
      </c>
      <c r="DY25">
        <v>31958.400000000001</v>
      </c>
      <c r="DZ25">
        <v>34851.4</v>
      </c>
      <c r="EA25">
        <v>36338.199999999997</v>
      </c>
      <c r="EB25">
        <v>39535.699999999997</v>
      </c>
      <c r="EC25">
        <v>2.26837</v>
      </c>
      <c r="ED25">
        <v>1.63598</v>
      </c>
      <c r="EE25">
        <v>5.4739400000000001E-2</v>
      </c>
      <c r="EF25">
        <v>0</v>
      </c>
      <c r="EG25">
        <v>23.004799999999999</v>
      </c>
      <c r="EH25">
        <v>999.9</v>
      </c>
      <c r="EI25">
        <v>50.713999999999999</v>
      </c>
      <c r="EJ25">
        <v>30.161999999999999</v>
      </c>
      <c r="EK25">
        <v>21.73</v>
      </c>
      <c r="EL25">
        <v>62.1691</v>
      </c>
      <c r="EM25">
        <v>34.875799999999998</v>
      </c>
      <c r="EN25">
        <v>1</v>
      </c>
      <c r="EO25">
        <v>-0.14032</v>
      </c>
      <c r="EP25">
        <v>0.75965700000000003</v>
      </c>
      <c r="EQ25">
        <v>19.954899999999999</v>
      </c>
      <c r="ER25">
        <v>5.2165400000000002</v>
      </c>
      <c r="ES25">
        <v>11.9261</v>
      </c>
      <c r="ET25">
        <v>4.9552500000000004</v>
      </c>
      <c r="EU25">
        <v>3.2970299999999999</v>
      </c>
      <c r="EV25">
        <v>2447.4</v>
      </c>
      <c r="EW25">
        <v>74.2</v>
      </c>
      <c r="EX25">
        <v>35.5</v>
      </c>
      <c r="EY25">
        <v>8264.5</v>
      </c>
      <c r="EZ25">
        <v>1.8602000000000001</v>
      </c>
      <c r="FA25">
        <v>1.85944</v>
      </c>
      <c r="FB25">
        <v>1.86493</v>
      </c>
      <c r="FC25">
        <v>1.8689100000000001</v>
      </c>
      <c r="FD25">
        <v>1.86385</v>
      </c>
      <c r="FE25">
        <v>1.86385</v>
      </c>
      <c r="FF25">
        <v>1.8638600000000001</v>
      </c>
      <c r="FG25">
        <v>1.8636900000000001</v>
      </c>
      <c r="FH25">
        <v>0</v>
      </c>
      <c r="FI25">
        <v>0</v>
      </c>
      <c r="FJ25">
        <v>0</v>
      </c>
      <c r="FK25">
        <v>0</v>
      </c>
      <c r="FL25" t="s">
        <v>354</v>
      </c>
      <c r="FM25" t="s">
        <v>355</v>
      </c>
      <c r="FN25" t="s">
        <v>356</v>
      </c>
      <c r="FO25" t="s">
        <v>356</v>
      </c>
      <c r="FP25" t="s">
        <v>356</v>
      </c>
      <c r="FQ25" t="s">
        <v>356</v>
      </c>
      <c r="FR25">
        <v>0</v>
      </c>
      <c r="FS25">
        <v>100</v>
      </c>
      <c r="FT25">
        <v>100</v>
      </c>
      <c r="FU25">
        <v>-1.264</v>
      </c>
      <c r="FV25">
        <v>0.2407</v>
      </c>
      <c r="FW25">
        <v>-1.2646000000000299</v>
      </c>
      <c r="FX25">
        <v>0</v>
      </c>
      <c r="FY25">
        <v>0</v>
      </c>
      <c r="FZ25">
        <v>0</v>
      </c>
      <c r="GA25">
        <v>0.24071000000000001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8</v>
      </c>
      <c r="GJ25">
        <v>8</v>
      </c>
      <c r="GK25">
        <v>1.0351600000000001</v>
      </c>
      <c r="GL25">
        <v>2.5817899999999998</v>
      </c>
      <c r="GM25">
        <v>1.4477500000000001</v>
      </c>
      <c r="GN25">
        <v>2.3059099999999999</v>
      </c>
      <c r="GO25">
        <v>1.5466299999999999</v>
      </c>
      <c r="GP25">
        <v>2.4877899999999999</v>
      </c>
      <c r="GQ25">
        <v>32.046399999999998</v>
      </c>
      <c r="GR25">
        <v>16.1371</v>
      </c>
      <c r="GS25">
        <v>18</v>
      </c>
      <c r="GT25">
        <v>654.274</v>
      </c>
      <c r="GU25">
        <v>337.315</v>
      </c>
      <c r="GV25">
        <v>21.9985</v>
      </c>
      <c r="GW25">
        <v>25.4878</v>
      </c>
      <c r="GX25">
        <v>29.998999999999999</v>
      </c>
      <c r="GY25">
        <v>25.701000000000001</v>
      </c>
      <c r="GZ25">
        <v>25.721900000000002</v>
      </c>
      <c r="HA25">
        <v>20.714700000000001</v>
      </c>
      <c r="HB25">
        <v>15</v>
      </c>
      <c r="HC25">
        <v>-30</v>
      </c>
      <c r="HD25">
        <v>22</v>
      </c>
      <c r="HE25">
        <v>400</v>
      </c>
      <c r="HF25">
        <v>0</v>
      </c>
      <c r="HG25">
        <v>100.09699999999999</v>
      </c>
      <c r="HH25">
        <v>95.955799999999996</v>
      </c>
    </row>
    <row r="26" spans="1:216" x14ac:dyDescent="0.2">
      <c r="A26">
        <v>8</v>
      </c>
      <c r="B26">
        <v>1689464160</v>
      </c>
      <c r="C26">
        <v>427</v>
      </c>
      <c r="D26" t="s">
        <v>369</v>
      </c>
      <c r="E26" t="s">
        <v>370</v>
      </c>
      <c r="F26" t="s">
        <v>347</v>
      </c>
      <c r="G26" t="s">
        <v>395</v>
      </c>
      <c r="H26" t="s">
        <v>348</v>
      </c>
      <c r="I26" t="s">
        <v>349</v>
      </c>
      <c r="J26" t="s">
        <v>350</v>
      </c>
      <c r="K26" t="s">
        <v>351</v>
      </c>
      <c r="L26">
        <v>1689464160</v>
      </c>
      <c r="M26">
        <f t="shared" si="0"/>
        <v>1.4175827233748586E-3</v>
      </c>
      <c r="N26">
        <f t="shared" si="1"/>
        <v>1.4175827233748586</v>
      </c>
      <c r="O26">
        <f t="shared" si="2"/>
        <v>7.0079024495976361</v>
      </c>
      <c r="P26">
        <f t="shared" si="3"/>
        <v>394.589</v>
      </c>
      <c r="Q26">
        <f t="shared" si="4"/>
        <v>304.72584423955487</v>
      </c>
      <c r="R26">
        <f t="shared" si="5"/>
        <v>30.598490469299282</v>
      </c>
      <c r="S26">
        <f t="shared" si="6"/>
        <v>39.621935533300899</v>
      </c>
      <c r="T26">
        <f t="shared" si="7"/>
        <v>0.13617726594865467</v>
      </c>
      <c r="U26">
        <f t="shared" si="8"/>
        <v>3.3528180852965934</v>
      </c>
      <c r="V26">
        <f t="shared" si="9"/>
        <v>0.13317753475599056</v>
      </c>
      <c r="W26">
        <f t="shared" si="10"/>
        <v>8.3499969557014567E-2</v>
      </c>
      <c r="X26">
        <f t="shared" si="11"/>
        <v>82.658564859610223</v>
      </c>
      <c r="Y26">
        <f t="shared" si="12"/>
        <v>24.679351141294788</v>
      </c>
      <c r="Z26">
        <f t="shared" si="13"/>
        <v>24.679351141294788</v>
      </c>
      <c r="AA26">
        <f t="shared" si="14"/>
        <v>3.1193976948136299</v>
      </c>
      <c r="AB26">
        <f t="shared" si="15"/>
        <v>67.041794788228955</v>
      </c>
      <c r="AC26">
        <f t="shared" si="16"/>
        <v>2.0782314645000799</v>
      </c>
      <c r="AD26">
        <f t="shared" si="17"/>
        <v>3.0999042777192636</v>
      </c>
      <c r="AE26">
        <f t="shared" si="18"/>
        <v>1.04116623031355</v>
      </c>
      <c r="AF26">
        <f t="shared" si="19"/>
        <v>-62.515398100831263</v>
      </c>
      <c r="AG26">
        <f t="shared" si="20"/>
        <v>-18.952591232400053</v>
      </c>
      <c r="AH26">
        <f t="shared" si="21"/>
        <v>-1.1912049277328205</v>
      </c>
      <c r="AI26">
        <f t="shared" si="22"/>
        <v>-6.2940135391897911E-4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53440.742792732104</v>
      </c>
      <c r="AO26">
        <f t="shared" si="26"/>
        <v>499.77199999999999</v>
      </c>
      <c r="AP26">
        <f t="shared" si="27"/>
        <v>421.30845598943529</v>
      </c>
      <c r="AQ26">
        <f t="shared" si="28"/>
        <v>0.84300132058105559</v>
      </c>
      <c r="AR26">
        <f t="shared" si="29"/>
        <v>0.16539254872143744</v>
      </c>
      <c r="AS26">
        <v>1689464160</v>
      </c>
      <c r="AT26">
        <v>394.589</v>
      </c>
      <c r="AU26">
        <v>399.98599999999999</v>
      </c>
      <c r="AV26">
        <v>20.6968</v>
      </c>
      <c r="AW26">
        <v>19.706700000000001</v>
      </c>
      <c r="AX26">
        <v>395.85399999999998</v>
      </c>
      <c r="AY26">
        <v>20.456099999999999</v>
      </c>
      <c r="AZ26">
        <v>599.96900000000005</v>
      </c>
      <c r="BA26">
        <v>100.357</v>
      </c>
      <c r="BB26">
        <v>5.6178100000000002E-2</v>
      </c>
      <c r="BC26">
        <v>24.5745</v>
      </c>
      <c r="BD26">
        <v>23.784800000000001</v>
      </c>
      <c r="BE26">
        <v>999.9</v>
      </c>
      <c r="BF26">
        <v>0</v>
      </c>
      <c r="BG26">
        <v>0</v>
      </c>
      <c r="BH26">
        <v>9988.75</v>
      </c>
      <c r="BI26">
        <v>0</v>
      </c>
      <c r="BJ26">
        <v>66.4786</v>
      </c>
      <c r="BK26">
        <v>-5.3970000000000002</v>
      </c>
      <c r="BL26">
        <v>402.928</v>
      </c>
      <c r="BM26">
        <v>408.02699999999999</v>
      </c>
      <c r="BN26">
        <v>0.99008399999999996</v>
      </c>
      <c r="BO26">
        <v>399.98599999999999</v>
      </c>
      <c r="BP26">
        <v>19.706700000000001</v>
      </c>
      <c r="BQ26">
        <v>2.07708</v>
      </c>
      <c r="BR26">
        <v>1.9777199999999999</v>
      </c>
      <c r="BS26">
        <v>18.044499999999999</v>
      </c>
      <c r="BT26">
        <v>17.266999999999999</v>
      </c>
      <c r="BU26">
        <v>499.77199999999999</v>
      </c>
      <c r="BV26">
        <v>0.89996299999999996</v>
      </c>
      <c r="BW26">
        <v>0.100037</v>
      </c>
      <c r="BX26">
        <v>0</v>
      </c>
      <c r="BY26">
        <v>2.1766000000000001</v>
      </c>
      <c r="BZ26">
        <v>0</v>
      </c>
      <c r="CA26">
        <v>1415.4</v>
      </c>
      <c r="CB26">
        <v>3857.91</v>
      </c>
      <c r="CC26">
        <v>45.125</v>
      </c>
      <c r="CD26">
        <v>48</v>
      </c>
      <c r="CE26">
        <v>47.25</v>
      </c>
      <c r="CF26">
        <v>45.875</v>
      </c>
      <c r="CG26">
        <v>45</v>
      </c>
      <c r="CH26">
        <v>449.78</v>
      </c>
      <c r="CI26">
        <v>50</v>
      </c>
      <c r="CJ26">
        <v>0</v>
      </c>
      <c r="CK26">
        <v>1689464166.0999999</v>
      </c>
      <c r="CL26">
        <v>0</v>
      </c>
      <c r="CM26">
        <v>1689463620</v>
      </c>
      <c r="CN26" t="s">
        <v>352</v>
      </c>
      <c r="CO26">
        <v>1689463618</v>
      </c>
      <c r="CP26">
        <v>1689463620</v>
      </c>
      <c r="CQ26">
        <v>47</v>
      </c>
      <c r="CR26">
        <v>-3.1E-2</v>
      </c>
      <c r="CS26">
        <v>1.6E-2</v>
      </c>
      <c r="CT26">
        <v>-1.2649999999999999</v>
      </c>
      <c r="CU26">
        <v>0.24099999999999999</v>
      </c>
      <c r="CV26">
        <v>400</v>
      </c>
      <c r="CW26">
        <v>20</v>
      </c>
      <c r="CX26">
        <v>0.33</v>
      </c>
      <c r="CY26">
        <v>0.05</v>
      </c>
      <c r="CZ26">
        <v>7.5196566622677103</v>
      </c>
      <c r="DA26">
        <v>0.25340649871343401</v>
      </c>
      <c r="DB26">
        <v>5.0813353573406099E-2</v>
      </c>
      <c r="DC26">
        <v>1</v>
      </c>
      <c r="DD26">
        <v>399.99442857142901</v>
      </c>
      <c r="DE26">
        <v>5.2285714285324199E-2</v>
      </c>
      <c r="DF26">
        <v>2.3907702342395001E-2</v>
      </c>
      <c r="DG26">
        <v>-1</v>
      </c>
      <c r="DH26">
        <v>499.9744</v>
      </c>
      <c r="DI26">
        <v>-0.112802932667547</v>
      </c>
      <c r="DJ26">
        <v>0.13608872106092601</v>
      </c>
      <c r="DK26">
        <v>1</v>
      </c>
      <c r="DL26">
        <v>2</v>
      </c>
      <c r="DM26">
        <v>2</v>
      </c>
      <c r="DN26" t="s">
        <v>353</v>
      </c>
      <c r="DO26">
        <v>3.2378200000000001</v>
      </c>
      <c r="DP26">
        <v>2.7877200000000002</v>
      </c>
      <c r="DQ26">
        <v>9.5599600000000007E-2</v>
      </c>
      <c r="DR26">
        <v>9.5892000000000005E-2</v>
      </c>
      <c r="DS26">
        <v>0.10770100000000001</v>
      </c>
      <c r="DT26">
        <v>0.102751</v>
      </c>
      <c r="DU26">
        <v>26256.799999999999</v>
      </c>
      <c r="DV26">
        <v>27983.599999999999</v>
      </c>
      <c r="DW26">
        <v>27178.2</v>
      </c>
      <c r="DX26">
        <v>29058</v>
      </c>
      <c r="DY26">
        <v>31973.5</v>
      </c>
      <c r="DZ26">
        <v>34864.5</v>
      </c>
      <c r="EA26">
        <v>36348.300000000003</v>
      </c>
      <c r="EB26">
        <v>39544.800000000003</v>
      </c>
      <c r="EC26">
        <v>2.2700300000000002</v>
      </c>
      <c r="ED26">
        <v>1.6388</v>
      </c>
      <c r="EE26">
        <v>5.6356200000000002E-2</v>
      </c>
      <c r="EF26">
        <v>0</v>
      </c>
      <c r="EG26">
        <v>22.857600000000001</v>
      </c>
      <c r="EH26">
        <v>999.9</v>
      </c>
      <c r="EI26">
        <v>50.732999999999997</v>
      </c>
      <c r="EJ26">
        <v>30.111000000000001</v>
      </c>
      <c r="EK26">
        <v>21.674199999999999</v>
      </c>
      <c r="EL26">
        <v>62.369100000000003</v>
      </c>
      <c r="EM26">
        <v>34.907899999999998</v>
      </c>
      <c r="EN26">
        <v>1</v>
      </c>
      <c r="EO26">
        <v>-0.15448700000000001</v>
      </c>
      <c r="EP26">
        <v>0.67798499999999995</v>
      </c>
      <c r="EQ26">
        <v>19.958100000000002</v>
      </c>
      <c r="ER26">
        <v>5.21624</v>
      </c>
      <c r="ES26">
        <v>11.9261</v>
      </c>
      <c r="ET26">
        <v>4.9553000000000003</v>
      </c>
      <c r="EU26">
        <v>3.2970299999999999</v>
      </c>
      <c r="EV26">
        <v>2448.5</v>
      </c>
      <c r="EW26">
        <v>74.2</v>
      </c>
      <c r="EX26">
        <v>35.5</v>
      </c>
      <c r="EY26">
        <v>8267.6</v>
      </c>
      <c r="EZ26">
        <v>1.8602000000000001</v>
      </c>
      <c r="FA26">
        <v>1.85944</v>
      </c>
      <c r="FB26">
        <v>1.86493</v>
      </c>
      <c r="FC26">
        <v>1.8689100000000001</v>
      </c>
      <c r="FD26">
        <v>1.8638300000000001</v>
      </c>
      <c r="FE26">
        <v>1.86385</v>
      </c>
      <c r="FF26">
        <v>1.8638600000000001</v>
      </c>
      <c r="FG26">
        <v>1.8636900000000001</v>
      </c>
      <c r="FH26">
        <v>0</v>
      </c>
      <c r="FI26">
        <v>0</v>
      </c>
      <c r="FJ26">
        <v>0</v>
      </c>
      <c r="FK26">
        <v>0</v>
      </c>
      <c r="FL26" t="s">
        <v>354</v>
      </c>
      <c r="FM26" t="s">
        <v>355</v>
      </c>
      <c r="FN26" t="s">
        <v>356</v>
      </c>
      <c r="FO26" t="s">
        <v>356</v>
      </c>
      <c r="FP26" t="s">
        <v>356</v>
      </c>
      <c r="FQ26" t="s">
        <v>356</v>
      </c>
      <c r="FR26">
        <v>0</v>
      </c>
      <c r="FS26">
        <v>100</v>
      </c>
      <c r="FT26">
        <v>100</v>
      </c>
      <c r="FU26">
        <v>-1.2649999999999999</v>
      </c>
      <c r="FV26">
        <v>0.2407</v>
      </c>
      <c r="FW26">
        <v>-1.2646000000000299</v>
      </c>
      <c r="FX26">
        <v>0</v>
      </c>
      <c r="FY26">
        <v>0</v>
      </c>
      <c r="FZ26">
        <v>0</v>
      </c>
      <c r="GA26">
        <v>0.24071000000000001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9</v>
      </c>
      <c r="GJ26">
        <v>9</v>
      </c>
      <c r="GK26">
        <v>1.0351600000000001</v>
      </c>
      <c r="GL26">
        <v>2.5878899999999998</v>
      </c>
      <c r="GM26">
        <v>1.4489700000000001</v>
      </c>
      <c r="GN26">
        <v>2.3022499999999999</v>
      </c>
      <c r="GO26">
        <v>1.5466299999999999</v>
      </c>
      <c r="GP26">
        <v>2.4499499999999999</v>
      </c>
      <c r="GQ26">
        <v>31.936499999999999</v>
      </c>
      <c r="GR26">
        <v>16.1371</v>
      </c>
      <c r="GS26">
        <v>18</v>
      </c>
      <c r="GT26">
        <v>653.57899999999995</v>
      </c>
      <c r="GU26">
        <v>337.81799999999998</v>
      </c>
      <c r="GV26">
        <v>21.999700000000001</v>
      </c>
      <c r="GW26">
        <v>25.3218</v>
      </c>
      <c r="GX26">
        <v>29.998999999999999</v>
      </c>
      <c r="GY26">
        <v>25.5366</v>
      </c>
      <c r="GZ26">
        <v>25.556899999999999</v>
      </c>
      <c r="HA26">
        <v>20.716899999999999</v>
      </c>
      <c r="HB26">
        <v>15</v>
      </c>
      <c r="HC26">
        <v>-30</v>
      </c>
      <c r="HD26">
        <v>22</v>
      </c>
      <c r="HE26">
        <v>400</v>
      </c>
      <c r="HF26">
        <v>0</v>
      </c>
      <c r="HG26">
        <v>100.124</v>
      </c>
      <c r="HH26">
        <v>95.977500000000006</v>
      </c>
    </row>
    <row r="27" spans="1:216" x14ac:dyDescent="0.2">
      <c r="A27">
        <v>9</v>
      </c>
      <c r="B27">
        <v>1689464221</v>
      </c>
      <c r="C27">
        <v>488</v>
      </c>
      <c r="D27" t="s">
        <v>371</v>
      </c>
      <c r="E27" t="s">
        <v>372</v>
      </c>
      <c r="F27" t="s">
        <v>347</v>
      </c>
      <c r="G27" t="s">
        <v>395</v>
      </c>
      <c r="H27" t="s">
        <v>348</v>
      </c>
      <c r="I27" t="s">
        <v>349</v>
      </c>
      <c r="J27" t="s">
        <v>350</v>
      </c>
      <c r="K27" t="s">
        <v>351</v>
      </c>
      <c r="L27">
        <v>1689464221</v>
      </c>
      <c r="M27">
        <f t="shared" si="0"/>
        <v>1.3829053950182807E-3</v>
      </c>
      <c r="N27">
        <f t="shared" si="1"/>
        <v>1.3829053950182808</v>
      </c>
      <c r="O27">
        <f t="shared" si="2"/>
        <v>5.7461048302749438</v>
      </c>
      <c r="P27">
        <f t="shared" si="3"/>
        <v>395.51100000000002</v>
      </c>
      <c r="Q27">
        <f t="shared" si="4"/>
        <v>321.418071758677</v>
      </c>
      <c r="R27">
        <f t="shared" si="5"/>
        <v>32.273344628972289</v>
      </c>
      <c r="S27">
        <f t="shared" si="6"/>
        <v>39.712959317150997</v>
      </c>
      <c r="T27">
        <f t="shared" si="7"/>
        <v>0.13741056277583555</v>
      </c>
      <c r="U27">
        <f t="shared" si="8"/>
        <v>3.3558541530925003</v>
      </c>
      <c r="V27">
        <f t="shared" si="9"/>
        <v>0.13435960404417305</v>
      </c>
      <c r="W27">
        <f t="shared" si="10"/>
        <v>8.4243226972152779E-2</v>
      </c>
      <c r="X27">
        <f t="shared" si="11"/>
        <v>62.033166099005513</v>
      </c>
      <c r="Y27">
        <f t="shared" si="12"/>
        <v>24.455945905713239</v>
      </c>
      <c r="Z27">
        <f t="shared" si="13"/>
        <v>24.455945905713239</v>
      </c>
      <c r="AA27">
        <f t="shared" si="14"/>
        <v>3.0779916077498135</v>
      </c>
      <c r="AB27">
        <f t="shared" si="15"/>
        <v>67.30675353660412</v>
      </c>
      <c r="AC27">
        <f t="shared" si="16"/>
        <v>2.0710209230178003</v>
      </c>
      <c r="AD27">
        <f t="shared" si="17"/>
        <v>3.076988287499999</v>
      </c>
      <c r="AE27">
        <f t="shared" si="18"/>
        <v>1.0069706847320132</v>
      </c>
      <c r="AF27">
        <f t="shared" si="19"/>
        <v>-60.986127920306181</v>
      </c>
      <c r="AG27">
        <f t="shared" si="20"/>
        <v>-0.98527766792956428</v>
      </c>
      <c r="AH27">
        <f t="shared" si="21"/>
        <v>-6.1762206914362953E-2</v>
      </c>
      <c r="AI27">
        <f t="shared" si="22"/>
        <v>-1.6961445992169644E-6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53534.559074832003</v>
      </c>
      <c r="AO27">
        <f t="shared" si="26"/>
        <v>375.07799999999997</v>
      </c>
      <c r="AP27">
        <f t="shared" si="27"/>
        <v>316.190243989122</v>
      </c>
      <c r="AQ27">
        <f t="shared" si="28"/>
        <v>0.84299864025381921</v>
      </c>
      <c r="AR27">
        <f t="shared" si="29"/>
        <v>0.16538737568987122</v>
      </c>
      <c r="AS27">
        <v>1689464221</v>
      </c>
      <c r="AT27">
        <v>395.51100000000002</v>
      </c>
      <c r="AU27">
        <v>399.99900000000002</v>
      </c>
      <c r="AV27">
        <v>20.625800000000002</v>
      </c>
      <c r="AW27">
        <v>19.6599</v>
      </c>
      <c r="AX27">
        <v>396.77600000000001</v>
      </c>
      <c r="AY27">
        <v>20.385100000000001</v>
      </c>
      <c r="AZ27">
        <v>600</v>
      </c>
      <c r="BA27">
        <v>100.35299999999999</v>
      </c>
      <c r="BB27">
        <v>5.6240999999999999E-2</v>
      </c>
      <c r="BC27">
        <v>24.450500000000002</v>
      </c>
      <c r="BD27">
        <v>23.674900000000001</v>
      </c>
      <c r="BE27">
        <v>999.9</v>
      </c>
      <c r="BF27">
        <v>0</v>
      </c>
      <c r="BG27">
        <v>0</v>
      </c>
      <c r="BH27">
        <v>10003.1</v>
      </c>
      <c r="BI27">
        <v>0</v>
      </c>
      <c r="BJ27">
        <v>67.161100000000005</v>
      </c>
      <c r="BK27">
        <v>-4.4875800000000003</v>
      </c>
      <c r="BL27">
        <v>403.84100000000001</v>
      </c>
      <c r="BM27">
        <v>408.02</v>
      </c>
      <c r="BN27">
        <v>0.96589899999999995</v>
      </c>
      <c r="BO27">
        <v>399.99900000000002</v>
      </c>
      <c r="BP27">
        <v>19.6599</v>
      </c>
      <c r="BQ27">
        <v>2.0698500000000002</v>
      </c>
      <c r="BR27">
        <v>1.97292</v>
      </c>
      <c r="BS27">
        <v>17.989100000000001</v>
      </c>
      <c r="BT27">
        <v>17.2287</v>
      </c>
      <c r="BU27">
        <v>375.07799999999997</v>
      </c>
      <c r="BV27">
        <v>0.900038</v>
      </c>
      <c r="BW27">
        <v>9.9962499999999996E-2</v>
      </c>
      <c r="BX27">
        <v>0</v>
      </c>
      <c r="BY27">
        <v>2.3561000000000001</v>
      </c>
      <c r="BZ27">
        <v>0</v>
      </c>
      <c r="CA27">
        <v>1168.8499999999999</v>
      </c>
      <c r="CB27">
        <v>2895.42</v>
      </c>
      <c r="CC27">
        <v>44.686999999999998</v>
      </c>
      <c r="CD27">
        <v>47.936999999999998</v>
      </c>
      <c r="CE27">
        <v>47</v>
      </c>
      <c r="CF27">
        <v>45.936999999999998</v>
      </c>
      <c r="CG27">
        <v>44.625</v>
      </c>
      <c r="CH27">
        <v>337.58</v>
      </c>
      <c r="CI27">
        <v>37.49</v>
      </c>
      <c r="CJ27">
        <v>0</v>
      </c>
      <c r="CK27">
        <v>1689464226.7</v>
      </c>
      <c r="CL27">
        <v>0</v>
      </c>
      <c r="CM27">
        <v>1689463620</v>
      </c>
      <c r="CN27" t="s">
        <v>352</v>
      </c>
      <c r="CO27">
        <v>1689463618</v>
      </c>
      <c r="CP27">
        <v>1689463620</v>
      </c>
      <c r="CQ27">
        <v>47</v>
      </c>
      <c r="CR27">
        <v>-3.1E-2</v>
      </c>
      <c r="CS27">
        <v>1.6E-2</v>
      </c>
      <c r="CT27">
        <v>-1.2649999999999999</v>
      </c>
      <c r="CU27">
        <v>0.24099999999999999</v>
      </c>
      <c r="CV27">
        <v>400</v>
      </c>
      <c r="CW27">
        <v>20</v>
      </c>
      <c r="CX27">
        <v>0.33</v>
      </c>
      <c r="CY27">
        <v>0.05</v>
      </c>
      <c r="CZ27">
        <v>6.0810257015592697</v>
      </c>
      <c r="DA27">
        <v>4.6202811806577097E-3</v>
      </c>
      <c r="DB27">
        <v>4.2696097502797001E-2</v>
      </c>
      <c r="DC27">
        <v>1</v>
      </c>
      <c r="DD27">
        <v>399.98665</v>
      </c>
      <c r="DE27">
        <v>-0.173729323307899</v>
      </c>
      <c r="DF27">
        <v>3.1263836936626897E-2</v>
      </c>
      <c r="DG27">
        <v>-1</v>
      </c>
      <c r="DH27">
        <v>374.99104999999997</v>
      </c>
      <c r="DI27">
        <v>3.9241419460634197E-2</v>
      </c>
      <c r="DJ27">
        <v>0.13731550349468799</v>
      </c>
      <c r="DK27">
        <v>1</v>
      </c>
      <c r="DL27">
        <v>2</v>
      </c>
      <c r="DM27">
        <v>2</v>
      </c>
      <c r="DN27" t="s">
        <v>353</v>
      </c>
      <c r="DO27">
        <v>3.2380399999999998</v>
      </c>
      <c r="DP27">
        <v>2.7879</v>
      </c>
      <c r="DQ27">
        <v>9.5804899999999998E-2</v>
      </c>
      <c r="DR27">
        <v>9.5928600000000003E-2</v>
      </c>
      <c r="DS27">
        <v>0.107473</v>
      </c>
      <c r="DT27">
        <v>0.102614</v>
      </c>
      <c r="DU27">
        <v>26256.400000000001</v>
      </c>
      <c r="DV27">
        <v>27989.9</v>
      </c>
      <c r="DW27">
        <v>27183.3</v>
      </c>
      <c r="DX27">
        <v>29065.1</v>
      </c>
      <c r="DY27">
        <v>31987.599999999999</v>
      </c>
      <c r="DZ27">
        <v>34878.400000000001</v>
      </c>
      <c r="EA27">
        <v>36355.5</v>
      </c>
      <c r="EB27">
        <v>39554.800000000003</v>
      </c>
      <c r="EC27">
        <v>2.2714300000000001</v>
      </c>
      <c r="ED27">
        <v>1.6411</v>
      </c>
      <c r="EE27">
        <v>5.6322700000000003E-2</v>
      </c>
      <c r="EF27">
        <v>0</v>
      </c>
      <c r="EG27">
        <v>22.748100000000001</v>
      </c>
      <c r="EH27">
        <v>999.9</v>
      </c>
      <c r="EI27">
        <v>50.725999999999999</v>
      </c>
      <c r="EJ27">
        <v>30.071000000000002</v>
      </c>
      <c r="EK27">
        <v>21.623799999999999</v>
      </c>
      <c r="EL27">
        <v>62.389099999999999</v>
      </c>
      <c r="EM27">
        <v>34.991999999999997</v>
      </c>
      <c r="EN27">
        <v>1</v>
      </c>
      <c r="EO27">
        <v>-0.16650899999999999</v>
      </c>
      <c r="EP27">
        <v>0.63489899999999999</v>
      </c>
      <c r="EQ27">
        <v>19.961500000000001</v>
      </c>
      <c r="ER27">
        <v>5.2163899999999996</v>
      </c>
      <c r="ES27">
        <v>11.9261</v>
      </c>
      <c r="ET27">
        <v>4.9551999999999996</v>
      </c>
      <c r="EU27">
        <v>3.29705</v>
      </c>
      <c r="EV27">
        <v>2449.9</v>
      </c>
      <c r="EW27">
        <v>74.2</v>
      </c>
      <c r="EX27">
        <v>35.5</v>
      </c>
      <c r="EY27">
        <v>8271.2000000000007</v>
      </c>
      <c r="EZ27">
        <v>1.8602000000000001</v>
      </c>
      <c r="FA27">
        <v>1.85944</v>
      </c>
      <c r="FB27">
        <v>1.86493</v>
      </c>
      <c r="FC27">
        <v>1.8689100000000001</v>
      </c>
      <c r="FD27">
        <v>1.86385</v>
      </c>
      <c r="FE27">
        <v>1.86385</v>
      </c>
      <c r="FF27">
        <v>1.8638600000000001</v>
      </c>
      <c r="FG27">
        <v>1.86365</v>
      </c>
      <c r="FH27">
        <v>0</v>
      </c>
      <c r="FI27">
        <v>0</v>
      </c>
      <c r="FJ27">
        <v>0</v>
      </c>
      <c r="FK27">
        <v>0</v>
      </c>
      <c r="FL27" t="s">
        <v>354</v>
      </c>
      <c r="FM27" t="s">
        <v>355</v>
      </c>
      <c r="FN27" t="s">
        <v>356</v>
      </c>
      <c r="FO27" t="s">
        <v>356</v>
      </c>
      <c r="FP27" t="s">
        <v>356</v>
      </c>
      <c r="FQ27" t="s">
        <v>356</v>
      </c>
      <c r="FR27">
        <v>0</v>
      </c>
      <c r="FS27">
        <v>100</v>
      </c>
      <c r="FT27">
        <v>100</v>
      </c>
      <c r="FU27">
        <v>-1.2649999999999999</v>
      </c>
      <c r="FV27">
        <v>0.2407</v>
      </c>
      <c r="FW27">
        <v>-1.2646000000000299</v>
      </c>
      <c r="FX27">
        <v>0</v>
      </c>
      <c r="FY27">
        <v>0</v>
      </c>
      <c r="FZ27">
        <v>0</v>
      </c>
      <c r="GA27">
        <v>0.24071000000000001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10.1</v>
      </c>
      <c r="GJ27">
        <v>10</v>
      </c>
      <c r="GK27">
        <v>1.0351600000000001</v>
      </c>
      <c r="GL27">
        <v>2.5842299999999998</v>
      </c>
      <c r="GM27">
        <v>1.4477500000000001</v>
      </c>
      <c r="GN27">
        <v>2.3059099999999999</v>
      </c>
      <c r="GO27">
        <v>1.5466299999999999</v>
      </c>
      <c r="GP27">
        <v>2.4365199999999998</v>
      </c>
      <c r="GQ27">
        <v>31.8049</v>
      </c>
      <c r="GR27">
        <v>16.1371</v>
      </c>
      <c r="GS27">
        <v>18</v>
      </c>
      <c r="GT27">
        <v>652.74900000000002</v>
      </c>
      <c r="GU27">
        <v>338.06799999999998</v>
      </c>
      <c r="GV27">
        <v>21.9998</v>
      </c>
      <c r="GW27">
        <v>25.166799999999999</v>
      </c>
      <c r="GX27">
        <v>29.999199999999998</v>
      </c>
      <c r="GY27">
        <v>25.3766</v>
      </c>
      <c r="GZ27">
        <v>25.398</v>
      </c>
      <c r="HA27">
        <v>20.720400000000001</v>
      </c>
      <c r="HB27">
        <v>15</v>
      </c>
      <c r="HC27">
        <v>-30</v>
      </c>
      <c r="HD27">
        <v>22</v>
      </c>
      <c r="HE27">
        <v>400</v>
      </c>
      <c r="HF27">
        <v>0</v>
      </c>
      <c r="HG27">
        <v>100.143</v>
      </c>
      <c r="HH27">
        <v>96.001400000000004</v>
      </c>
    </row>
    <row r="28" spans="1:216" x14ac:dyDescent="0.2">
      <c r="A28">
        <v>10</v>
      </c>
      <c r="B28">
        <v>1689464282</v>
      </c>
      <c r="C28">
        <v>549</v>
      </c>
      <c r="D28" t="s">
        <v>373</v>
      </c>
      <c r="E28" t="s">
        <v>374</v>
      </c>
      <c r="F28" t="s">
        <v>347</v>
      </c>
      <c r="G28" t="s">
        <v>395</v>
      </c>
      <c r="H28" t="s">
        <v>348</v>
      </c>
      <c r="I28" t="s">
        <v>349</v>
      </c>
      <c r="J28" t="s">
        <v>350</v>
      </c>
      <c r="K28" t="s">
        <v>351</v>
      </c>
      <c r="L28">
        <v>1689464282</v>
      </c>
      <c r="M28">
        <f t="shared" si="0"/>
        <v>1.32277624806991E-3</v>
      </c>
      <c r="N28">
        <f t="shared" si="1"/>
        <v>1.3227762480699099</v>
      </c>
      <c r="O28">
        <f t="shared" si="2"/>
        <v>3.873173809574562</v>
      </c>
      <c r="P28">
        <f t="shared" si="3"/>
        <v>396.88299999999998</v>
      </c>
      <c r="Q28">
        <f t="shared" si="4"/>
        <v>345.0046613961506</v>
      </c>
      <c r="R28">
        <f t="shared" si="5"/>
        <v>34.64073637532173</v>
      </c>
      <c r="S28">
        <f t="shared" si="6"/>
        <v>39.8496626660367</v>
      </c>
      <c r="T28">
        <f t="shared" si="7"/>
        <v>0.13720038112496399</v>
      </c>
      <c r="U28">
        <f t="shared" si="8"/>
        <v>3.3562023769489642</v>
      </c>
      <c r="V28">
        <f t="shared" si="9"/>
        <v>0.13415894543524282</v>
      </c>
      <c r="W28">
        <f t="shared" si="10"/>
        <v>8.4116986311243411E-2</v>
      </c>
      <c r="X28">
        <f t="shared" si="11"/>
        <v>41.356224391157767</v>
      </c>
      <c r="Y28">
        <f t="shared" si="12"/>
        <v>24.178591104277082</v>
      </c>
      <c r="Z28">
        <f t="shared" si="13"/>
        <v>24.178591104277082</v>
      </c>
      <c r="AA28">
        <f t="shared" si="14"/>
        <v>3.0272555284646412</v>
      </c>
      <c r="AB28">
        <f t="shared" si="15"/>
        <v>67.766598498934215</v>
      </c>
      <c r="AC28">
        <f t="shared" si="16"/>
        <v>2.0623610891034896</v>
      </c>
      <c r="AD28">
        <f t="shared" si="17"/>
        <v>3.0433298037467895</v>
      </c>
      <c r="AE28">
        <f t="shared" si="18"/>
        <v>0.9648944393611516</v>
      </c>
      <c r="AF28">
        <f t="shared" si="19"/>
        <v>-58.334432539883032</v>
      </c>
      <c r="AG28">
        <f t="shared" si="20"/>
        <v>15.978574727209377</v>
      </c>
      <c r="AH28">
        <f t="shared" si="21"/>
        <v>0.99918806899635548</v>
      </c>
      <c r="AI28">
        <f t="shared" si="22"/>
        <v>-4.4535251953448096E-4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53575.779581922412</v>
      </c>
      <c r="AO28">
        <f t="shared" si="26"/>
        <v>250.05099999999999</v>
      </c>
      <c r="AP28">
        <f t="shared" si="27"/>
        <v>210.79314300059985</v>
      </c>
      <c r="AQ28">
        <f t="shared" si="28"/>
        <v>0.84300059988002396</v>
      </c>
      <c r="AR28">
        <f t="shared" si="29"/>
        <v>0.16539115776844632</v>
      </c>
      <c r="AS28">
        <v>1689464282</v>
      </c>
      <c r="AT28">
        <v>396.88299999999998</v>
      </c>
      <c r="AU28">
        <v>400.01900000000001</v>
      </c>
      <c r="AV28">
        <v>20.540099999999999</v>
      </c>
      <c r="AW28">
        <v>19.616299999999999</v>
      </c>
      <c r="AX28">
        <v>398.14800000000002</v>
      </c>
      <c r="AY28">
        <v>20.299399999999999</v>
      </c>
      <c r="AZ28">
        <v>600.11900000000003</v>
      </c>
      <c r="BA28">
        <v>100.35</v>
      </c>
      <c r="BB28">
        <v>5.6574899999999997E-2</v>
      </c>
      <c r="BC28">
        <v>24.2669</v>
      </c>
      <c r="BD28">
        <v>23.512699999999999</v>
      </c>
      <c r="BE28">
        <v>999.9</v>
      </c>
      <c r="BF28">
        <v>0</v>
      </c>
      <c r="BG28">
        <v>0</v>
      </c>
      <c r="BH28">
        <v>10005</v>
      </c>
      <c r="BI28">
        <v>0</v>
      </c>
      <c r="BJ28">
        <v>64.924499999999995</v>
      </c>
      <c r="BK28">
        <v>-3.1362899999999998</v>
      </c>
      <c r="BL28">
        <v>405.20600000000002</v>
      </c>
      <c r="BM28">
        <v>408.02300000000002</v>
      </c>
      <c r="BN28">
        <v>0.92381999999999997</v>
      </c>
      <c r="BO28">
        <v>400.01900000000001</v>
      </c>
      <c r="BP28">
        <v>19.616299999999999</v>
      </c>
      <c r="BQ28">
        <v>2.0611899999999999</v>
      </c>
      <c r="BR28">
        <v>1.9684900000000001</v>
      </c>
      <c r="BS28">
        <v>17.9224</v>
      </c>
      <c r="BT28">
        <v>17.193100000000001</v>
      </c>
      <c r="BU28">
        <v>250.05099999999999</v>
      </c>
      <c r="BV28">
        <v>0.89998100000000003</v>
      </c>
      <c r="BW28">
        <v>0.100019</v>
      </c>
      <c r="BX28">
        <v>0</v>
      </c>
      <c r="BY28">
        <v>2.2315999999999998</v>
      </c>
      <c r="BZ28">
        <v>0</v>
      </c>
      <c r="CA28">
        <v>890.87099999999998</v>
      </c>
      <c r="CB28">
        <v>1930.24</v>
      </c>
      <c r="CC28">
        <v>44.125</v>
      </c>
      <c r="CD28">
        <v>47.75</v>
      </c>
      <c r="CE28">
        <v>46.625</v>
      </c>
      <c r="CF28">
        <v>45.75</v>
      </c>
      <c r="CG28">
        <v>44.186999999999998</v>
      </c>
      <c r="CH28">
        <v>225.04</v>
      </c>
      <c r="CI28">
        <v>25.01</v>
      </c>
      <c r="CJ28">
        <v>0</v>
      </c>
      <c r="CK28">
        <v>1689464287.9000001</v>
      </c>
      <c r="CL28">
        <v>0</v>
      </c>
      <c r="CM28">
        <v>1689463620</v>
      </c>
      <c r="CN28" t="s">
        <v>352</v>
      </c>
      <c r="CO28">
        <v>1689463618</v>
      </c>
      <c r="CP28">
        <v>1689463620</v>
      </c>
      <c r="CQ28">
        <v>47</v>
      </c>
      <c r="CR28">
        <v>-3.1E-2</v>
      </c>
      <c r="CS28">
        <v>1.6E-2</v>
      </c>
      <c r="CT28">
        <v>-1.2649999999999999</v>
      </c>
      <c r="CU28">
        <v>0.24099999999999999</v>
      </c>
      <c r="CV28">
        <v>400</v>
      </c>
      <c r="CW28">
        <v>20</v>
      </c>
      <c r="CX28">
        <v>0.33</v>
      </c>
      <c r="CY28">
        <v>0.05</v>
      </c>
      <c r="CZ28">
        <v>4.0795266102616399</v>
      </c>
      <c r="DA28">
        <v>-0.22496193452178401</v>
      </c>
      <c r="DB28">
        <v>5.4522617046899799E-2</v>
      </c>
      <c r="DC28">
        <v>1</v>
      </c>
      <c r="DD28">
        <v>399.98360000000002</v>
      </c>
      <c r="DE28">
        <v>1.34436090224725E-2</v>
      </c>
      <c r="DF28">
        <v>2.8224811779708901E-2</v>
      </c>
      <c r="DG28">
        <v>-1</v>
      </c>
      <c r="DH28">
        <v>250.01080952381</v>
      </c>
      <c r="DI28">
        <v>1.4407540464887599E-3</v>
      </c>
      <c r="DJ28">
        <v>8.7484368542219294E-3</v>
      </c>
      <c r="DK28">
        <v>1</v>
      </c>
      <c r="DL28">
        <v>2</v>
      </c>
      <c r="DM28">
        <v>2</v>
      </c>
      <c r="DN28" t="s">
        <v>353</v>
      </c>
      <c r="DO28">
        <v>3.2384300000000001</v>
      </c>
      <c r="DP28">
        <v>2.7882600000000002</v>
      </c>
      <c r="DQ28">
        <v>9.6090400000000006E-2</v>
      </c>
      <c r="DR28">
        <v>9.5963900000000005E-2</v>
      </c>
      <c r="DS28">
        <v>0.107186</v>
      </c>
      <c r="DT28">
        <v>0.10248500000000001</v>
      </c>
      <c r="DU28">
        <v>26253.599999999999</v>
      </c>
      <c r="DV28">
        <v>27992.3</v>
      </c>
      <c r="DW28">
        <v>27188.400000000001</v>
      </c>
      <c r="DX28">
        <v>29068</v>
      </c>
      <c r="DY28">
        <v>32003.8</v>
      </c>
      <c r="DZ28">
        <v>34887.5</v>
      </c>
      <c r="EA28">
        <v>36362.5</v>
      </c>
      <c r="EB28">
        <v>39559.599999999999</v>
      </c>
      <c r="EC28">
        <v>2.27305</v>
      </c>
      <c r="ED28">
        <v>1.6432800000000001</v>
      </c>
      <c r="EE28">
        <v>5.3424399999999997E-2</v>
      </c>
      <c r="EF28">
        <v>0</v>
      </c>
      <c r="EG28">
        <v>22.633299999999998</v>
      </c>
      <c r="EH28">
        <v>999.9</v>
      </c>
      <c r="EI28">
        <v>50.713999999999999</v>
      </c>
      <c r="EJ28">
        <v>30.021000000000001</v>
      </c>
      <c r="EK28">
        <v>21.555499999999999</v>
      </c>
      <c r="EL28">
        <v>62.019100000000002</v>
      </c>
      <c r="EM28">
        <v>34.927900000000001</v>
      </c>
      <c r="EN28">
        <v>1</v>
      </c>
      <c r="EO28">
        <v>-0.17624500000000001</v>
      </c>
      <c r="EP28">
        <v>0.55032099999999995</v>
      </c>
      <c r="EQ28">
        <v>19.963699999999999</v>
      </c>
      <c r="ER28">
        <v>5.2165400000000002</v>
      </c>
      <c r="ES28">
        <v>11.9261</v>
      </c>
      <c r="ET28">
        <v>4.9549500000000002</v>
      </c>
      <c r="EU28">
        <v>3.29718</v>
      </c>
      <c r="EV28">
        <v>2451</v>
      </c>
      <c r="EW28">
        <v>74.2</v>
      </c>
      <c r="EX28">
        <v>35.5</v>
      </c>
      <c r="EY28">
        <v>8274.2000000000007</v>
      </c>
      <c r="EZ28">
        <v>1.8602000000000001</v>
      </c>
      <c r="FA28">
        <v>1.8594200000000001</v>
      </c>
      <c r="FB28">
        <v>1.86493</v>
      </c>
      <c r="FC28">
        <v>1.8689</v>
      </c>
      <c r="FD28">
        <v>1.8638399999999999</v>
      </c>
      <c r="FE28">
        <v>1.8638300000000001</v>
      </c>
      <c r="FF28">
        <v>1.8638300000000001</v>
      </c>
      <c r="FG28">
        <v>1.86365</v>
      </c>
      <c r="FH28">
        <v>0</v>
      </c>
      <c r="FI28">
        <v>0</v>
      </c>
      <c r="FJ28">
        <v>0</v>
      </c>
      <c r="FK28">
        <v>0</v>
      </c>
      <c r="FL28" t="s">
        <v>354</v>
      </c>
      <c r="FM28" t="s">
        <v>355</v>
      </c>
      <c r="FN28" t="s">
        <v>356</v>
      </c>
      <c r="FO28" t="s">
        <v>356</v>
      </c>
      <c r="FP28" t="s">
        <v>356</v>
      </c>
      <c r="FQ28" t="s">
        <v>356</v>
      </c>
      <c r="FR28">
        <v>0</v>
      </c>
      <c r="FS28">
        <v>100</v>
      </c>
      <c r="FT28">
        <v>100</v>
      </c>
      <c r="FU28">
        <v>-1.2649999999999999</v>
      </c>
      <c r="FV28">
        <v>0.2407</v>
      </c>
      <c r="FW28">
        <v>-1.2646000000000299</v>
      </c>
      <c r="FX28">
        <v>0</v>
      </c>
      <c r="FY28">
        <v>0</v>
      </c>
      <c r="FZ28">
        <v>0</v>
      </c>
      <c r="GA28">
        <v>0.24071000000000001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11.1</v>
      </c>
      <c r="GJ28">
        <v>11</v>
      </c>
      <c r="GK28">
        <v>1.0351600000000001</v>
      </c>
      <c r="GL28">
        <v>2.5842299999999998</v>
      </c>
      <c r="GM28">
        <v>1.4477500000000001</v>
      </c>
      <c r="GN28">
        <v>2.3095699999999999</v>
      </c>
      <c r="GO28">
        <v>1.5466299999999999</v>
      </c>
      <c r="GP28">
        <v>2.4487299999999999</v>
      </c>
      <c r="GQ28">
        <v>31.695499999999999</v>
      </c>
      <c r="GR28">
        <v>16.128399999999999</v>
      </c>
      <c r="GS28">
        <v>18</v>
      </c>
      <c r="GT28">
        <v>652.28399999999999</v>
      </c>
      <c r="GU28">
        <v>338.36399999999998</v>
      </c>
      <c r="GV28">
        <v>21.997</v>
      </c>
      <c r="GW28">
        <v>25.033799999999999</v>
      </c>
      <c r="GX28">
        <v>29.999300000000002</v>
      </c>
      <c r="GY28">
        <v>25.2348</v>
      </c>
      <c r="GZ28">
        <v>25.2575</v>
      </c>
      <c r="HA28">
        <v>20.7254</v>
      </c>
      <c r="HB28">
        <v>15</v>
      </c>
      <c r="HC28">
        <v>-30</v>
      </c>
      <c r="HD28">
        <v>22</v>
      </c>
      <c r="HE28">
        <v>400</v>
      </c>
      <c r="HF28">
        <v>0</v>
      </c>
      <c r="HG28">
        <v>100.16200000000001</v>
      </c>
      <c r="HH28">
        <v>96.012299999999996</v>
      </c>
    </row>
    <row r="29" spans="1:216" x14ac:dyDescent="0.2">
      <c r="A29">
        <v>11</v>
      </c>
      <c r="B29">
        <v>1689464343</v>
      </c>
      <c r="C29">
        <v>610</v>
      </c>
      <c r="D29" t="s">
        <v>375</v>
      </c>
      <c r="E29" t="s">
        <v>376</v>
      </c>
      <c r="F29" t="s">
        <v>347</v>
      </c>
      <c r="G29" t="s">
        <v>395</v>
      </c>
      <c r="H29" t="s">
        <v>348</v>
      </c>
      <c r="I29" t="s">
        <v>349</v>
      </c>
      <c r="J29" t="s">
        <v>350</v>
      </c>
      <c r="K29" t="s">
        <v>351</v>
      </c>
      <c r="L29">
        <v>1689464343</v>
      </c>
      <c r="M29">
        <f t="shared" si="0"/>
        <v>1.2578197147345145E-3</v>
      </c>
      <c r="N29">
        <f t="shared" si="1"/>
        <v>1.2578197147345145</v>
      </c>
      <c r="O29">
        <f t="shared" si="2"/>
        <v>2.6830654303437798</v>
      </c>
      <c r="P29">
        <f t="shared" si="3"/>
        <v>397.72899999999998</v>
      </c>
      <c r="Q29">
        <f t="shared" si="4"/>
        <v>359.94869509535437</v>
      </c>
      <c r="R29">
        <f t="shared" si="5"/>
        <v>36.141431151527584</v>
      </c>
      <c r="S29">
        <f t="shared" si="6"/>
        <v>39.9348447885273</v>
      </c>
      <c r="T29">
        <f t="shared" si="7"/>
        <v>0.1363916953822413</v>
      </c>
      <c r="U29">
        <f t="shared" si="8"/>
        <v>3.3555497491522108</v>
      </c>
      <c r="V29">
        <f t="shared" si="9"/>
        <v>0.13338501367250752</v>
      </c>
      <c r="W29">
        <f t="shared" si="10"/>
        <v>8.3630251515202439E-2</v>
      </c>
      <c r="X29">
        <f t="shared" si="11"/>
        <v>29.751296205837225</v>
      </c>
      <c r="Y29">
        <f t="shared" si="12"/>
        <v>23.893086318841267</v>
      </c>
      <c r="Z29">
        <f t="shared" si="13"/>
        <v>23.893086318841267</v>
      </c>
      <c r="AA29">
        <f t="shared" si="14"/>
        <v>2.9757937766861198</v>
      </c>
      <c r="AB29">
        <f t="shared" si="15"/>
        <v>68.426298160357263</v>
      </c>
      <c r="AC29">
        <f t="shared" si="16"/>
        <v>2.0526640148185802</v>
      </c>
      <c r="AD29">
        <f t="shared" si="17"/>
        <v>2.9998174240087558</v>
      </c>
      <c r="AE29">
        <f t="shared" si="18"/>
        <v>0.92312976186753959</v>
      </c>
      <c r="AF29">
        <f t="shared" si="19"/>
        <v>-55.469849419792091</v>
      </c>
      <c r="AG29">
        <f t="shared" si="20"/>
        <v>24.207483444394025</v>
      </c>
      <c r="AH29">
        <f t="shared" si="21"/>
        <v>1.5100489474440855</v>
      </c>
      <c r="AI29">
        <f t="shared" si="22"/>
        <v>-1.0208221167538056E-3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53603.670099282157</v>
      </c>
      <c r="AO29">
        <f t="shared" si="26"/>
        <v>179.87799999999999</v>
      </c>
      <c r="AP29">
        <f t="shared" si="27"/>
        <v>151.63781399266176</v>
      </c>
      <c r="AQ29">
        <f t="shared" si="28"/>
        <v>0.84300366911274183</v>
      </c>
      <c r="AR29">
        <f t="shared" si="29"/>
        <v>0.16539708138759174</v>
      </c>
      <c r="AS29">
        <v>1689464343</v>
      </c>
      <c r="AT29">
        <v>397.72899999999998</v>
      </c>
      <c r="AU29">
        <v>399.99900000000002</v>
      </c>
      <c r="AV29">
        <v>20.4434</v>
      </c>
      <c r="AW29">
        <v>19.564800000000002</v>
      </c>
      <c r="AX29">
        <v>398.99400000000003</v>
      </c>
      <c r="AY29">
        <v>20.2027</v>
      </c>
      <c r="AZ29">
        <v>600.06600000000003</v>
      </c>
      <c r="BA29">
        <v>100.351</v>
      </c>
      <c r="BB29">
        <v>5.61737E-2</v>
      </c>
      <c r="BC29">
        <v>24.026900000000001</v>
      </c>
      <c r="BD29">
        <v>23.266100000000002</v>
      </c>
      <c r="BE29">
        <v>999.9</v>
      </c>
      <c r="BF29">
        <v>0</v>
      </c>
      <c r="BG29">
        <v>0</v>
      </c>
      <c r="BH29">
        <v>10001.9</v>
      </c>
      <c r="BI29">
        <v>0</v>
      </c>
      <c r="BJ29">
        <v>65.964500000000001</v>
      </c>
      <c r="BK29">
        <v>-2.2703199999999999</v>
      </c>
      <c r="BL29">
        <v>406.03</v>
      </c>
      <c r="BM29">
        <v>407.98099999999999</v>
      </c>
      <c r="BN29">
        <v>0.87861100000000003</v>
      </c>
      <c r="BO29">
        <v>399.99900000000002</v>
      </c>
      <c r="BP29">
        <v>19.564800000000002</v>
      </c>
      <c r="BQ29">
        <v>2.05152</v>
      </c>
      <c r="BR29">
        <v>1.9633499999999999</v>
      </c>
      <c r="BS29">
        <v>17.8476</v>
      </c>
      <c r="BT29">
        <v>17.151800000000001</v>
      </c>
      <c r="BU29">
        <v>179.87799999999999</v>
      </c>
      <c r="BV29">
        <v>0.89989699999999995</v>
      </c>
      <c r="BW29">
        <v>0.100103</v>
      </c>
      <c r="BX29">
        <v>0</v>
      </c>
      <c r="BY29">
        <v>2.5377999999999998</v>
      </c>
      <c r="BZ29">
        <v>0</v>
      </c>
      <c r="CA29">
        <v>732.10199999999998</v>
      </c>
      <c r="CB29">
        <v>1388.52</v>
      </c>
      <c r="CC29">
        <v>43.561999999999998</v>
      </c>
      <c r="CD29">
        <v>47.375</v>
      </c>
      <c r="CE29">
        <v>46.186999999999998</v>
      </c>
      <c r="CF29">
        <v>45.375</v>
      </c>
      <c r="CG29">
        <v>43.625</v>
      </c>
      <c r="CH29">
        <v>161.87</v>
      </c>
      <c r="CI29">
        <v>18.010000000000002</v>
      </c>
      <c r="CJ29">
        <v>0</v>
      </c>
      <c r="CK29">
        <v>1689464349.0999999</v>
      </c>
      <c r="CL29">
        <v>0</v>
      </c>
      <c r="CM29">
        <v>1689463620</v>
      </c>
      <c r="CN29" t="s">
        <v>352</v>
      </c>
      <c r="CO29">
        <v>1689463618</v>
      </c>
      <c r="CP29">
        <v>1689463620</v>
      </c>
      <c r="CQ29">
        <v>47</v>
      </c>
      <c r="CR29">
        <v>-3.1E-2</v>
      </c>
      <c r="CS29">
        <v>1.6E-2</v>
      </c>
      <c r="CT29">
        <v>-1.2649999999999999</v>
      </c>
      <c r="CU29">
        <v>0.24099999999999999</v>
      </c>
      <c r="CV29">
        <v>400</v>
      </c>
      <c r="CW29">
        <v>20</v>
      </c>
      <c r="CX29">
        <v>0.33</v>
      </c>
      <c r="CY29">
        <v>0.05</v>
      </c>
      <c r="CZ29">
        <v>2.8788509410253198</v>
      </c>
      <c r="DA29">
        <v>7.6875031069963795E-2</v>
      </c>
      <c r="DB29">
        <v>3.9013860964100103E-2</v>
      </c>
      <c r="DC29">
        <v>1</v>
      </c>
      <c r="DD29">
        <v>400.00009999999997</v>
      </c>
      <c r="DE29">
        <v>-8.0390977443060702E-2</v>
      </c>
      <c r="DF29">
        <v>2.6671895320727199E-2</v>
      </c>
      <c r="DG29">
        <v>-1</v>
      </c>
      <c r="DH29">
        <v>179.98595</v>
      </c>
      <c r="DI29">
        <v>-0.221646815955924</v>
      </c>
      <c r="DJ29">
        <v>0.150540849937815</v>
      </c>
      <c r="DK29">
        <v>1</v>
      </c>
      <c r="DL29">
        <v>2</v>
      </c>
      <c r="DM29">
        <v>2</v>
      </c>
      <c r="DN29" t="s">
        <v>353</v>
      </c>
      <c r="DO29">
        <v>3.2384499999999998</v>
      </c>
      <c r="DP29">
        <v>2.78783</v>
      </c>
      <c r="DQ29">
        <v>9.6282699999999999E-2</v>
      </c>
      <c r="DR29">
        <v>9.5997399999999997E-2</v>
      </c>
      <c r="DS29">
        <v>0.106863</v>
      </c>
      <c r="DT29">
        <v>0.10233399999999999</v>
      </c>
      <c r="DU29">
        <v>26254</v>
      </c>
      <c r="DV29">
        <v>27995.9</v>
      </c>
      <c r="DW29">
        <v>27194</v>
      </c>
      <c r="DX29">
        <v>29072.1</v>
      </c>
      <c r="DY29">
        <v>32021.9</v>
      </c>
      <c r="DZ29">
        <v>34898.800000000003</v>
      </c>
      <c r="EA29">
        <v>36370.199999999997</v>
      </c>
      <c r="EB29">
        <v>39566</v>
      </c>
      <c r="EC29">
        <v>2.2744499999999999</v>
      </c>
      <c r="ED29">
        <v>1.6456</v>
      </c>
      <c r="EE29">
        <v>4.9255800000000002E-2</v>
      </c>
      <c r="EF29">
        <v>0</v>
      </c>
      <c r="EG29">
        <v>22.455100000000002</v>
      </c>
      <c r="EH29">
        <v>999.9</v>
      </c>
      <c r="EI29">
        <v>50.732999999999997</v>
      </c>
      <c r="EJ29">
        <v>29.98</v>
      </c>
      <c r="EK29">
        <v>21.514900000000001</v>
      </c>
      <c r="EL29">
        <v>61.949100000000001</v>
      </c>
      <c r="EM29">
        <v>34.863799999999998</v>
      </c>
      <c r="EN29">
        <v>1</v>
      </c>
      <c r="EO29">
        <v>-0.18654999999999999</v>
      </c>
      <c r="EP29">
        <v>0.36563699999999999</v>
      </c>
      <c r="EQ29">
        <v>19.970099999999999</v>
      </c>
      <c r="ER29">
        <v>5.2165400000000002</v>
      </c>
      <c r="ES29">
        <v>11.9261</v>
      </c>
      <c r="ET29">
        <v>4.9539999999999997</v>
      </c>
      <c r="EU29">
        <v>3.2970299999999999</v>
      </c>
      <c r="EV29">
        <v>2452.4</v>
      </c>
      <c r="EW29">
        <v>74.2</v>
      </c>
      <c r="EX29">
        <v>35.5</v>
      </c>
      <c r="EY29">
        <v>8277.7999999999993</v>
      </c>
      <c r="EZ29">
        <v>1.8602000000000001</v>
      </c>
      <c r="FA29">
        <v>1.85944</v>
      </c>
      <c r="FB29">
        <v>1.86493</v>
      </c>
      <c r="FC29">
        <v>1.8689100000000001</v>
      </c>
      <c r="FD29">
        <v>1.8638399999999999</v>
      </c>
      <c r="FE29">
        <v>1.86382</v>
      </c>
      <c r="FF29">
        <v>1.8638600000000001</v>
      </c>
      <c r="FG29">
        <v>1.86368</v>
      </c>
      <c r="FH29">
        <v>0</v>
      </c>
      <c r="FI29">
        <v>0</v>
      </c>
      <c r="FJ29">
        <v>0</v>
      </c>
      <c r="FK29">
        <v>0</v>
      </c>
      <c r="FL29" t="s">
        <v>354</v>
      </c>
      <c r="FM29" t="s">
        <v>355</v>
      </c>
      <c r="FN29" t="s">
        <v>356</v>
      </c>
      <c r="FO29" t="s">
        <v>356</v>
      </c>
      <c r="FP29" t="s">
        <v>356</v>
      </c>
      <c r="FQ29" t="s">
        <v>356</v>
      </c>
      <c r="FR29">
        <v>0</v>
      </c>
      <c r="FS29">
        <v>100</v>
      </c>
      <c r="FT29">
        <v>100</v>
      </c>
      <c r="FU29">
        <v>-1.2649999999999999</v>
      </c>
      <c r="FV29">
        <v>0.2407</v>
      </c>
      <c r="FW29">
        <v>-1.2646000000000299</v>
      </c>
      <c r="FX29">
        <v>0</v>
      </c>
      <c r="FY29">
        <v>0</v>
      </c>
      <c r="FZ29">
        <v>0</v>
      </c>
      <c r="GA29">
        <v>0.24071000000000001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12.1</v>
      </c>
      <c r="GJ29">
        <v>12.1</v>
      </c>
      <c r="GK29">
        <v>1.0351600000000001</v>
      </c>
      <c r="GL29">
        <v>2.5878899999999998</v>
      </c>
      <c r="GM29">
        <v>1.4489700000000001</v>
      </c>
      <c r="GN29">
        <v>2.3046899999999999</v>
      </c>
      <c r="GO29">
        <v>1.5466299999999999</v>
      </c>
      <c r="GP29">
        <v>2.4462899999999999</v>
      </c>
      <c r="GQ29">
        <v>31.586099999999998</v>
      </c>
      <c r="GR29">
        <v>16.128399999999999</v>
      </c>
      <c r="GS29">
        <v>18</v>
      </c>
      <c r="GT29">
        <v>651.625</v>
      </c>
      <c r="GU29">
        <v>338.68599999999998</v>
      </c>
      <c r="GV29">
        <v>21.996400000000001</v>
      </c>
      <c r="GW29">
        <v>24.8857</v>
      </c>
      <c r="GX29">
        <v>29.999300000000002</v>
      </c>
      <c r="GY29">
        <v>25.090399999999999</v>
      </c>
      <c r="GZ29">
        <v>25.108899999999998</v>
      </c>
      <c r="HA29">
        <v>20.725200000000001</v>
      </c>
      <c r="HB29">
        <v>15</v>
      </c>
      <c r="HC29">
        <v>-30</v>
      </c>
      <c r="HD29">
        <v>22</v>
      </c>
      <c r="HE29">
        <v>400</v>
      </c>
      <c r="HF29">
        <v>0</v>
      </c>
      <c r="HG29">
        <v>100.18300000000001</v>
      </c>
      <c r="HH29">
        <v>96.027000000000001</v>
      </c>
    </row>
    <row r="30" spans="1:216" x14ac:dyDescent="0.2">
      <c r="A30">
        <v>12</v>
      </c>
      <c r="B30">
        <v>1689464404</v>
      </c>
      <c r="C30">
        <v>671</v>
      </c>
      <c r="D30" t="s">
        <v>377</v>
      </c>
      <c r="E30" t="s">
        <v>378</v>
      </c>
      <c r="F30" t="s">
        <v>347</v>
      </c>
      <c r="G30" t="s">
        <v>395</v>
      </c>
      <c r="H30" t="s">
        <v>348</v>
      </c>
      <c r="I30" t="s">
        <v>349</v>
      </c>
      <c r="J30" t="s">
        <v>350</v>
      </c>
      <c r="K30" t="s">
        <v>351</v>
      </c>
      <c r="L30">
        <v>1689464404</v>
      </c>
      <c r="M30">
        <f t="shared" si="0"/>
        <v>1.231668420958626E-3</v>
      </c>
      <c r="N30">
        <f t="shared" si="1"/>
        <v>1.2316684209586259</v>
      </c>
      <c r="O30">
        <f t="shared" si="2"/>
        <v>1.6907848848026019</v>
      </c>
      <c r="P30">
        <f t="shared" si="3"/>
        <v>398.44299999999998</v>
      </c>
      <c r="Q30">
        <f t="shared" si="4"/>
        <v>372.75544352164508</v>
      </c>
      <c r="R30">
        <f t="shared" si="5"/>
        <v>37.428341467907075</v>
      </c>
      <c r="S30">
        <f t="shared" si="6"/>
        <v>40.0076267662375</v>
      </c>
      <c r="T30">
        <f t="shared" si="7"/>
        <v>0.13752703380656564</v>
      </c>
      <c r="U30">
        <f t="shared" si="8"/>
        <v>3.3488258519825647</v>
      </c>
      <c r="V30">
        <f t="shared" si="9"/>
        <v>0.13446470277691214</v>
      </c>
      <c r="W30">
        <f t="shared" si="10"/>
        <v>8.4309898110258963E-2</v>
      </c>
      <c r="X30">
        <f t="shared" si="11"/>
        <v>20.650306190869042</v>
      </c>
      <c r="Y30">
        <f t="shared" si="12"/>
        <v>23.707188286303015</v>
      </c>
      <c r="Z30">
        <f t="shared" si="13"/>
        <v>23.707188286303015</v>
      </c>
      <c r="AA30">
        <f t="shared" si="14"/>
        <v>2.9426986478130255</v>
      </c>
      <c r="AB30">
        <f t="shared" si="15"/>
        <v>68.791382400934026</v>
      </c>
      <c r="AC30">
        <f t="shared" si="16"/>
        <v>2.0458118032225001</v>
      </c>
      <c r="AD30">
        <f t="shared" si="17"/>
        <v>2.9739361702298379</v>
      </c>
      <c r="AE30">
        <f t="shared" si="18"/>
        <v>0.89688684459052537</v>
      </c>
      <c r="AF30">
        <f t="shared" si="19"/>
        <v>-54.31657736427541</v>
      </c>
      <c r="AG30">
        <f t="shared" si="20"/>
        <v>31.687218145882508</v>
      </c>
      <c r="AH30">
        <f t="shared" si="21"/>
        <v>1.9772987482496869</v>
      </c>
      <c r="AI30">
        <f t="shared" si="22"/>
        <v>-1.754279274173598E-3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53470.905002134838</v>
      </c>
      <c r="AO30">
        <f t="shared" si="26"/>
        <v>124.85299999999999</v>
      </c>
      <c r="AP30">
        <f t="shared" si="27"/>
        <v>105.25152901081296</v>
      </c>
      <c r="AQ30">
        <f t="shared" si="28"/>
        <v>0.84300360432519017</v>
      </c>
      <c r="AR30">
        <f t="shared" si="29"/>
        <v>0.16539695634761714</v>
      </c>
      <c r="AS30">
        <v>1689464404</v>
      </c>
      <c r="AT30">
        <v>398.44299999999998</v>
      </c>
      <c r="AU30">
        <v>399.99900000000002</v>
      </c>
      <c r="AV30">
        <v>20.374600000000001</v>
      </c>
      <c r="AW30">
        <v>19.513999999999999</v>
      </c>
      <c r="AX30">
        <v>399.70699999999999</v>
      </c>
      <c r="AY30">
        <v>20.133900000000001</v>
      </c>
      <c r="AZ30">
        <v>599.92200000000003</v>
      </c>
      <c r="BA30">
        <v>100.355</v>
      </c>
      <c r="BB30">
        <v>5.4912500000000003E-2</v>
      </c>
      <c r="BC30">
        <v>23.8827</v>
      </c>
      <c r="BD30">
        <v>23.104600000000001</v>
      </c>
      <c r="BE30">
        <v>999.9</v>
      </c>
      <c r="BF30">
        <v>0</v>
      </c>
      <c r="BG30">
        <v>0</v>
      </c>
      <c r="BH30">
        <v>9970.6200000000008</v>
      </c>
      <c r="BI30">
        <v>0</v>
      </c>
      <c r="BJ30">
        <v>66.7637</v>
      </c>
      <c r="BK30">
        <v>-1.5562100000000001</v>
      </c>
      <c r="BL30">
        <v>406.73</v>
      </c>
      <c r="BM30">
        <v>407.96</v>
      </c>
      <c r="BN30">
        <v>0.86057700000000004</v>
      </c>
      <c r="BO30">
        <v>399.99900000000002</v>
      </c>
      <c r="BP30">
        <v>19.513999999999999</v>
      </c>
      <c r="BQ30">
        <v>2.0446900000000001</v>
      </c>
      <c r="BR30">
        <v>1.9583299999999999</v>
      </c>
      <c r="BS30">
        <v>17.794699999999999</v>
      </c>
      <c r="BT30">
        <v>17.1114</v>
      </c>
      <c r="BU30">
        <v>124.85299999999999</v>
      </c>
      <c r="BV30">
        <v>0.89989699999999995</v>
      </c>
      <c r="BW30">
        <v>0.100103</v>
      </c>
      <c r="BX30">
        <v>0</v>
      </c>
      <c r="BY30">
        <v>2.2888000000000002</v>
      </c>
      <c r="BZ30">
        <v>0</v>
      </c>
      <c r="CA30">
        <v>607.00400000000002</v>
      </c>
      <c r="CB30">
        <v>963.76599999999996</v>
      </c>
      <c r="CC30">
        <v>42.936999999999998</v>
      </c>
      <c r="CD30">
        <v>46.875</v>
      </c>
      <c r="CE30">
        <v>45.625</v>
      </c>
      <c r="CF30">
        <v>44.875</v>
      </c>
      <c r="CG30">
        <v>43.125</v>
      </c>
      <c r="CH30">
        <v>112.35</v>
      </c>
      <c r="CI30">
        <v>12.5</v>
      </c>
      <c r="CJ30">
        <v>0</v>
      </c>
      <c r="CK30">
        <v>1689464409.7</v>
      </c>
      <c r="CL30">
        <v>0</v>
      </c>
      <c r="CM30">
        <v>1689463620</v>
      </c>
      <c r="CN30" t="s">
        <v>352</v>
      </c>
      <c r="CO30">
        <v>1689463618</v>
      </c>
      <c r="CP30">
        <v>1689463620</v>
      </c>
      <c r="CQ30">
        <v>47</v>
      </c>
      <c r="CR30">
        <v>-3.1E-2</v>
      </c>
      <c r="CS30">
        <v>1.6E-2</v>
      </c>
      <c r="CT30">
        <v>-1.2649999999999999</v>
      </c>
      <c r="CU30">
        <v>0.24099999999999999</v>
      </c>
      <c r="CV30">
        <v>400</v>
      </c>
      <c r="CW30">
        <v>20</v>
      </c>
      <c r="CX30">
        <v>0.33</v>
      </c>
      <c r="CY30">
        <v>0.05</v>
      </c>
      <c r="CZ30">
        <v>1.7207629043149799</v>
      </c>
      <c r="DA30">
        <v>-2.5426028095841598E-2</v>
      </c>
      <c r="DB30">
        <v>5.1635669226431397E-2</v>
      </c>
      <c r="DC30">
        <v>1</v>
      </c>
      <c r="DD30">
        <v>399.99624999999997</v>
      </c>
      <c r="DE30">
        <v>-0.21595488721815101</v>
      </c>
      <c r="DF30">
        <v>3.12871778848803E-2</v>
      </c>
      <c r="DG30">
        <v>-1</v>
      </c>
      <c r="DH30">
        <v>124.992380952381</v>
      </c>
      <c r="DI30">
        <v>0.32469004740614399</v>
      </c>
      <c r="DJ30">
        <v>0.15799863657955601</v>
      </c>
      <c r="DK30">
        <v>1</v>
      </c>
      <c r="DL30">
        <v>2</v>
      </c>
      <c r="DM30">
        <v>2</v>
      </c>
      <c r="DN30" t="s">
        <v>353</v>
      </c>
      <c r="DO30">
        <v>3.2383000000000002</v>
      </c>
      <c r="DP30">
        <v>2.7863000000000002</v>
      </c>
      <c r="DQ30">
        <v>9.6457100000000004E-2</v>
      </c>
      <c r="DR30">
        <v>9.6040100000000003E-2</v>
      </c>
      <c r="DS30">
        <v>0.10664999999999999</v>
      </c>
      <c r="DT30">
        <v>0.10219</v>
      </c>
      <c r="DU30">
        <v>26255.9</v>
      </c>
      <c r="DV30">
        <v>28000.799999999999</v>
      </c>
      <c r="DW30">
        <v>27200.5</v>
      </c>
      <c r="DX30">
        <v>29077.8</v>
      </c>
      <c r="DY30">
        <v>32037.4</v>
      </c>
      <c r="DZ30">
        <v>34912</v>
      </c>
      <c r="EA30">
        <v>36379.699999999997</v>
      </c>
      <c r="EB30">
        <v>39575</v>
      </c>
      <c r="EC30">
        <v>2.2758799999999999</v>
      </c>
      <c r="ED30">
        <v>1.64872</v>
      </c>
      <c r="EE30">
        <v>5.0004600000000003E-2</v>
      </c>
      <c r="EF30">
        <v>0</v>
      </c>
      <c r="EG30">
        <v>22.280999999999999</v>
      </c>
      <c r="EH30">
        <v>999.9</v>
      </c>
      <c r="EI30">
        <v>50.732999999999997</v>
      </c>
      <c r="EJ30">
        <v>29.92</v>
      </c>
      <c r="EK30">
        <v>21.4389</v>
      </c>
      <c r="EL30">
        <v>61.909100000000002</v>
      </c>
      <c r="EM30">
        <v>35.088099999999997</v>
      </c>
      <c r="EN30">
        <v>1</v>
      </c>
      <c r="EO30">
        <v>-0.19947899999999999</v>
      </c>
      <c r="EP30">
        <v>0.247808</v>
      </c>
      <c r="EQ30">
        <v>19.973600000000001</v>
      </c>
      <c r="ER30">
        <v>5.2166899999999998</v>
      </c>
      <c r="ES30">
        <v>11.9261</v>
      </c>
      <c r="ET30">
        <v>4.95505</v>
      </c>
      <c r="EU30">
        <v>3.2970299999999999</v>
      </c>
      <c r="EV30">
        <v>2453.5</v>
      </c>
      <c r="EW30">
        <v>74.2</v>
      </c>
      <c r="EX30">
        <v>35.5</v>
      </c>
      <c r="EY30">
        <v>8280.7999999999993</v>
      </c>
      <c r="EZ30">
        <v>1.8602000000000001</v>
      </c>
      <c r="FA30">
        <v>1.85944</v>
      </c>
      <c r="FB30">
        <v>1.86493</v>
      </c>
      <c r="FC30">
        <v>1.8689</v>
      </c>
      <c r="FD30">
        <v>1.8638600000000001</v>
      </c>
      <c r="FE30">
        <v>1.86381</v>
      </c>
      <c r="FF30">
        <v>1.8638600000000001</v>
      </c>
      <c r="FG30">
        <v>1.8636900000000001</v>
      </c>
      <c r="FH30">
        <v>0</v>
      </c>
      <c r="FI30">
        <v>0</v>
      </c>
      <c r="FJ30">
        <v>0</v>
      </c>
      <c r="FK30">
        <v>0</v>
      </c>
      <c r="FL30" t="s">
        <v>354</v>
      </c>
      <c r="FM30" t="s">
        <v>355</v>
      </c>
      <c r="FN30" t="s">
        <v>356</v>
      </c>
      <c r="FO30" t="s">
        <v>356</v>
      </c>
      <c r="FP30" t="s">
        <v>356</v>
      </c>
      <c r="FQ30" t="s">
        <v>356</v>
      </c>
      <c r="FR30">
        <v>0</v>
      </c>
      <c r="FS30">
        <v>100</v>
      </c>
      <c r="FT30">
        <v>100</v>
      </c>
      <c r="FU30">
        <v>-1.264</v>
      </c>
      <c r="FV30">
        <v>0.2407</v>
      </c>
      <c r="FW30">
        <v>-1.2646000000000299</v>
      </c>
      <c r="FX30">
        <v>0</v>
      </c>
      <c r="FY30">
        <v>0</v>
      </c>
      <c r="FZ30">
        <v>0</v>
      </c>
      <c r="GA30">
        <v>0.24071000000000001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13.1</v>
      </c>
      <c r="GJ30">
        <v>13.1</v>
      </c>
      <c r="GK30">
        <v>1.0351600000000001</v>
      </c>
      <c r="GL30">
        <v>2.5842299999999998</v>
      </c>
      <c r="GM30">
        <v>1.4489700000000001</v>
      </c>
      <c r="GN30">
        <v>2.3071299999999999</v>
      </c>
      <c r="GO30">
        <v>1.5466299999999999</v>
      </c>
      <c r="GP30">
        <v>2.4511699999999998</v>
      </c>
      <c r="GQ30">
        <v>31.498799999999999</v>
      </c>
      <c r="GR30">
        <v>16.128399999999999</v>
      </c>
      <c r="GS30">
        <v>18</v>
      </c>
      <c r="GT30">
        <v>650.81399999999996</v>
      </c>
      <c r="GU30">
        <v>339.36700000000002</v>
      </c>
      <c r="GV30">
        <v>21.998200000000001</v>
      </c>
      <c r="GW30">
        <v>24.722100000000001</v>
      </c>
      <c r="GX30">
        <v>29.998999999999999</v>
      </c>
      <c r="GY30">
        <v>24.931799999999999</v>
      </c>
      <c r="GZ30">
        <v>24.949100000000001</v>
      </c>
      <c r="HA30">
        <v>20.727399999999999</v>
      </c>
      <c r="HB30">
        <v>15</v>
      </c>
      <c r="HC30">
        <v>-30</v>
      </c>
      <c r="HD30">
        <v>22</v>
      </c>
      <c r="HE30">
        <v>400</v>
      </c>
      <c r="HF30">
        <v>0</v>
      </c>
      <c r="HG30">
        <v>100.208</v>
      </c>
      <c r="HH30">
        <v>96.047499999999999</v>
      </c>
    </row>
    <row r="31" spans="1:216" x14ac:dyDescent="0.2">
      <c r="A31">
        <v>13</v>
      </c>
      <c r="B31">
        <v>1689464465</v>
      </c>
      <c r="C31">
        <v>732</v>
      </c>
      <c r="D31" t="s">
        <v>379</v>
      </c>
      <c r="E31" t="s">
        <v>380</v>
      </c>
      <c r="F31" t="s">
        <v>347</v>
      </c>
      <c r="G31" t="s">
        <v>395</v>
      </c>
      <c r="H31" t="s">
        <v>348</v>
      </c>
      <c r="I31" t="s">
        <v>349</v>
      </c>
      <c r="J31" t="s">
        <v>350</v>
      </c>
      <c r="K31" t="s">
        <v>351</v>
      </c>
      <c r="L31">
        <v>1689464465</v>
      </c>
      <c r="M31">
        <f t="shared" si="0"/>
        <v>1.2212814474720421E-3</v>
      </c>
      <c r="N31">
        <f t="shared" si="1"/>
        <v>1.2212814474720421</v>
      </c>
      <c r="O31">
        <f t="shared" si="2"/>
        <v>1.0750953066879581</v>
      </c>
      <c r="P31">
        <f t="shared" si="3"/>
        <v>398.85</v>
      </c>
      <c r="Q31">
        <f t="shared" si="4"/>
        <v>380.61137577378668</v>
      </c>
      <c r="R31">
        <f t="shared" si="5"/>
        <v>38.217448313198986</v>
      </c>
      <c r="S31">
        <f t="shared" si="6"/>
        <v>40.048801034205006</v>
      </c>
      <c r="T31">
        <f t="shared" si="7"/>
        <v>0.13874206067933328</v>
      </c>
      <c r="U31">
        <f t="shared" si="8"/>
        <v>3.35400021403479</v>
      </c>
      <c r="V31">
        <f t="shared" si="9"/>
        <v>0.13563073185678362</v>
      </c>
      <c r="W31">
        <f t="shared" si="10"/>
        <v>8.5042936686281212E-2</v>
      </c>
      <c r="X31">
        <f t="shared" si="11"/>
        <v>16.57444275457992</v>
      </c>
      <c r="Y31">
        <f t="shared" si="12"/>
        <v>23.586698227940332</v>
      </c>
      <c r="Z31">
        <f t="shared" si="13"/>
        <v>23.586698227940332</v>
      </c>
      <c r="AA31">
        <f t="shared" si="14"/>
        <v>2.9214203213125711</v>
      </c>
      <c r="AB31">
        <f t="shared" si="15"/>
        <v>69.004543186360806</v>
      </c>
      <c r="AC31">
        <f t="shared" si="16"/>
        <v>2.0396120866679102</v>
      </c>
      <c r="AD31">
        <f t="shared" si="17"/>
        <v>2.955764928635964</v>
      </c>
      <c r="AE31">
        <f t="shared" si="18"/>
        <v>0.88180823464466096</v>
      </c>
      <c r="AF31">
        <f t="shared" si="19"/>
        <v>-53.858511833517056</v>
      </c>
      <c r="AG31">
        <f t="shared" si="20"/>
        <v>35.097649261880612</v>
      </c>
      <c r="AH31">
        <f t="shared" si="21"/>
        <v>2.1842757955193646</v>
      </c>
      <c r="AI31">
        <f t="shared" si="22"/>
        <v>-2.1440215371555382E-3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53611.56733687644</v>
      </c>
      <c r="AO31">
        <f t="shared" si="26"/>
        <v>100.22199999999999</v>
      </c>
      <c r="AP31">
        <f t="shared" si="27"/>
        <v>84.486485986828967</v>
      </c>
      <c r="AQ31">
        <f t="shared" si="28"/>
        <v>0.84299341448812604</v>
      </c>
      <c r="AR31">
        <f t="shared" si="29"/>
        <v>0.1653772899620834</v>
      </c>
      <c r="AS31">
        <v>1689464465</v>
      </c>
      <c r="AT31">
        <v>398.85</v>
      </c>
      <c r="AU31">
        <v>399.964</v>
      </c>
      <c r="AV31">
        <v>20.3127</v>
      </c>
      <c r="AW31">
        <v>19.459499999999998</v>
      </c>
      <c r="AX31">
        <v>400.11399999999998</v>
      </c>
      <c r="AY31">
        <v>20.071999999999999</v>
      </c>
      <c r="AZ31">
        <v>600.05999999999995</v>
      </c>
      <c r="BA31">
        <v>100.355</v>
      </c>
      <c r="BB31">
        <v>5.5683299999999998E-2</v>
      </c>
      <c r="BC31">
        <v>23.780799999999999</v>
      </c>
      <c r="BD31">
        <v>23.021699999999999</v>
      </c>
      <c r="BE31">
        <v>999.9</v>
      </c>
      <c r="BF31">
        <v>0</v>
      </c>
      <c r="BG31">
        <v>0</v>
      </c>
      <c r="BH31">
        <v>9994.3799999999992</v>
      </c>
      <c r="BI31">
        <v>0</v>
      </c>
      <c r="BJ31">
        <v>68.025400000000005</v>
      </c>
      <c r="BK31">
        <v>-1.11429</v>
      </c>
      <c r="BL31">
        <v>407.12</v>
      </c>
      <c r="BM31">
        <v>407.90199999999999</v>
      </c>
      <c r="BN31">
        <v>0.85326800000000003</v>
      </c>
      <c r="BO31">
        <v>399.964</v>
      </c>
      <c r="BP31">
        <v>19.459499999999998</v>
      </c>
      <c r="BQ31">
        <v>2.0384799999999998</v>
      </c>
      <c r="BR31">
        <v>1.95285</v>
      </c>
      <c r="BS31">
        <v>17.746400000000001</v>
      </c>
      <c r="BT31">
        <v>17.0671</v>
      </c>
      <c r="BU31">
        <v>100.22199999999999</v>
      </c>
      <c r="BV31">
        <v>0.90019899999999997</v>
      </c>
      <c r="BW31">
        <v>9.9801299999999996E-2</v>
      </c>
      <c r="BX31">
        <v>0</v>
      </c>
      <c r="BY31">
        <v>2.5655999999999999</v>
      </c>
      <c r="BZ31">
        <v>0</v>
      </c>
      <c r="CA31">
        <v>556.07399999999996</v>
      </c>
      <c r="CB31">
        <v>773.69600000000003</v>
      </c>
      <c r="CC31">
        <v>42.375</v>
      </c>
      <c r="CD31">
        <v>46.436999999999998</v>
      </c>
      <c r="CE31">
        <v>45.125</v>
      </c>
      <c r="CF31">
        <v>44.375</v>
      </c>
      <c r="CG31">
        <v>42.561999999999998</v>
      </c>
      <c r="CH31">
        <v>90.22</v>
      </c>
      <c r="CI31">
        <v>10</v>
      </c>
      <c r="CJ31">
        <v>0</v>
      </c>
      <c r="CK31">
        <v>1689464470.9000001</v>
      </c>
      <c r="CL31">
        <v>0</v>
      </c>
      <c r="CM31">
        <v>1689463620</v>
      </c>
      <c r="CN31" t="s">
        <v>352</v>
      </c>
      <c r="CO31">
        <v>1689463618</v>
      </c>
      <c r="CP31">
        <v>1689463620</v>
      </c>
      <c r="CQ31">
        <v>47</v>
      </c>
      <c r="CR31">
        <v>-3.1E-2</v>
      </c>
      <c r="CS31">
        <v>1.6E-2</v>
      </c>
      <c r="CT31">
        <v>-1.2649999999999999</v>
      </c>
      <c r="CU31">
        <v>0.24099999999999999</v>
      </c>
      <c r="CV31">
        <v>400</v>
      </c>
      <c r="CW31">
        <v>20</v>
      </c>
      <c r="CX31">
        <v>0.33</v>
      </c>
      <c r="CY31">
        <v>0.05</v>
      </c>
      <c r="CZ31">
        <v>1.1815148392758099</v>
      </c>
      <c r="DA31">
        <v>-9.0917090601431202E-2</v>
      </c>
      <c r="DB31">
        <v>3.3479614439453402E-2</v>
      </c>
      <c r="DC31">
        <v>1</v>
      </c>
      <c r="DD31">
        <v>400.00676190476202</v>
      </c>
      <c r="DE31">
        <v>-0.14968831168854399</v>
      </c>
      <c r="DF31">
        <v>3.0197610693726399E-2</v>
      </c>
      <c r="DG31">
        <v>-1</v>
      </c>
      <c r="DH31">
        <v>100.03720952381001</v>
      </c>
      <c r="DI31">
        <v>0.12810521618106399</v>
      </c>
      <c r="DJ31">
        <v>0.161398568780937</v>
      </c>
      <c r="DK31">
        <v>1</v>
      </c>
      <c r="DL31">
        <v>2</v>
      </c>
      <c r="DM31">
        <v>2</v>
      </c>
      <c r="DN31" t="s">
        <v>353</v>
      </c>
      <c r="DO31">
        <v>3.2387600000000001</v>
      </c>
      <c r="DP31">
        <v>2.7872699999999999</v>
      </c>
      <c r="DQ31">
        <v>9.6570699999999995E-2</v>
      </c>
      <c r="DR31">
        <v>9.6071799999999999E-2</v>
      </c>
      <c r="DS31">
        <v>0.106458</v>
      </c>
      <c r="DT31">
        <v>0.10202700000000001</v>
      </c>
      <c r="DU31">
        <v>26259.200000000001</v>
      </c>
      <c r="DV31">
        <v>28006.799999999999</v>
      </c>
      <c r="DW31">
        <v>27206.7</v>
      </c>
      <c r="DX31">
        <v>29084.400000000001</v>
      </c>
      <c r="DY31">
        <v>32051.599999999999</v>
      </c>
      <c r="DZ31">
        <v>34926.1</v>
      </c>
      <c r="EA31">
        <v>36388.400000000001</v>
      </c>
      <c r="EB31">
        <v>39584</v>
      </c>
      <c r="EC31">
        <v>2.2778999999999998</v>
      </c>
      <c r="ED31">
        <v>1.6515</v>
      </c>
      <c r="EE31">
        <v>5.32679E-2</v>
      </c>
      <c r="EF31">
        <v>0</v>
      </c>
      <c r="EG31">
        <v>22.144200000000001</v>
      </c>
      <c r="EH31">
        <v>999.9</v>
      </c>
      <c r="EI31">
        <v>50.744999999999997</v>
      </c>
      <c r="EJ31">
        <v>29.88</v>
      </c>
      <c r="EK31">
        <v>21.3964</v>
      </c>
      <c r="EL31">
        <v>62.319099999999999</v>
      </c>
      <c r="EM31">
        <v>34.887799999999999</v>
      </c>
      <c r="EN31">
        <v>1</v>
      </c>
      <c r="EO31">
        <v>-0.21192800000000001</v>
      </c>
      <c r="EP31">
        <v>0.17829</v>
      </c>
      <c r="EQ31">
        <v>19.9727</v>
      </c>
      <c r="ER31">
        <v>5.21624</v>
      </c>
      <c r="ES31">
        <v>11.9261</v>
      </c>
      <c r="ET31">
        <v>4.9546999999999999</v>
      </c>
      <c r="EU31">
        <v>3.2970299999999999</v>
      </c>
      <c r="EV31">
        <v>2454.9</v>
      </c>
      <c r="EW31">
        <v>74.2</v>
      </c>
      <c r="EX31">
        <v>35.6</v>
      </c>
      <c r="EY31">
        <v>8284.4</v>
      </c>
      <c r="EZ31">
        <v>1.86019</v>
      </c>
      <c r="FA31">
        <v>1.8594200000000001</v>
      </c>
      <c r="FB31">
        <v>1.86493</v>
      </c>
      <c r="FC31">
        <v>1.86893</v>
      </c>
      <c r="FD31">
        <v>1.8638300000000001</v>
      </c>
      <c r="FE31">
        <v>1.86382</v>
      </c>
      <c r="FF31">
        <v>1.8638399999999999</v>
      </c>
      <c r="FG31">
        <v>1.8635999999999999</v>
      </c>
      <c r="FH31">
        <v>0</v>
      </c>
      <c r="FI31">
        <v>0</v>
      </c>
      <c r="FJ31">
        <v>0</v>
      </c>
      <c r="FK31">
        <v>0</v>
      </c>
      <c r="FL31" t="s">
        <v>354</v>
      </c>
      <c r="FM31" t="s">
        <v>355</v>
      </c>
      <c r="FN31" t="s">
        <v>356</v>
      </c>
      <c r="FO31" t="s">
        <v>356</v>
      </c>
      <c r="FP31" t="s">
        <v>356</v>
      </c>
      <c r="FQ31" t="s">
        <v>356</v>
      </c>
      <c r="FR31">
        <v>0</v>
      </c>
      <c r="FS31">
        <v>100</v>
      </c>
      <c r="FT31">
        <v>100</v>
      </c>
      <c r="FU31">
        <v>-1.264</v>
      </c>
      <c r="FV31">
        <v>0.2407</v>
      </c>
      <c r="FW31">
        <v>-1.2646000000000299</v>
      </c>
      <c r="FX31">
        <v>0</v>
      </c>
      <c r="FY31">
        <v>0</v>
      </c>
      <c r="FZ31">
        <v>0</v>
      </c>
      <c r="GA31">
        <v>0.24071000000000001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14.1</v>
      </c>
      <c r="GJ31">
        <v>14.1</v>
      </c>
      <c r="GK31">
        <v>1.0351600000000001</v>
      </c>
      <c r="GL31">
        <v>2.5830099999999998</v>
      </c>
      <c r="GM31">
        <v>1.4489700000000001</v>
      </c>
      <c r="GN31">
        <v>2.3022499999999999</v>
      </c>
      <c r="GO31">
        <v>1.5466299999999999</v>
      </c>
      <c r="GP31">
        <v>2.4584999999999999</v>
      </c>
      <c r="GQ31">
        <v>31.4115</v>
      </c>
      <c r="GR31">
        <v>16.128399999999999</v>
      </c>
      <c r="GS31">
        <v>18</v>
      </c>
      <c r="GT31">
        <v>650.42899999999997</v>
      </c>
      <c r="GU31">
        <v>339.86399999999998</v>
      </c>
      <c r="GV31">
        <v>21.9985</v>
      </c>
      <c r="GW31">
        <v>24.5611</v>
      </c>
      <c r="GX31">
        <v>29.999099999999999</v>
      </c>
      <c r="GY31">
        <v>24.773099999999999</v>
      </c>
      <c r="GZ31">
        <v>24.791</v>
      </c>
      <c r="HA31">
        <v>20.728400000000001</v>
      </c>
      <c r="HB31">
        <v>15</v>
      </c>
      <c r="HC31">
        <v>-30</v>
      </c>
      <c r="HD31">
        <v>22</v>
      </c>
      <c r="HE31">
        <v>400</v>
      </c>
      <c r="HF31">
        <v>0</v>
      </c>
      <c r="HG31">
        <v>100.232</v>
      </c>
      <c r="HH31">
        <v>96.069400000000002</v>
      </c>
    </row>
    <row r="32" spans="1:216" x14ac:dyDescent="0.2">
      <c r="A32">
        <v>14</v>
      </c>
      <c r="B32">
        <v>1689464526</v>
      </c>
      <c r="C32">
        <v>793</v>
      </c>
      <c r="D32" t="s">
        <v>381</v>
      </c>
      <c r="E32" t="s">
        <v>382</v>
      </c>
      <c r="F32" t="s">
        <v>347</v>
      </c>
      <c r="G32" t="s">
        <v>395</v>
      </c>
      <c r="H32" t="s">
        <v>348</v>
      </c>
      <c r="I32" t="s">
        <v>349</v>
      </c>
      <c r="J32" t="s">
        <v>350</v>
      </c>
      <c r="K32" t="s">
        <v>351</v>
      </c>
      <c r="L32">
        <v>1689464526</v>
      </c>
      <c r="M32">
        <f t="shared" si="0"/>
        <v>1.1921009415900743E-3</v>
      </c>
      <c r="N32">
        <f t="shared" si="1"/>
        <v>1.1921009415900743</v>
      </c>
      <c r="O32">
        <f t="shared" si="2"/>
        <v>0.6390666341008413</v>
      </c>
      <c r="P32">
        <f t="shared" si="3"/>
        <v>399.20100000000002</v>
      </c>
      <c r="Q32">
        <f t="shared" si="4"/>
        <v>386.10407587475373</v>
      </c>
      <c r="R32">
        <f t="shared" si="5"/>
        <v>38.767547699211555</v>
      </c>
      <c r="S32">
        <f t="shared" si="6"/>
        <v>40.082570415789</v>
      </c>
      <c r="T32">
        <f t="shared" si="7"/>
        <v>0.13789226124265597</v>
      </c>
      <c r="U32">
        <f t="shared" si="8"/>
        <v>3.3601588703241858</v>
      </c>
      <c r="V32">
        <f t="shared" si="9"/>
        <v>0.13482397349009076</v>
      </c>
      <c r="W32">
        <f t="shared" si="10"/>
        <v>8.4534970479024946E-2</v>
      </c>
      <c r="X32">
        <f t="shared" si="11"/>
        <v>12.428802200287423</v>
      </c>
      <c r="Y32">
        <f t="shared" si="12"/>
        <v>23.4570617566376</v>
      </c>
      <c r="Z32">
        <f t="shared" si="13"/>
        <v>23.4570617566376</v>
      </c>
      <c r="AA32">
        <f t="shared" si="14"/>
        <v>2.8986771381986056</v>
      </c>
      <c r="AB32">
        <f t="shared" si="15"/>
        <v>69.248460610279054</v>
      </c>
      <c r="AC32">
        <f t="shared" si="16"/>
        <v>2.0326892888104999</v>
      </c>
      <c r="AD32">
        <f t="shared" si="17"/>
        <v>2.935356643160921</v>
      </c>
      <c r="AE32">
        <f t="shared" si="18"/>
        <v>0.86598784938810569</v>
      </c>
      <c r="AF32">
        <f t="shared" si="19"/>
        <v>-52.571651524122281</v>
      </c>
      <c r="AG32">
        <f t="shared" si="20"/>
        <v>37.795419709960683</v>
      </c>
      <c r="AH32">
        <f t="shared" si="21"/>
        <v>2.3449544338739585</v>
      </c>
      <c r="AI32">
        <f t="shared" si="22"/>
        <v>-2.475180000217847E-3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53778.002323259476</v>
      </c>
      <c r="AO32">
        <f t="shared" si="26"/>
        <v>75.146699999999996</v>
      </c>
      <c r="AP32">
        <f t="shared" si="27"/>
        <v>63.348818093413165</v>
      </c>
      <c r="AQ32">
        <f t="shared" si="28"/>
        <v>0.84300199600798398</v>
      </c>
      <c r="AR32">
        <f t="shared" si="29"/>
        <v>0.16539385229540918</v>
      </c>
      <c r="AS32">
        <v>1689464526</v>
      </c>
      <c r="AT32">
        <v>399.20100000000002</v>
      </c>
      <c r="AU32">
        <v>399.99599999999998</v>
      </c>
      <c r="AV32">
        <v>20.244499999999999</v>
      </c>
      <c r="AW32">
        <v>19.4117</v>
      </c>
      <c r="AX32">
        <v>400.46600000000001</v>
      </c>
      <c r="AY32">
        <v>20.003799999999998</v>
      </c>
      <c r="AZ32">
        <v>600.11199999999997</v>
      </c>
      <c r="BA32">
        <v>100.351</v>
      </c>
      <c r="BB32">
        <v>5.5988999999999997E-2</v>
      </c>
      <c r="BC32">
        <v>23.665700000000001</v>
      </c>
      <c r="BD32">
        <v>22.9224</v>
      </c>
      <c r="BE32">
        <v>999.9</v>
      </c>
      <c r="BF32">
        <v>0</v>
      </c>
      <c r="BG32">
        <v>0</v>
      </c>
      <c r="BH32">
        <v>10023.1</v>
      </c>
      <c r="BI32">
        <v>0</v>
      </c>
      <c r="BJ32">
        <v>67.583699999999993</v>
      </c>
      <c r="BK32">
        <v>-0.79528799999999999</v>
      </c>
      <c r="BL32">
        <v>407.45</v>
      </c>
      <c r="BM32">
        <v>407.91500000000002</v>
      </c>
      <c r="BN32">
        <v>0.83282500000000004</v>
      </c>
      <c r="BO32">
        <v>399.99599999999998</v>
      </c>
      <c r="BP32">
        <v>19.4117</v>
      </c>
      <c r="BQ32">
        <v>2.0315500000000002</v>
      </c>
      <c r="BR32">
        <v>1.94798</v>
      </c>
      <c r="BS32">
        <v>17.692399999999999</v>
      </c>
      <c r="BT32">
        <v>17.027699999999999</v>
      </c>
      <c r="BU32">
        <v>75.146699999999996</v>
      </c>
      <c r="BV32">
        <v>0.89996500000000001</v>
      </c>
      <c r="BW32">
        <v>0.100035</v>
      </c>
      <c r="BX32">
        <v>0</v>
      </c>
      <c r="BY32">
        <v>2.1947000000000001</v>
      </c>
      <c r="BZ32">
        <v>0</v>
      </c>
      <c r="CA32">
        <v>497.00599999999997</v>
      </c>
      <c r="CB32">
        <v>580.08299999999997</v>
      </c>
      <c r="CC32">
        <v>41.811999999999998</v>
      </c>
      <c r="CD32">
        <v>45.936999999999998</v>
      </c>
      <c r="CE32">
        <v>44.561999999999998</v>
      </c>
      <c r="CF32">
        <v>43.936999999999998</v>
      </c>
      <c r="CG32">
        <v>42.061999999999998</v>
      </c>
      <c r="CH32">
        <v>67.63</v>
      </c>
      <c r="CI32">
        <v>7.52</v>
      </c>
      <c r="CJ32">
        <v>0</v>
      </c>
      <c r="CK32">
        <v>1689464532.0999999</v>
      </c>
      <c r="CL32">
        <v>0</v>
      </c>
      <c r="CM32">
        <v>1689463620</v>
      </c>
      <c r="CN32" t="s">
        <v>352</v>
      </c>
      <c r="CO32">
        <v>1689463618</v>
      </c>
      <c r="CP32">
        <v>1689463620</v>
      </c>
      <c r="CQ32">
        <v>47</v>
      </c>
      <c r="CR32">
        <v>-3.1E-2</v>
      </c>
      <c r="CS32">
        <v>1.6E-2</v>
      </c>
      <c r="CT32">
        <v>-1.2649999999999999</v>
      </c>
      <c r="CU32">
        <v>0.24099999999999999</v>
      </c>
      <c r="CV32">
        <v>400</v>
      </c>
      <c r="CW32">
        <v>20</v>
      </c>
      <c r="CX32">
        <v>0.33</v>
      </c>
      <c r="CY32">
        <v>0.05</v>
      </c>
      <c r="CZ32">
        <v>0.61295699900783795</v>
      </c>
      <c r="DA32">
        <v>-2.5424743179939999E-3</v>
      </c>
      <c r="DB32">
        <v>5.1278523049385197E-2</v>
      </c>
      <c r="DC32">
        <v>1</v>
      </c>
      <c r="DD32">
        <v>400.005333333333</v>
      </c>
      <c r="DE32">
        <v>8.8363636363957304E-2</v>
      </c>
      <c r="DF32">
        <v>3.8915455778040099E-2</v>
      </c>
      <c r="DG32">
        <v>-1</v>
      </c>
      <c r="DH32">
        <v>75.030690000000007</v>
      </c>
      <c r="DI32">
        <v>-1.23620787034608E-2</v>
      </c>
      <c r="DJ32">
        <v>0.14788668601331201</v>
      </c>
      <c r="DK32">
        <v>1</v>
      </c>
      <c r="DL32">
        <v>2</v>
      </c>
      <c r="DM32">
        <v>2</v>
      </c>
      <c r="DN32" t="s">
        <v>353</v>
      </c>
      <c r="DO32">
        <v>3.23902</v>
      </c>
      <c r="DP32">
        <v>2.78783</v>
      </c>
      <c r="DQ32">
        <v>9.6670000000000006E-2</v>
      </c>
      <c r="DR32">
        <v>9.6111799999999997E-2</v>
      </c>
      <c r="DS32">
        <v>0.106237</v>
      </c>
      <c r="DT32">
        <v>0.101885</v>
      </c>
      <c r="DU32">
        <v>26261.9</v>
      </c>
      <c r="DV32">
        <v>28010.9</v>
      </c>
      <c r="DW32">
        <v>27211.8</v>
      </c>
      <c r="DX32">
        <v>29089.200000000001</v>
      </c>
      <c r="DY32">
        <v>32065.599999999999</v>
      </c>
      <c r="DZ32">
        <v>34937.9</v>
      </c>
      <c r="EA32">
        <v>36395.699999999997</v>
      </c>
      <c r="EB32">
        <v>39591.300000000003</v>
      </c>
      <c r="EC32">
        <v>2.2791999999999999</v>
      </c>
      <c r="ED32">
        <v>1.65405</v>
      </c>
      <c r="EE32">
        <v>5.4132199999999998E-2</v>
      </c>
      <c r="EF32">
        <v>0</v>
      </c>
      <c r="EG32">
        <v>22.0305</v>
      </c>
      <c r="EH32">
        <v>999.9</v>
      </c>
      <c r="EI32">
        <v>50.732999999999997</v>
      </c>
      <c r="EJ32">
        <v>29.818999999999999</v>
      </c>
      <c r="EK32">
        <v>21.315200000000001</v>
      </c>
      <c r="EL32">
        <v>62.1892</v>
      </c>
      <c r="EM32">
        <v>34.875799999999998</v>
      </c>
      <c r="EN32">
        <v>1</v>
      </c>
      <c r="EO32">
        <v>-0.22387699999999999</v>
      </c>
      <c r="EP32">
        <v>0.106947</v>
      </c>
      <c r="EQ32">
        <v>19.974299999999999</v>
      </c>
      <c r="ER32">
        <v>5.2157900000000001</v>
      </c>
      <c r="ES32">
        <v>11.9261</v>
      </c>
      <c r="ET32">
        <v>4.9547999999999996</v>
      </c>
      <c r="EU32">
        <v>3.29705</v>
      </c>
      <c r="EV32">
        <v>2456</v>
      </c>
      <c r="EW32">
        <v>74.2</v>
      </c>
      <c r="EX32">
        <v>35.6</v>
      </c>
      <c r="EY32">
        <v>8287.4</v>
      </c>
      <c r="EZ32">
        <v>1.8602000000000001</v>
      </c>
      <c r="FA32">
        <v>1.8593599999999999</v>
      </c>
      <c r="FB32">
        <v>1.86493</v>
      </c>
      <c r="FC32">
        <v>1.8689</v>
      </c>
      <c r="FD32">
        <v>1.8637699999999999</v>
      </c>
      <c r="FE32">
        <v>1.86381</v>
      </c>
      <c r="FF32">
        <v>1.8638600000000001</v>
      </c>
      <c r="FG32">
        <v>1.8635900000000001</v>
      </c>
      <c r="FH32">
        <v>0</v>
      </c>
      <c r="FI32">
        <v>0</v>
      </c>
      <c r="FJ32">
        <v>0</v>
      </c>
      <c r="FK32">
        <v>0</v>
      </c>
      <c r="FL32" t="s">
        <v>354</v>
      </c>
      <c r="FM32" t="s">
        <v>355</v>
      </c>
      <c r="FN32" t="s">
        <v>356</v>
      </c>
      <c r="FO32" t="s">
        <v>356</v>
      </c>
      <c r="FP32" t="s">
        <v>356</v>
      </c>
      <c r="FQ32" t="s">
        <v>356</v>
      </c>
      <c r="FR32">
        <v>0</v>
      </c>
      <c r="FS32">
        <v>100</v>
      </c>
      <c r="FT32">
        <v>100</v>
      </c>
      <c r="FU32">
        <v>-1.2649999999999999</v>
      </c>
      <c r="FV32">
        <v>0.2407</v>
      </c>
      <c r="FW32">
        <v>-1.2646000000000299</v>
      </c>
      <c r="FX32">
        <v>0</v>
      </c>
      <c r="FY32">
        <v>0</v>
      </c>
      <c r="FZ32">
        <v>0</v>
      </c>
      <c r="GA32">
        <v>0.24071000000000001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15.1</v>
      </c>
      <c r="GJ32">
        <v>15.1</v>
      </c>
      <c r="GK32">
        <v>1.0351600000000001</v>
      </c>
      <c r="GL32">
        <v>2.5805699999999998</v>
      </c>
      <c r="GM32">
        <v>1.4477500000000001</v>
      </c>
      <c r="GN32">
        <v>2.3034699999999999</v>
      </c>
      <c r="GO32">
        <v>1.5466299999999999</v>
      </c>
      <c r="GP32">
        <v>2.4523899999999998</v>
      </c>
      <c r="GQ32">
        <v>31.367999999999999</v>
      </c>
      <c r="GR32">
        <v>16.128399999999999</v>
      </c>
      <c r="GS32">
        <v>18</v>
      </c>
      <c r="GT32">
        <v>649.572</v>
      </c>
      <c r="GU32">
        <v>340.26600000000002</v>
      </c>
      <c r="GV32">
        <v>21.997800000000002</v>
      </c>
      <c r="GW32">
        <v>24.407800000000002</v>
      </c>
      <c r="GX32">
        <v>29.999099999999999</v>
      </c>
      <c r="GY32">
        <v>24.619199999999999</v>
      </c>
      <c r="GZ32">
        <v>24.638000000000002</v>
      </c>
      <c r="HA32">
        <v>20.728000000000002</v>
      </c>
      <c r="HB32">
        <v>15</v>
      </c>
      <c r="HC32">
        <v>-30</v>
      </c>
      <c r="HD32">
        <v>22</v>
      </c>
      <c r="HE32">
        <v>400</v>
      </c>
      <c r="HF32">
        <v>0</v>
      </c>
      <c r="HG32">
        <v>100.251</v>
      </c>
      <c r="HH32">
        <v>96.086299999999994</v>
      </c>
    </row>
    <row r="33" spans="1:216" x14ac:dyDescent="0.2">
      <c r="A33">
        <v>15</v>
      </c>
      <c r="B33">
        <v>1689464587</v>
      </c>
      <c r="C33">
        <v>854</v>
      </c>
      <c r="D33" t="s">
        <v>383</v>
      </c>
      <c r="E33" t="s">
        <v>384</v>
      </c>
      <c r="F33" t="s">
        <v>347</v>
      </c>
      <c r="G33" t="s">
        <v>395</v>
      </c>
      <c r="H33" t="s">
        <v>348</v>
      </c>
      <c r="I33" t="s">
        <v>349</v>
      </c>
      <c r="J33" t="s">
        <v>350</v>
      </c>
      <c r="K33" t="s">
        <v>351</v>
      </c>
      <c r="L33">
        <v>1689464587</v>
      </c>
      <c r="M33">
        <f t="shared" si="0"/>
        <v>1.1747459777288226E-3</v>
      </c>
      <c r="N33">
        <f t="shared" si="1"/>
        <v>1.1747459777288227</v>
      </c>
      <c r="O33">
        <f t="shared" si="2"/>
        <v>0.22468517665791257</v>
      </c>
      <c r="P33">
        <f t="shared" si="3"/>
        <v>399.49</v>
      </c>
      <c r="Q33">
        <f t="shared" si="4"/>
        <v>391.34450952297061</v>
      </c>
      <c r="R33">
        <f t="shared" si="5"/>
        <v>39.292375054896787</v>
      </c>
      <c r="S33">
        <f t="shared" si="6"/>
        <v>40.110211153376007</v>
      </c>
      <c r="T33">
        <f t="shared" si="7"/>
        <v>0.13802150508369446</v>
      </c>
      <c r="U33">
        <f t="shared" si="8"/>
        <v>3.3571375739373623</v>
      </c>
      <c r="V33">
        <f t="shared" si="9"/>
        <v>0.13494483199644081</v>
      </c>
      <c r="W33">
        <f t="shared" si="10"/>
        <v>8.4611234665010859E-2</v>
      </c>
      <c r="X33">
        <f t="shared" si="11"/>
        <v>9.9211674236428813</v>
      </c>
      <c r="Y33">
        <f t="shared" si="12"/>
        <v>23.346608939101088</v>
      </c>
      <c r="Z33">
        <f t="shared" si="13"/>
        <v>23.346608939101088</v>
      </c>
      <c r="AA33">
        <f t="shared" si="14"/>
        <v>2.8794218299387526</v>
      </c>
      <c r="AB33">
        <f t="shared" si="15"/>
        <v>69.467540630904367</v>
      </c>
      <c r="AC33">
        <f t="shared" si="16"/>
        <v>2.0267258261779202</v>
      </c>
      <c r="AD33">
        <f t="shared" si="17"/>
        <v>2.9175148677658536</v>
      </c>
      <c r="AE33">
        <f t="shared" si="18"/>
        <v>0.85269600376083243</v>
      </c>
      <c r="AF33">
        <f t="shared" si="19"/>
        <v>-51.806297617841075</v>
      </c>
      <c r="AG33">
        <f t="shared" si="20"/>
        <v>39.436103305169524</v>
      </c>
      <c r="AH33">
        <f t="shared" si="21"/>
        <v>2.4463291972550603</v>
      </c>
      <c r="AI33">
        <f t="shared" si="22"/>
        <v>-2.6976917736050154E-3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53724.783848699946</v>
      </c>
      <c r="AO33">
        <f t="shared" si="26"/>
        <v>59.982300000000002</v>
      </c>
      <c r="AP33">
        <f t="shared" si="27"/>
        <v>50.565438913804606</v>
      </c>
      <c r="AQ33">
        <f t="shared" si="28"/>
        <v>0.84300600200066689</v>
      </c>
      <c r="AR33">
        <f t="shared" si="29"/>
        <v>0.16540158386128709</v>
      </c>
      <c r="AS33">
        <v>1689464587</v>
      </c>
      <c r="AT33">
        <v>399.49</v>
      </c>
      <c r="AU33">
        <v>399.98500000000001</v>
      </c>
      <c r="AV33">
        <v>20.1858</v>
      </c>
      <c r="AW33">
        <v>19.364799999999999</v>
      </c>
      <c r="AX33">
        <v>400.755</v>
      </c>
      <c r="AY33">
        <v>19.9451</v>
      </c>
      <c r="AZ33">
        <v>599.91099999999994</v>
      </c>
      <c r="BA33">
        <v>100.349</v>
      </c>
      <c r="BB33">
        <v>5.4542399999999998E-2</v>
      </c>
      <c r="BC33">
        <v>23.564499999999999</v>
      </c>
      <c r="BD33">
        <v>22.8078</v>
      </c>
      <c r="BE33">
        <v>999.9</v>
      </c>
      <c r="BF33">
        <v>0</v>
      </c>
      <c r="BG33">
        <v>0</v>
      </c>
      <c r="BH33">
        <v>10009.4</v>
      </c>
      <c r="BI33">
        <v>0</v>
      </c>
      <c r="BJ33">
        <v>68.973799999999997</v>
      </c>
      <c r="BK33">
        <v>-0.49499500000000002</v>
      </c>
      <c r="BL33">
        <v>407.72</v>
      </c>
      <c r="BM33">
        <v>407.88400000000001</v>
      </c>
      <c r="BN33">
        <v>0.820913</v>
      </c>
      <c r="BO33">
        <v>399.98500000000001</v>
      </c>
      <c r="BP33">
        <v>19.364799999999999</v>
      </c>
      <c r="BQ33">
        <v>2.02562</v>
      </c>
      <c r="BR33">
        <v>1.9432400000000001</v>
      </c>
      <c r="BS33">
        <v>17.646100000000001</v>
      </c>
      <c r="BT33">
        <v>16.9893</v>
      </c>
      <c r="BU33">
        <v>59.982300000000002</v>
      </c>
      <c r="BV33">
        <v>0.89981299999999997</v>
      </c>
      <c r="BW33">
        <v>0.100187</v>
      </c>
      <c r="BX33">
        <v>0</v>
      </c>
      <c r="BY33">
        <v>2.4253999999999998</v>
      </c>
      <c r="BZ33">
        <v>0</v>
      </c>
      <c r="CA33">
        <v>462.71300000000002</v>
      </c>
      <c r="CB33">
        <v>463.005</v>
      </c>
      <c r="CC33">
        <v>41.186999999999998</v>
      </c>
      <c r="CD33">
        <v>45.436999999999998</v>
      </c>
      <c r="CE33">
        <v>43.936999999999998</v>
      </c>
      <c r="CF33">
        <v>43.436999999999998</v>
      </c>
      <c r="CG33">
        <v>41.5</v>
      </c>
      <c r="CH33">
        <v>53.97</v>
      </c>
      <c r="CI33">
        <v>6.01</v>
      </c>
      <c r="CJ33">
        <v>0</v>
      </c>
      <c r="CK33">
        <v>1689464592.7</v>
      </c>
      <c r="CL33">
        <v>0</v>
      </c>
      <c r="CM33">
        <v>1689463620</v>
      </c>
      <c r="CN33" t="s">
        <v>352</v>
      </c>
      <c r="CO33">
        <v>1689463618</v>
      </c>
      <c r="CP33">
        <v>1689463620</v>
      </c>
      <c r="CQ33">
        <v>47</v>
      </c>
      <c r="CR33">
        <v>-3.1E-2</v>
      </c>
      <c r="CS33">
        <v>1.6E-2</v>
      </c>
      <c r="CT33">
        <v>-1.2649999999999999</v>
      </c>
      <c r="CU33">
        <v>0.24099999999999999</v>
      </c>
      <c r="CV33">
        <v>400</v>
      </c>
      <c r="CW33">
        <v>20</v>
      </c>
      <c r="CX33">
        <v>0.33</v>
      </c>
      <c r="CY33">
        <v>0.05</v>
      </c>
      <c r="CZ33">
        <v>0.24825562234397699</v>
      </c>
      <c r="DA33">
        <v>0.23671421883004601</v>
      </c>
      <c r="DB33">
        <v>5.3265597179382701E-2</v>
      </c>
      <c r="DC33">
        <v>1</v>
      </c>
      <c r="DD33">
        <v>399.99971428571399</v>
      </c>
      <c r="DE33">
        <v>-6.2103896103541598E-2</v>
      </c>
      <c r="DF33">
        <v>3.7589439825501003E-2</v>
      </c>
      <c r="DG33">
        <v>-1</v>
      </c>
      <c r="DH33">
        <v>59.992330000000003</v>
      </c>
      <c r="DI33">
        <v>1.77075355173941E-2</v>
      </c>
      <c r="DJ33">
        <v>7.1384067550120001E-2</v>
      </c>
      <c r="DK33">
        <v>1</v>
      </c>
      <c r="DL33">
        <v>2</v>
      </c>
      <c r="DM33">
        <v>2</v>
      </c>
      <c r="DN33" t="s">
        <v>353</v>
      </c>
      <c r="DO33">
        <v>3.23874</v>
      </c>
      <c r="DP33">
        <v>2.78626</v>
      </c>
      <c r="DQ33">
        <v>9.6760399999999996E-2</v>
      </c>
      <c r="DR33">
        <v>9.6146899999999993E-2</v>
      </c>
      <c r="DS33">
        <v>0.106054</v>
      </c>
      <c r="DT33">
        <v>0.10174900000000001</v>
      </c>
      <c r="DU33">
        <v>26266.400000000001</v>
      </c>
      <c r="DV33">
        <v>28016.3</v>
      </c>
      <c r="DW33">
        <v>27218.6</v>
      </c>
      <c r="DX33">
        <v>29095.200000000001</v>
      </c>
      <c r="DY33">
        <v>32079.599999999999</v>
      </c>
      <c r="DZ33">
        <v>34950.6</v>
      </c>
      <c r="EA33">
        <v>36404.6</v>
      </c>
      <c r="EB33">
        <v>39600.1</v>
      </c>
      <c r="EC33">
        <v>2.2811300000000001</v>
      </c>
      <c r="ED33">
        <v>1.6567000000000001</v>
      </c>
      <c r="EE33">
        <v>5.4575499999999999E-2</v>
      </c>
      <c r="EF33">
        <v>0</v>
      </c>
      <c r="EG33">
        <v>21.9085</v>
      </c>
      <c r="EH33">
        <v>999.9</v>
      </c>
      <c r="EI33">
        <v>50.732999999999997</v>
      </c>
      <c r="EJ33">
        <v>29.779</v>
      </c>
      <c r="EK33">
        <v>21.266999999999999</v>
      </c>
      <c r="EL33">
        <v>62.479199999999999</v>
      </c>
      <c r="EM33">
        <v>35.180300000000003</v>
      </c>
      <c r="EN33">
        <v>1</v>
      </c>
      <c r="EO33">
        <v>-0.236507</v>
      </c>
      <c r="EP33">
        <v>-2.5517399999999998E-3</v>
      </c>
      <c r="EQ33">
        <v>19.974599999999999</v>
      </c>
      <c r="ER33">
        <v>5.21699</v>
      </c>
      <c r="ES33">
        <v>11.9261</v>
      </c>
      <c r="ET33">
        <v>4.9540499999999996</v>
      </c>
      <c r="EU33">
        <v>3.2971300000000001</v>
      </c>
      <c r="EV33">
        <v>2457.4</v>
      </c>
      <c r="EW33">
        <v>74.2</v>
      </c>
      <c r="EX33">
        <v>35.6</v>
      </c>
      <c r="EY33">
        <v>8290.9</v>
      </c>
      <c r="EZ33">
        <v>1.8601799999999999</v>
      </c>
      <c r="FA33">
        <v>1.85934</v>
      </c>
      <c r="FB33">
        <v>1.86493</v>
      </c>
      <c r="FC33">
        <v>1.8689</v>
      </c>
      <c r="FD33">
        <v>1.8638300000000001</v>
      </c>
      <c r="FE33">
        <v>1.86381</v>
      </c>
      <c r="FF33">
        <v>1.86385</v>
      </c>
      <c r="FG33">
        <v>1.86361</v>
      </c>
      <c r="FH33">
        <v>0</v>
      </c>
      <c r="FI33">
        <v>0</v>
      </c>
      <c r="FJ33">
        <v>0</v>
      </c>
      <c r="FK33">
        <v>0</v>
      </c>
      <c r="FL33" t="s">
        <v>354</v>
      </c>
      <c r="FM33" t="s">
        <v>355</v>
      </c>
      <c r="FN33" t="s">
        <v>356</v>
      </c>
      <c r="FO33" t="s">
        <v>356</v>
      </c>
      <c r="FP33" t="s">
        <v>356</v>
      </c>
      <c r="FQ33" t="s">
        <v>356</v>
      </c>
      <c r="FR33">
        <v>0</v>
      </c>
      <c r="FS33">
        <v>100</v>
      </c>
      <c r="FT33">
        <v>100</v>
      </c>
      <c r="FU33">
        <v>-1.2649999999999999</v>
      </c>
      <c r="FV33">
        <v>0.2407</v>
      </c>
      <c r="FW33">
        <v>-1.2646000000000299</v>
      </c>
      <c r="FX33">
        <v>0</v>
      </c>
      <c r="FY33">
        <v>0</v>
      </c>
      <c r="FZ33">
        <v>0</v>
      </c>
      <c r="GA33">
        <v>0.24071000000000001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16.100000000000001</v>
      </c>
      <c r="GJ33">
        <v>16.100000000000001</v>
      </c>
      <c r="GK33">
        <v>1.0351600000000001</v>
      </c>
      <c r="GL33">
        <v>2.5866699999999998</v>
      </c>
      <c r="GM33">
        <v>1.4477500000000001</v>
      </c>
      <c r="GN33">
        <v>2.3071299999999999</v>
      </c>
      <c r="GO33">
        <v>1.5466299999999999</v>
      </c>
      <c r="GP33">
        <v>2.4682599999999999</v>
      </c>
      <c r="GQ33">
        <v>31.280899999999999</v>
      </c>
      <c r="GR33">
        <v>16.119599999999998</v>
      </c>
      <c r="GS33">
        <v>18</v>
      </c>
      <c r="GT33">
        <v>649.10500000000002</v>
      </c>
      <c r="GU33">
        <v>340.67700000000002</v>
      </c>
      <c r="GV33">
        <v>21.999600000000001</v>
      </c>
      <c r="GW33">
        <v>24.244800000000001</v>
      </c>
      <c r="GX33">
        <v>29.999099999999999</v>
      </c>
      <c r="GY33">
        <v>24.4605</v>
      </c>
      <c r="GZ33">
        <v>24.478300000000001</v>
      </c>
      <c r="HA33">
        <v>20.727399999999999</v>
      </c>
      <c r="HB33">
        <v>15</v>
      </c>
      <c r="HC33">
        <v>-30</v>
      </c>
      <c r="HD33">
        <v>22</v>
      </c>
      <c r="HE33">
        <v>400</v>
      </c>
      <c r="HF33">
        <v>0</v>
      </c>
      <c r="HG33">
        <v>100.276</v>
      </c>
      <c r="HH33">
        <v>96.106800000000007</v>
      </c>
    </row>
    <row r="34" spans="1:216" x14ac:dyDescent="0.2">
      <c r="A34">
        <v>16</v>
      </c>
      <c r="B34">
        <v>1689464648</v>
      </c>
      <c r="C34">
        <v>915</v>
      </c>
      <c r="D34" t="s">
        <v>385</v>
      </c>
      <c r="E34" t="s">
        <v>386</v>
      </c>
      <c r="F34" t="s">
        <v>347</v>
      </c>
      <c r="G34" t="s">
        <v>395</v>
      </c>
      <c r="H34" t="s">
        <v>348</v>
      </c>
      <c r="I34" t="s">
        <v>349</v>
      </c>
      <c r="J34" t="s">
        <v>350</v>
      </c>
      <c r="K34" t="s">
        <v>351</v>
      </c>
      <c r="L34">
        <v>1689464648</v>
      </c>
      <c r="M34">
        <f t="shared" si="0"/>
        <v>1.173050379237862E-3</v>
      </c>
      <c r="N34">
        <f t="shared" si="1"/>
        <v>1.1730503792378619</v>
      </c>
      <c r="O34">
        <f t="shared" si="2"/>
        <v>1.632079775600629E-2</v>
      </c>
      <c r="P34">
        <f t="shared" si="3"/>
        <v>399.69600000000003</v>
      </c>
      <c r="Q34">
        <f t="shared" si="4"/>
        <v>394.02490001412258</v>
      </c>
      <c r="R34">
        <f t="shared" si="5"/>
        <v>39.563477779275765</v>
      </c>
      <c r="S34">
        <f t="shared" si="6"/>
        <v>40.132904833929608</v>
      </c>
      <c r="T34">
        <f t="shared" si="7"/>
        <v>0.13861695735615187</v>
      </c>
      <c r="U34">
        <f t="shared" si="8"/>
        <v>3.353138486735098</v>
      </c>
      <c r="V34">
        <f t="shared" si="9"/>
        <v>0.13551039040532253</v>
      </c>
      <c r="W34">
        <f t="shared" si="10"/>
        <v>8.4967307989854537E-2</v>
      </c>
      <c r="X34">
        <f t="shared" si="11"/>
        <v>8.2904300723159796</v>
      </c>
      <c r="Y34">
        <f t="shared" si="12"/>
        <v>23.287354095697278</v>
      </c>
      <c r="Z34">
        <f t="shared" si="13"/>
        <v>23.287354095697278</v>
      </c>
      <c r="AA34">
        <f t="shared" si="14"/>
        <v>2.8691380783242244</v>
      </c>
      <c r="AB34">
        <f t="shared" si="15"/>
        <v>69.488073490160346</v>
      </c>
      <c r="AC34">
        <f t="shared" si="16"/>
        <v>2.0211141170081399</v>
      </c>
      <c r="AD34">
        <f t="shared" si="17"/>
        <v>2.9085769909772128</v>
      </c>
      <c r="AE34">
        <f t="shared" si="18"/>
        <v>0.84802396131608448</v>
      </c>
      <c r="AF34">
        <f t="shared" si="19"/>
        <v>-51.731521724389715</v>
      </c>
      <c r="AG34">
        <f t="shared" si="20"/>
        <v>40.89946807718858</v>
      </c>
      <c r="AH34">
        <f t="shared" si="21"/>
        <v>2.538716088656173</v>
      </c>
      <c r="AI34">
        <f t="shared" si="22"/>
        <v>-2.9074862289846237E-3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53639.443662440994</v>
      </c>
      <c r="AO34">
        <f t="shared" si="26"/>
        <v>50.127600000000001</v>
      </c>
      <c r="AP34">
        <f t="shared" si="27"/>
        <v>42.257476804308801</v>
      </c>
      <c r="AQ34">
        <f t="shared" si="28"/>
        <v>0.84299820466786357</v>
      </c>
      <c r="AR34">
        <f t="shared" si="29"/>
        <v>0.16538653500897668</v>
      </c>
      <c r="AS34">
        <v>1689464648</v>
      </c>
      <c r="AT34">
        <v>399.69600000000003</v>
      </c>
      <c r="AU34">
        <v>400.04199999999997</v>
      </c>
      <c r="AV34">
        <v>20.128900000000002</v>
      </c>
      <c r="AW34">
        <v>19.309200000000001</v>
      </c>
      <c r="AX34">
        <v>400.96</v>
      </c>
      <c r="AY34">
        <v>19.888200000000001</v>
      </c>
      <c r="AZ34">
        <v>600.03</v>
      </c>
      <c r="BA34">
        <v>100.35299999999999</v>
      </c>
      <c r="BB34">
        <v>5.55726E-2</v>
      </c>
      <c r="BC34">
        <v>23.5136</v>
      </c>
      <c r="BD34">
        <v>22.790700000000001</v>
      </c>
      <c r="BE34">
        <v>999.9</v>
      </c>
      <c r="BF34">
        <v>0</v>
      </c>
      <c r="BG34">
        <v>0</v>
      </c>
      <c r="BH34">
        <v>9990.6200000000008</v>
      </c>
      <c r="BI34">
        <v>0</v>
      </c>
      <c r="BJ34">
        <v>68.273600000000002</v>
      </c>
      <c r="BK34">
        <v>-0.346252</v>
      </c>
      <c r="BL34">
        <v>407.90600000000001</v>
      </c>
      <c r="BM34">
        <v>407.91899999999998</v>
      </c>
      <c r="BN34">
        <v>0.81965600000000005</v>
      </c>
      <c r="BO34">
        <v>400.04199999999997</v>
      </c>
      <c r="BP34">
        <v>19.309200000000001</v>
      </c>
      <c r="BQ34">
        <v>2.02</v>
      </c>
      <c r="BR34">
        <v>1.9377500000000001</v>
      </c>
      <c r="BS34">
        <v>17.602</v>
      </c>
      <c r="BT34">
        <v>16.944600000000001</v>
      </c>
      <c r="BU34">
        <v>50.127600000000001</v>
      </c>
      <c r="BV34">
        <v>0.90009499999999998</v>
      </c>
      <c r="BW34">
        <v>9.9905300000000002E-2</v>
      </c>
      <c r="BX34">
        <v>0</v>
      </c>
      <c r="BY34">
        <v>2.1324000000000001</v>
      </c>
      <c r="BZ34">
        <v>0</v>
      </c>
      <c r="CA34">
        <v>445.50099999999998</v>
      </c>
      <c r="CB34">
        <v>386.96600000000001</v>
      </c>
      <c r="CC34">
        <v>40.686999999999998</v>
      </c>
      <c r="CD34">
        <v>44.936999999999998</v>
      </c>
      <c r="CE34">
        <v>43.436999999999998</v>
      </c>
      <c r="CF34">
        <v>43</v>
      </c>
      <c r="CG34">
        <v>41</v>
      </c>
      <c r="CH34">
        <v>45.12</v>
      </c>
      <c r="CI34">
        <v>5.01</v>
      </c>
      <c r="CJ34">
        <v>0</v>
      </c>
      <c r="CK34">
        <v>1689464653.9000001</v>
      </c>
      <c r="CL34">
        <v>0</v>
      </c>
      <c r="CM34">
        <v>1689463620</v>
      </c>
      <c r="CN34" t="s">
        <v>352</v>
      </c>
      <c r="CO34">
        <v>1689463618</v>
      </c>
      <c r="CP34">
        <v>1689463620</v>
      </c>
      <c r="CQ34">
        <v>47</v>
      </c>
      <c r="CR34">
        <v>-3.1E-2</v>
      </c>
      <c r="CS34">
        <v>1.6E-2</v>
      </c>
      <c r="CT34">
        <v>-1.2649999999999999</v>
      </c>
      <c r="CU34">
        <v>0.24099999999999999</v>
      </c>
      <c r="CV34">
        <v>400</v>
      </c>
      <c r="CW34">
        <v>20</v>
      </c>
      <c r="CX34">
        <v>0.33</v>
      </c>
      <c r="CY34">
        <v>0.05</v>
      </c>
      <c r="CZ34">
        <v>-7.6086452007514599E-2</v>
      </c>
      <c r="DA34">
        <v>9.1950878326585703E-2</v>
      </c>
      <c r="DB34">
        <v>3.87933398844892E-2</v>
      </c>
      <c r="DC34">
        <v>1</v>
      </c>
      <c r="DD34">
        <v>399.982714285714</v>
      </c>
      <c r="DE34">
        <v>-9.9506493506232502E-2</v>
      </c>
      <c r="DF34">
        <v>2.9241429932365899E-2</v>
      </c>
      <c r="DG34">
        <v>-1</v>
      </c>
      <c r="DH34">
        <v>49.991390476190503</v>
      </c>
      <c r="DI34">
        <v>-4.2923083751860103E-2</v>
      </c>
      <c r="DJ34">
        <v>0.16970068581605599</v>
      </c>
      <c r="DK34">
        <v>1</v>
      </c>
      <c r="DL34">
        <v>2</v>
      </c>
      <c r="DM34">
        <v>2</v>
      </c>
      <c r="DN34" t="s">
        <v>353</v>
      </c>
      <c r="DO34">
        <v>3.2391299999999998</v>
      </c>
      <c r="DP34">
        <v>2.7871299999999999</v>
      </c>
      <c r="DQ34">
        <v>9.6839700000000001E-2</v>
      </c>
      <c r="DR34">
        <v>9.6198199999999998E-2</v>
      </c>
      <c r="DS34">
        <v>0.105883</v>
      </c>
      <c r="DT34">
        <v>0.10158399999999999</v>
      </c>
      <c r="DU34">
        <v>26271</v>
      </c>
      <c r="DV34">
        <v>28020.1</v>
      </c>
      <c r="DW34">
        <v>27225</v>
      </c>
      <c r="DX34">
        <v>29100.1</v>
      </c>
      <c r="DY34">
        <v>32094.1</v>
      </c>
      <c r="DZ34">
        <v>34963.199999999997</v>
      </c>
      <c r="EA34">
        <v>36414.6</v>
      </c>
      <c r="EB34">
        <v>39607.300000000003</v>
      </c>
      <c r="EC34">
        <v>2.2827700000000002</v>
      </c>
      <c r="ED34">
        <v>1.65957</v>
      </c>
      <c r="EE34">
        <v>5.7343400000000003E-2</v>
      </c>
      <c r="EF34">
        <v>0</v>
      </c>
      <c r="EG34">
        <v>21.845700000000001</v>
      </c>
      <c r="EH34">
        <v>999.9</v>
      </c>
      <c r="EI34">
        <v>50.725999999999999</v>
      </c>
      <c r="EJ34">
        <v>29.728999999999999</v>
      </c>
      <c r="EK34">
        <v>21.202500000000001</v>
      </c>
      <c r="EL34">
        <v>62.409199999999998</v>
      </c>
      <c r="EM34">
        <v>35.160299999999999</v>
      </c>
      <c r="EN34">
        <v>1</v>
      </c>
      <c r="EO34">
        <v>-0.24773100000000001</v>
      </c>
      <c r="EP34">
        <v>-2.4395400000000001E-2</v>
      </c>
      <c r="EQ34">
        <v>19.9756</v>
      </c>
      <c r="ER34">
        <v>5.21699</v>
      </c>
      <c r="ES34">
        <v>11.9259</v>
      </c>
      <c r="ET34">
        <v>4.9549500000000002</v>
      </c>
      <c r="EU34">
        <v>3.2972800000000002</v>
      </c>
      <c r="EV34">
        <v>2458.5</v>
      </c>
      <c r="EW34">
        <v>74.2</v>
      </c>
      <c r="EX34">
        <v>35.6</v>
      </c>
      <c r="EY34">
        <v>8293.9</v>
      </c>
      <c r="EZ34">
        <v>1.8602000000000001</v>
      </c>
      <c r="FA34">
        <v>1.85938</v>
      </c>
      <c r="FB34">
        <v>1.86493</v>
      </c>
      <c r="FC34">
        <v>1.8689</v>
      </c>
      <c r="FD34">
        <v>1.86381</v>
      </c>
      <c r="FE34">
        <v>1.8638399999999999</v>
      </c>
      <c r="FF34">
        <v>1.8638399999999999</v>
      </c>
      <c r="FG34">
        <v>1.8635999999999999</v>
      </c>
      <c r="FH34">
        <v>0</v>
      </c>
      <c r="FI34">
        <v>0</v>
      </c>
      <c r="FJ34">
        <v>0</v>
      </c>
      <c r="FK34">
        <v>0</v>
      </c>
      <c r="FL34" t="s">
        <v>354</v>
      </c>
      <c r="FM34" t="s">
        <v>355</v>
      </c>
      <c r="FN34" t="s">
        <v>356</v>
      </c>
      <c r="FO34" t="s">
        <v>356</v>
      </c>
      <c r="FP34" t="s">
        <v>356</v>
      </c>
      <c r="FQ34" t="s">
        <v>356</v>
      </c>
      <c r="FR34">
        <v>0</v>
      </c>
      <c r="FS34">
        <v>100</v>
      </c>
      <c r="FT34">
        <v>100</v>
      </c>
      <c r="FU34">
        <v>-1.264</v>
      </c>
      <c r="FV34">
        <v>0.2407</v>
      </c>
      <c r="FW34">
        <v>-1.2646000000000299</v>
      </c>
      <c r="FX34">
        <v>0</v>
      </c>
      <c r="FY34">
        <v>0</v>
      </c>
      <c r="FZ34">
        <v>0</v>
      </c>
      <c r="GA34">
        <v>0.24071000000000001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17.2</v>
      </c>
      <c r="GJ34">
        <v>17.100000000000001</v>
      </c>
      <c r="GK34">
        <v>1.0351600000000001</v>
      </c>
      <c r="GL34">
        <v>2.5854499999999998</v>
      </c>
      <c r="GM34">
        <v>1.4489700000000001</v>
      </c>
      <c r="GN34">
        <v>2.3010299999999999</v>
      </c>
      <c r="GO34">
        <v>1.5466299999999999</v>
      </c>
      <c r="GP34">
        <v>2.48047</v>
      </c>
      <c r="GQ34">
        <v>31.237400000000001</v>
      </c>
      <c r="GR34">
        <v>16.128399999999999</v>
      </c>
      <c r="GS34">
        <v>18</v>
      </c>
      <c r="GT34">
        <v>648.51199999999994</v>
      </c>
      <c r="GU34">
        <v>341.26400000000001</v>
      </c>
      <c r="GV34">
        <v>21.998799999999999</v>
      </c>
      <c r="GW34">
        <v>24.096800000000002</v>
      </c>
      <c r="GX34">
        <v>29.999300000000002</v>
      </c>
      <c r="GY34">
        <v>24.308499999999999</v>
      </c>
      <c r="GZ34">
        <v>24.3278</v>
      </c>
      <c r="HA34">
        <v>20.727599999999999</v>
      </c>
      <c r="HB34">
        <v>15</v>
      </c>
      <c r="HC34">
        <v>-30</v>
      </c>
      <c r="HD34">
        <v>22</v>
      </c>
      <c r="HE34">
        <v>400</v>
      </c>
      <c r="HF34">
        <v>0</v>
      </c>
      <c r="HG34">
        <v>100.30200000000001</v>
      </c>
      <c r="HH34">
        <v>96.123800000000003</v>
      </c>
    </row>
    <row r="35" spans="1:216" x14ac:dyDescent="0.2">
      <c r="A35">
        <v>17</v>
      </c>
      <c r="B35">
        <v>1689464709</v>
      </c>
      <c r="C35">
        <v>976</v>
      </c>
      <c r="D35" t="s">
        <v>387</v>
      </c>
      <c r="E35" t="s">
        <v>388</v>
      </c>
      <c r="F35" t="s">
        <v>347</v>
      </c>
      <c r="G35" t="s">
        <v>395</v>
      </c>
      <c r="H35" t="s">
        <v>348</v>
      </c>
      <c r="I35" t="s">
        <v>349</v>
      </c>
      <c r="J35" t="s">
        <v>350</v>
      </c>
      <c r="K35" t="s">
        <v>351</v>
      </c>
      <c r="L35">
        <v>1689464709</v>
      </c>
      <c r="M35">
        <f t="shared" si="0"/>
        <v>1.1533386449526805E-3</v>
      </c>
      <c r="N35">
        <f t="shared" si="1"/>
        <v>1.1533386449526806</v>
      </c>
      <c r="O35">
        <f t="shared" si="2"/>
        <v>-0.73208852490521437</v>
      </c>
      <c r="P35">
        <f t="shared" si="3"/>
        <v>400.13499999999999</v>
      </c>
      <c r="Q35">
        <f t="shared" si="4"/>
        <v>403.30286654252984</v>
      </c>
      <c r="R35">
        <f t="shared" si="5"/>
        <v>40.495818645769276</v>
      </c>
      <c r="S35">
        <f t="shared" si="6"/>
        <v>40.177731769521493</v>
      </c>
      <c r="T35">
        <f t="shared" si="7"/>
        <v>0.13841022013879628</v>
      </c>
      <c r="U35">
        <f t="shared" si="8"/>
        <v>3.3526159260297406</v>
      </c>
      <c r="V35">
        <f t="shared" si="9"/>
        <v>0.13531233003275922</v>
      </c>
      <c r="W35">
        <f t="shared" si="10"/>
        <v>8.4842764411300814E-2</v>
      </c>
      <c r="X35">
        <f t="shared" si="11"/>
        <v>4.954108562062749</v>
      </c>
      <c r="Y35">
        <f t="shared" si="12"/>
        <v>23.174356261857014</v>
      </c>
      <c r="Z35">
        <f t="shared" si="13"/>
        <v>23.174356261857014</v>
      </c>
      <c r="AA35">
        <f t="shared" si="14"/>
        <v>2.8496161771868871</v>
      </c>
      <c r="AB35">
        <f t="shared" si="15"/>
        <v>69.679904056105343</v>
      </c>
      <c r="AC35">
        <f t="shared" si="16"/>
        <v>2.0144945116003399</v>
      </c>
      <c r="AD35">
        <f t="shared" si="17"/>
        <v>2.8910695829579431</v>
      </c>
      <c r="AE35">
        <f t="shared" si="18"/>
        <v>0.83512166558654721</v>
      </c>
      <c r="AF35">
        <f t="shared" si="19"/>
        <v>-50.862234242413209</v>
      </c>
      <c r="AG35">
        <f t="shared" si="20"/>
        <v>43.22432905060721</v>
      </c>
      <c r="AH35">
        <f t="shared" si="21"/>
        <v>2.6805504819356862</v>
      </c>
      <c r="AI35">
        <f t="shared" si="22"/>
        <v>-3.2461478075660466E-3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53645.210781457477</v>
      </c>
      <c r="AO35">
        <f t="shared" si="26"/>
        <v>29.956199999999999</v>
      </c>
      <c r="AP35">
        <f t="shared" si="27"/>
        <v>25.252896622830434</v>
      </c>
      <c r="AQ35">
        <f t="shared" si="28"/>
        <v>0.8429939919893189</v>
      </c>
      <c r="AR35">
        <f t="shared" si="29"/>
        <v>0.16537840453938582</v>
      </c>
      <c r="AS35">
        <v>1689464709</v>
      </c>
      <c r="AT35">
        <v>400.13499999999999</v>
      </c>
      <c r="AU35">
        <v>399.94200000000001</v>
      </c>
      <c r="AV35">
        <v>20.0626</v>
      </c>
      <c r="AW35">
        <v>19.256499999999999</v>
      </c>
      <c r="AX35">
        <v>401.399</v>
      </c>
      <c r="AY35">
        <v>19.8218</v>
      </c>
      <c r="AZ35">
        <v>599.94100000000003</v>
      </c>
      <c r="BA35">
        <v>100.354</v>
      </c>
      <c r="BB35">
        <v>5.6440900000000002E-2</v>
      </c>
      <c r="BC35">
        <v>23.413499999999999</v>
      </c>
      <c r="BD35">
        <v>22.7193</v>
      </c>
      <c r="BE35">
        <v>999.9</v>
      </c>
      <c r="BF35">
        <v>0</v>
      </c>
      <c r="BG35">
        <v>0</v>
      </c>
      <c r="BH35">
        <v>9988.1200000000008</v>
      </c>
      <c r="BI35">
        <v>0</v>
      </c>
      <c r="BJ35">
        <v>67.763900000000007</v>
      </c>
      <c r="BK35">
        <v>0.19247400000000001</v>
      </c>
      <c r="BL35">
        <v>408.327</v>
      </c>
      <c r="BM35">
        <v>407.79500000000002</v>
      </c>
      <c r="BN35">
        <v>0.80609500000000001</v>
      </c>
      <c r="BO35">
        <v>399.94200000000001</v>
      </c>
      <c r="BP35">
        <v>19.256499999999999</v>
      </c>
      <c r="BQ35">
        <v>2.01336</v>
      </c>
      <c r="BR35">
        <v>1.9324699999999999</v>
      </c>
      <c r="BS35">
        <v>17.549800000000001</v>
      </c>
      <c r="BT35">
        <v>16.901599999999998</v>
      </c>
      <c r="BU35">
        <v>29.956199999999999</v>
      </c>
      <c r="BV35">
        <v>0.90020699999999998</v>
      </c>
      <c r="BW35">
        <v>9.9793199999999999E-2</v>
      </c>
      <c r="BX35">
        <v>0</v>
      </c>
      <c r="BY35">
        <v>2.2658</v>
      </c>
      <c r="BZ35">
        <v>0</v>
      </c>
      <c r="CA35">
        <v>390.916</v>
      </c>
      <c r="CB35">
        <v>231.25800000000001</v>
      </c>
      <c r="CC35">
        <v>40.125</v>
      </c>
      <c r="CD35">
        <v>44.5</v>
      </c>
      <c r="CE35">
        <v>42.875</v>
      </c>
      <c r="CF35">
        <v>42.561999999999998</v>
      </c>
      <c r="CG35">
        <v>40.5</v>
      </c>
      <c r="CH35">
        <v>26.97</v>
      </c>
      <c r="CI35">
        <v>2.99</v>
      </c>
      <c r="CJ35">
        <v>0</v>
      </c>
      <c r="CK35">
        <v>1689464715.0999999</v>
      </c>
      <c r="CL35">
        <v>0</v>
      </c>
      <c r="CM35">
        <v>1689463620</v>
      </c>
      <c r="CN35" t="s">
        <v>352</v>
      </c>
      <c r="CO35">
        <v>1689463618</v>
      </c>
      <c r="CP35">
        <v>1689463620</v>
      </c>
      <c r="CQ35">
        <v>47</v>
      </c>
      <c r="CR35">
        <v>-3.1E-2</v>
      </c>
      <c r="CS35">
        <v>1.6E-2</v>
      </c>
      <c r="CT35">
        <v>-1.2649999999999999</v>
      </c>
      <c r="CU35">
        <v>0.24099999999999999</v>
      </c>
      <c r="CV35">
        <v>400</v>
      </c>
      <c r="CW35">
        <v>20</v>
      </c>
      <c r="CX35">
        <v>0.33</v>
      </c>
      <c r="CY35">
        <v>0.05</v>
      </c>
      <c r="CZ35">
        <v>-0.64559152237334705</v>
      </c>
      <c r="DA35">
        <v>-0.100030426068693</v>
      </c>
      <c r="DB35">
        <v>5.0513048535078799E-2</v>
      </c>
      <c r="DC35">
        <v>1</v>
      </c>
      <c r="DD35">
        <v>400.01164999999997</v>
      </c>
      <c r="DE35">
        <v>0.14873684210468999</v>
      </c>
      <c r="DF35">
        <v>3.2740303908183402E-2</v>
      </c>
      <c r="DG35">
        <v>-1</v>
      </c>
      <c r="DH35">
        <v>30.042494999999999</v>
      </c>
      <c r="DI35">
        <v>-0.41052183060471098</v>
      </c>
      <c r="DJ35">
        <v>0.143318548956512</v>
      </c>
      <c r="DK35">
        <v>1</v>
      </c>
      <c r="DL35">
        <v>2</v>
      </c>
      <c r="DM35">
        <v>2</v>
      </c>
      <c r="DN35" t="s">
        <v>353</v>
      </c>
      <c r="DO35">
        <v>3.23908</v>
      </c>
      <c r="DP35">
        <v>2.7879700000000001</v>
      </c>
      <c r="DQ35">
        <v>9.6958699999999995E-2</v>
      </c>
      <c r="DR35">
        <v>9.6217999999999998E-2</v>
      </c>
      <c r="DS35">
        <v>0.105672</v>
      </c>
      <c r="DT35">
        <v>0.101427</v>
      </c>
      <c r="DU35">
        <v>26273.4</v>
      </c>
      <c r="DV35">
        <v>28025.200000000001</v>
      </c>
      <c r="DW35">
        <v>27230.5</v>
      </c>
      <c r="DX35">
        <v>29105.4</v>
      </c>
      <c r="DY35">
        <v>32108.1</v>
      </c>
      <c r="DZ35">
        <v>34976.1</v>
      </c>
      <c r="EA35">
        <v>36422.300000000003</v>
      </c>
      <c r="EB35">
        <v>39615.199999999997</v>
      </c>
      <c r="EC35">
        <v>2.2841499999999999</v>
      </c>
      <c r="ED35">
        <v>1.66232</v>
      </c>
      <c r="EE35">
        <v>5.7369499999999997E-2</v>
      </c>
      <c r="EF35">
        <v>0</v>
      </c>
      <c r="EG35">
        <v>21.773800000000001</v>
      </c>
      <c r="EH35">
        <v>999.9</v>
      </c>
      <c r="EI35">
        <v>50.732999999999997</v>
      </c>
      <c r="EJ35">
        <v>29.687999999999999</v>
      </c>
      <c r="EK35">
        <v>21.154499999999999</v>
      </c>
      <c r="EL35">
        <v>62.3992</v>
      </c>
      <c r="EM35">
        <v>35.024000000000001</v>
      </c>
      <c r="EN35">
        <v>1</v>
      </c>
      <c r="EO35">
        <v>-0.25894299999999998</v>
      </c>
      <c r="EP35">
        <v>-0.104668</v>
      </c>
      <c r="EQ35">
        <v>19.975200000000001</v>
      </c>
      <c r="ER35">
        <v>5.2172900000000002</v>
      </c>
      <c r="ES35">
        <v>11.925599999999999</v>
      </c>
      <c r="ET35">
        <v>4.9555999999999996</v>
      </c>
      <c r="EU35">
        <v>3.2971499999999998</v>
      </c>
      <c r="EV35">
        <v>2459.9</v>
      </c>
      <c r="EW35">
        <v>74.2</v>
      </c>
      <c r="EX35">
        <v>35.6</v>
      </c>
      <c r="EY35">
        <v>8297.5</v>
      </c>
      <c r="EZ35">
        <v>1.8602000000000001</v>
      </c>
      <c r="FA35">
        <v>1.85937</v>
      </c>
      <c r="FB35">
        <v>1.86493</v>
      </c>
      <c r="FC35">
        <v>1.8689100000000001</v>
      </c>
      <c r="FD35">
        <v>1.86381</v>
      </c>
      <c r="FE35">
        <v>1.86382</v>
      </c>
      <c r="FF35">
        <v>1.86385</v>
      </c>
      <c r="FG35">
        <v>1.86358</v>
      </c>
      <c r="FH35">
        <v>0</v>
      </c>
      <c r="FI35">
        <v>0</v>
      </c>
      <c r="FJ35">
        <v>0</v>
      </c>
      <c r="FK35">
        <v>0</v>
      </c>
      <c r="FL35" t="s">
        <v>354</v>
      </c>
      <c r="FM35" t="s">
        <v>355</v>
      </c>
      <c r="FN35" t="s">
        <v>356</v>
      </c>
      <c r="FO35" t="s">
        <v>356</v>
      </c>
      <c r="FP35" t="s">
        <v>356</v>
      </c>
      <c r="FQ35" t="s">
        <v>356</v>
      </c>
      <c r="FR35">
        <v>0</v>
      </c>
      <c r="FS35">
        <v>100</v>
      </c>
      <c r="FT35">
        <v>100</v>
      </c>
      <c r="FU35">
        <v>-1.264</v>
      </c>
      <c r="FV35">
        <v>0.24079999999999999</v>
      </c>
      <c r="FW35">
        <v>-1.2646000000000299</v>
      </c>
      <c r="FX35">
        <v>0</v>
      </c>
      <c r="FY35">
        <v>0</v>
      </c>
      <c r="FZ35">
        <v>0</v>
      </c>
      <c r="GA35">
        <v>0.24071000000000001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18.2</v>
      </c>
      <c r="GJ35">
        <v>18.100000000000001</v>
      </c>
      <c r="GK35">
        <v>1.0351600000000001</v>
      </c>
      <c r="GL35">
        <v>2.5866699999999998</v>
      </c>
      <c r="GM35">
        <v>1.4489700000000001</v>
      </c>
      <c r="GN35">
        <v>2.2997999999999998</v>
      </c>
      <c r="GO35">
        <v>1.5466299999999999</v>
      </c>
      <c r="GP35">
        <v>2.4389599999999998</v>
      </c>
      <c r="GQ35">
        <v>31.1722</v>
      </c>
      <c r="GR35">
        <v>16.119599999999998</v>
      </c>
      <c r="GS35">
        <v>18</v>
      </c>
      <c r="GT35">
        <v>647.72500000000002</v>
      </c>
      <c r="GU35">
        <v>341.762</v>
      </c>
      <c r="GV35">
        <v>21.9983</v>
      </c>
      <c r="GW35">
        <v>23.947800000000001</v>
      </c>
      <c r="GX35">
        <v>29.999199999999998</v>
      </c>
      <c r="GY35">
        <v>24.157</v>
      </c>
      <c r="GZ35">
        <v>24.174700000000001</v>
      </c>
      <c r="HA35">
        <v>20.727799999999998</v>
      </c>
      <c r="HB35">
        <v>15</v>
      </c>
      <c r="HC35">
        <v>-30</v>
      </c>
      <c r="HD35">
        <v>22</v>
      </c>
      <c r="HE35">
        <v>400</v>
      </c>
      <c r="HF35">
        <v>0</v>
      </c>
      <c r="HG35">
        <v>100.32299999999999</v>
      </c>
      <c r="HH35">
        <v>96.142300000000006</v>
      </c>
    </row>
    <row r="36" spans="1:216" x14ac:dyDescent="0.2">
      <c r="A36">
        <v>18</v>
      </c>
      <c r="B36">
        <v>1689464770</v>
      </c>
      <c r="C36">
        <v>1037</v>
      </c>
      <c r="D36" t="s">
        <v>389</v>
      </c>
      <c r="E36" t="s">
        <v>390</v>
      </c>
      <c r="F36" t="s">
        <v>347</v>
      </c>
      <c r="G36" t="s">
        <v>395</v>
      </c>
      <c r="H36" t="s">
        <v>348</v>
      </c>
      <c r="I36" t="s">
        <v>349</v>
      </c>
      <c r="J36" t="s">
        <v>350</v>
      </c>
      <c r="K36" t="s">
        <v>351</v>
      </c>
      <c r="L36">
        <v>1689464770</v>
      </c>
      <c r="M36">
        <f t="shared" si="0"/>
        <v>1.1331565147783672E-3</v>
      </c>
      <c r="N36">
        <f t="shared" si="1"/>
        <v>1.1331565147783673</v>
      </c>
      <c r="O36">
        <f t="shared" si="2"/>
        <v>-0.9317551902891904</v>
      </c>
      <c r="P36">
        <f t="shared" si="3"/>
        <v>400.32</v>
      </c>
      <c r="Q36">
        <f t="shared" si="4"/>
        <v>405.93428821036935</v>
      </c>
      <c r="R36">
        <f t="shared" si="5"/>
        <v>40.759507336195867</v>
      </c>
      <c r="S36">
        <f t="shared" si="6"/>
        <v>40.195781560511996</v>
      </c>
      <c r="T36">
        <f t="shared" si="7"/>
        <v>0.13799972737647287</v>
      </c>
      <c r="U36">
        <f t="shared" si="8"/>
        <v>3.3537043136040281</v>
      </c>
      <c r="V36">
        <f t="shared" si="9"/>
        <v>0.13492094047309783</v>
      </c>
      <c r="W36">
        <f t="shared" si="10"/>
        <v>8.4596483626400723E-2</v>
      </c>
      <c r="X36">
        <f t="shared" si="11"/>
        <v>3.2889125187072441</v>
      </c>
      <c r="Y36">
        <f t="shared" si="12"/>
        <v>23.065877577509024</v>
      </c>
      <c r="Z36">
        <f t="shared" si="13"/>
        <v>23.065877577509024</v>
      </c>
      <c r="AA36">
        <f t="shared" si="14"/>
        <v>2.8309844339615733</v>
      </c>
      <c r="AB36">
        <f t="shared" si="15"/>
        <v>69.894812596873464</v>
      </c>
      <c r="AC36">
        <f t="shared" si="16"/>
        <v>2.0080017955721199</v>
      </c>
      <c r="AD36">
        <f t="shared" si="17"/>
        <v>2.8728910214746635</v>
      </c>
      <c r="AE36">
        <f t="shared" si="18"/>
        <v>0.8229826383894534</v>
      </c>
      <c r="AF36">
        <f t="shared" si="19"/>
        <v>-49.972202301725993</v>
      </c>
      <c r="AG36">
        <f t="shared" si="20"/>
        <v>43.957726977160242</v>
      </c>
      <c r="AH36">
        <f t="shared" si="21"/>
        <v>2.7222101417247884</v>
      </c>
      <c r="AI36">
        <f t="shared" si="22"/>
        <v>-3.3526641337218166E-3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53689.901749870129</v>
      </c>
      <c r="AO36">
        <f t="shared" si="26"/>
        <v>19.885100000000001</v>
      </c>
      <c r="AP36">
        <f t="shared" si="27"/>
        <v>16.763199315392356</v>
      </c>
      <c r="AQ36">
        <f t="shared" si="28"/>
        <v>0.84300301810865197</v>
      </c>
      <c r="AR36">
        <f t="shared" si="29"/>
        <v>0.16539582494969821</v>
      </c>
      <c r="AS36">
        <v>1689464770</v>
      </c>
      <c r="AT36">
        <v>400.32</v>
      </c>
      <c r="AU36">
        <v>399.97899999999998</v>
      </c>
      <c r="AV36">
        <v>19.998200000000001</v>
      </c>
      <c r="AW36">
        <v>19.206199999999999</v>
      </c>
      <c r="AX36">
        <v>401.584</v>
      </c>
      <c r="AY36">
        <v>19.7575</v>
      </c>
      <c r="AZ36">
        <v>599.976</v>
      </c>
      <c r="BA36">
        <v>100.354</v>
      </c>
      <c r="BB36">
        <v>5.5126599999999998E-2</v>
      </c>
      <c r="BC36">
        <v>23.309000000000001</v>
      </c>
      <c r="BD36">
        <v>22.617899999999999</v>
      </c>
      <c r="BE36">
        <v>999.9</v>
      </c>
      <c r="BF36">
        <v>0</v>
      </c>
      <c r="BG36">
        <v>0</v>
      </c>
      <c r="BH36">
        <v>9993.1200000000008</v>
      </c>
      <c r="BI36">
        <v>0</v>
      </c>
      <c r="BJ36">
        <v>66.905600000000007</v>
      </c>
      <c r="BK36">
        <v>0.34051500000000001</v>
      </c>
      <c r="BL36">
        <v>408.48899999999998</v>
      </c>
      <c r="BM36">
        <v>407.81200000000001</v>
      </c>
      <c r="BN36">
        <v>0.79200400000000004</v>
      </c>
      <c r="BO36">
        <v>399.97899999999998</v>
      </c>
      <c r="BP36">
        <v>19.206199999999999</v>
      </c>
      <c r="BQ36">
        <v>2.0068899999999998</v>
      </c>
      <c r="BR36">
        <v>1.9274100000000001</v>
      </c>
      <c r="BS36">
        <v>17.498799999999999</v>
      </c>
      <c r="BT36">
        <v>16.860299999999999</v>
      </c>
      <c r="BU36">
        <v>19.885100000000001</v>
      </c>
      <c r="BV36">
        <v>0.89990300000000001</v>
      </c>
      <c r="BW36">
        <v>0.10009700000000001</v>
      </c>
      <c r="BX36">
        <v>0</v>
      </c>
      <c r="BY36">
        <v>2.1696</v>
      </c>
      <c r="BZ36">
        <v>0</v>
      </c>
      <c r="CA36">
        <v>360.22</v>
      </c>
      <c r="CB36">
        <v>153.49700000000001</v>
      </c>
      <c r="CC36">
        <v>39.561999999999998</v>
      </c>
      <c r="CD36">
        <v>43.936999999999998</v>
      </c>
      <c r="CE36">
        <v>42.311999999999998</v>
      </c>
      <c r="CF36">
        <v>42.061999999999998</v>
      </c>
      <c r="CG36">
        <v>40</v>
      </c>
      <c r="CH36">
        <v>17.89</v>
      </c>
      <c r="CI36">
        <v>1.99</v>
      </c>
      <c r="CJ36">
        <v>0</v>
      </c>
      <c r="CK36">
        <v>1689464775.7</v>
      </c>
      <c r="CL36">
        <v>0</v>
      </c>
      <c r="CM36">
        <v>1689463620</v>
      </c>
      <c r="CN36" t="s">
        <v>352</v>
      </c>
      <c r="CO36">
        <v>1689463618</v>
      </c>
      <c r="CP36">
        <v>1689463620</v>
      </c>
      <c r="CQ36">
        <v>47</v>
      </c>
      <c r="CR36">
        <v>-3.1E-2</v>
      </c>
      <c r="CS36">
        <v>1.6E-2</v>
      </c>
      <c r="CT36">
        <v>-1.2649999999999999</v>
      </c>
      <c r="CU36">
        <v>0.24099999999999999</v>
      </c>
      <c r="CV36">
        <v>400</v>
      </c>
      <c r="CW36">
        <v>20</v>
      </c>
      <c r="CX36">
        <v>0.33</v>
      </c>
      <c r="CY36">
        <v>0.05</v>
      </c>
      <c r="CZ36">
        <v>-0.91464431587471196</v>
      </c>
      <c r="DA36">
        <v>-0.135622696062803</v>
      </c>
      <c r="DB36">
        <v>4.43222301266879E-2</v>
      </c>
      <c r="DC36">
        <v>1</v>
      </c>
      <c r="DD36">
        <v>400.01139999999998</v>
      </c>
      <c r="DE36">
        <v>1.9308270676491199E-2</v>
      </c>
      <c r="DF36">
        <v>3.3757073332863999E-2</v>
      </c>
      <c r="DG36">
        <v>-1</v>
      </c>
      <c r="DH36">
        <v>19.974895</v>
      </c>
      <c r="DI36">
        <v>0.134069615601418</v>
      </c>
      <c r="DJ36">
        <v>0.16822390280516</v>
      </c>
      <c r="DK36">
        <v>1</v>
      </c>
      <c r="DL36">
        <v>2</v>
      </c>
      <c r="DM36">
        <v>2</v>
      </c>
      <c r="DN36" t="s">
        <v>353</v>
      </c>
      <c r="DO36">
        <v>3.2393200000000002</v>
      </c>
      <c r="DP36">
        <v>2.7867000000000002</v>
      </c>
      <c r="DQ36">
        <v>9.7030199999999997E-2</v>
      </c>
      <c r="DR36">
        <v>9.6262200000000006E-2</v>
      </c>
      <c r="DS36">
        <v>0.10546700000000001</v>
      </c>
      <c r="DT36">
        <v>0.10127700000000001</v>
      </c>
      <c r="DU36">
        <v>26278</v>
      </c>
      <c r="DV36">
        <v>28029.4</v>
      </c>
      <c r="DW36">
        <v>27236.799999999999</v>
      </c>
      <c r="DX36">
        <v>29110.5</v>
      </c>
      <c r="DY36">
        <v>32123.1</v>
      </c>
      <c r="DZ36">
        <v>34988.300000000003</v>
      </c>
      <c r="EA36">
        <v>36431.4</v>
      </c>
      <c r="EB36">
        <v>39622.699999999997</v>
      </c>
      <c r="EC36">
        <v>2.2862499999999999</v>
      </c>
      <c r="ED36">
        <v>1.6647799999999999</v>
      </c>
      <c r="EE36">
        <v>5.5920299999999999E-2</v>
      </c>
      <c r="EF36">
        <v>0</v>
      </c>
      <c r="EG36">
        <v>21.696100000000001</v>
      </c>
      <c r="EH36">
        <v>999.9</v>
      </c>
      <c r="EI36">
        <v>50.713999999999999</v>
      </c>
      <c r="EJ36">
        <v>29.638000000000002</v>
      </c>
      <c r="EK36">
        <v>21.087299999999999</v>
      </c>
      <c r="EL36">
        <v>62.389200000000002</v>
      </c>
      <c r="EM36">
        <v>35.260399999999997</v>
      </c>
      <c r="EN36">
        <v>1</v>
      </c>
      <c r="EO36">
        <v>-0.27056200000000002</v>
      </c>
      <c r="EP36">
        <v>-0.19464899999999999</v>
      </c>
      <c r="EQ36">
        <v>19.975999999999999</v>
      </c>
      <c r="ER36">
        <v>5.2174399999999999</v>
      </c>
      <c r="ES36">
        <v>11.9247</v>
      </c>
      <c r="ET36">
        <v>4.9555999999999996</v>
      </c>
      <c r="EU36">
        <v>3.2970999999999999</v>
      </c>
      <c r="EV36">
        <v>2461.3000000000002</v>
      </c>
      <c r="EW36">
        <v>74.2</v>
      </c>
      <c r="EX36">
        <v>35.6</v>
      </c>
      <c r="EY36">
        <v>8301</v>
      </c>
      <c r="EZ36">
        <v>1.8602000000000001</v>
      </c>
      <c r="FA36">
        <v>1.85937</v>
      </c>
      <c r="FB36">
        <v>1.86493</v>
      </c>
      <c r="FC36">
        <v>1.8689</v>
      </c>
      <c r="FD36">
        <v>1.86381</v>
      </c>
      <c r="FE36">
        <v>1.8638300000000001</v>
      </c>
      <c r="FF36">
        <v>1.8638300000000001</v>
      </c>
      <c r="FG36">
        <v>1.8636600000000001</v>
      </c>
      <c r="FH36">
        <v>0</v>
      </c>
      <c r="FI36">
        <v>0</v>
      </c>
      <c r="FJ36">
        <v>0</v>
      </c>
      <c r="FK36">
        <v>0</v>
      </c>
      <c r="FL36" t="s">
        <v>354</v>
      </c>
      <c r="FM36" t="s">
        <v>355</v>
      </c>
      <c r="FN36" t="s">
        <v>356</v>
      </c>
      <c r="FO36" t="s">
        <v>356</v>
      </c>
      <c r="FP36" t="s">
        <v>356</v>
      </c>
      <c r="FQ36" t="s">
        <v>356</v>
      </c>
      <c r="FR36">
        <v>0</v>
      </c>
      <c r="FS36">
        <v>100</v>
      </c>
      <c r="FT36">
        <v>100</v>
      </c>
      <c r="FU36">
        <v>-1.264</v>
      </c>
      <c r="FV36">
        <v>0.2407</v>
      </c>
      <c r="FW36">
        <v>-1.2646000000000299</v>
      </c>
      <c r="FX36">
        <v>0</v>
      </c>
      <c r="FY36">
        <v>0</v>
      </c>
      <c r="FZ36">
        <v>0</v>
      </c>
      <c r="GA36">
        <v>0.24071000000000001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19.2</v>
      </c>
      <c r="GJ36">
        <v>19.2</v>
      </c>
      <c r="GK36">
        <v>1.0351600000000001</v>
      </c>
      <c r="GL36">
        <v>2.5817899999999998</v>
      </c>
      <c r="GM36">
        <v>1.4477500000000001</v>
      </c>
      <c r="GN36">
        <v>2.3059099999999999</v>
      </c>
      <c r="GO36">
        <v>1.5466299999999999</v>
      </c>
      <c r="GP36">
        <v>2.47681</v>
      </c>
      <c r="GQ36">
        <v>31.106999999999999</v>
      </c>
      <c r="GR36">
        <v>16.119599999999998</v>
      </c>
      <c r="GS36">
        <v>18</v>
      </c>
      <c r="GT36">
        <v>647.41099999999994</v>
      </c>
      <c r="GU36">
        <v>342.08</v>
      </c>
      <c r="GV36">
        <v>21.998000000000001</v>
      </c>
      <c r="GW36">
        <v>23.792400000000001</v>
      </c>
      <c r="GX36">
        <v>29.999099999999999</v>
      </c>
      <c r="GY36">
        <v>24.002300000000002</v>
      </c>
      <c r="GZ36">
        <v>24.019500000000001</v>
      </c>
      <c r="HA36">
        <v>20.726600000000001</v>
      </c>
      <c r="HB36">
        <v>15</v>
      </c>
      <c r="HC36">
        <v>-30</v>
      </c>
      <c r="HD36">
        <v>22</v>
      </c>
      <c r="HE36">
        <v>400</v>
      </c>
      <c r="HF36">
        <v>0</v>
      </c>
      <c r="HG36">
        <v>100.34699999999999</v>
      </c>
      <c r="HH36">
        <v>96.16</v>
      </c>
    </row>
    <row r="37" spans="1:216" x14ac:dyDescent="0.2">
      <c r="A37">
        <v>19</v>
      </c>
      <c r="B37">
        <v>1689464831</v>
      </c>
      <c r="C37">
        <v>1098</v>
      </c>
      <c r="D37" t="s">
        <v>391</v>
      </c>
      <c r="E37" t="s">
        <v>392</v>
      </c>
      <c r="F37" t="s">
        <v>347</v>
      </c>
      <c r="G37" t="s">
        <v>395</v>
      </c>
      <c r="H37" t="s">
        <v>348</v>
      </c>
      <c r="I37" t="s">
        <v>349</v>
      </c>
      <c r="J37" t="s">
        <v>350</v>
      </c>
      <c r="K37" t="s">
        <v>351</v>
      </c>
      <c r="L37">
        <v>1689464831</v>
      </c>
      <c r="M37">
        <f t="shared" si="0"/>
        <v>1.119817311584529E-3</v>
      </c>
      <c r="N37">
        <f t="shared" si="1"/>
        <v>1.1198173115845289</v>
      </c>
      <c r="O37">
        <f t="shared" si="2"/>
        <v>-1.6436469983902453</v>
      </c>
      <c r="P37">
        <f t="shared" si="3"/>
        <v>400.81</v>
      </c>
      <c r="Q37">
        <f t="shared" si="4"/>
        <v>414.83194200748801</v>
      </c>
      <c r="R37">
        <f t="shared" si="5"/>
        <v>41.650565365827511</v>
      </c>
      <c r="S37">
        <f t="shared" si="6"/>
        <v>40.242713768593994</v>
      </c>
      <c r="T37">
        <f t="shared" si="7"/>
        <v>0.1380905876969945</v>
      </c>
      <c r="U37">
        <f t="shared" si="8"/>
        <v>3.3520787914179979</v>
      </c>
      <c r="V37">
        <f t="shared" si="9"/>
        <v>0.13500633508118584</v>
      </c>
      <c r="W37">
        <f t="shared" si="10"/>
        <v>8.4650329775945166E-2</v>
      </c>
      <c r="X37">
        <f t="shared" si="11"/>
        <v>0</v>
      </c>
      <c r="Y37">
        <f t="shared" si="12"/>
        <v>22.971083118749121</v>
      </c>
      <c r="Z37">
        <f t="shared" si="13"/>
        <v>22.971083118749121</v>
      </c>
      <c r="AA37">
        <f t="shared" si="14"/>
        <v>2.8147903631340663</v>
      </c>
      <c r="AB37">
        <f t="shared" si="15"/>
        <v>70.024761810088691</v>
      </c>
      <c r="AC37">
        <f t="shared" si="16"/>
        <v>2.0019648171820799</v>
      </c>
      <c r="AD37">
        <f t="shared" si="17"/>
        <v>2.8589384175436789</v>
      </c>
      <c r="AE37">
        <f t="shared" si="18"/>
        <v>0.81282554595198642</v>
      </c>
      <c r="AF37">
        <f t="shared" si="19"/>
        <v>-49.383943440877729</v>
      </c>
      <c r="AG37">
        <f t="shared" si="20"/>
        <v>46.501604768496748</v>
      </c>
      <c r="AH37">
        <f t="shared" si="21"/>
        <v>2.878585259521381</v>
      </c>
      <c r="AI37">
        <f t="shared" si="22"/>
        <v>-3.7534128596021787E-3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53665.880273361166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1689464831</v>
      </c>
      <c r="AT37">
        <v>400.81</v>
      </c>
      <c r="AU37">
        <v>399.95800000000003</v>
      </c>
      <c r="AV37">
        <v>19.9392</v>
      </c>
      <c r="AW37">
        <v>19.156600000000001</v>
      </c>
      <c r="AX37">
        <v>402.07400000000001</v>
      </c>
      <c r="AY37">
        <v>19.698499999999999</v>
      </c>
      <c r="AZ37">
        <v>600.07100000000003</v>
      </c>
      <c r="BA37">
        <v>100.348</v>
      </c>
      <c r="BB37">
        <v>5.54674E-2</v>
      </c>
      <c r="BC37">
        <v>23.228400000000001</v>
      </c>
      <c r="BD37">
        <v>22.5657</v>
      </c>
      <c r="BE37">
        <v>999.9</v>
      </c>
      <c r="BF37">
        <v>0</v>
      </c>
      <c r="BG37">
        <v>0</v>
      </c>
      <c r="BH37">
        <v>9986.25</v>
      </c>
      <c r="BI37">
        <v>0</v>
      </c>
      <c r="BJ37">
        <v>66.456400000000002</v>
      </c>
      <c r="BK37">
        <v>0.852356</v>
      </c>
      <c r="BL37">
        <v>408.964</v>
      </c>
      <c r="BM37">
        <v>407.76900000000001</v>
      </c>
      <c r="BN37">
        <v>0.78266100000000005</v>
      </c>
      <c r="BO37">
        <v>399.95800000000003</v>
      </c>
      <c r="BP37">
        <v>19.156600000000001</v>
      </c>
      <c r="BQ37">
        <v>2.0008699999999999</v>
      </c>
      <c r="BR37">
        <v>1.9223300000000001</v>
      </c>
      <c r="BS37">
        <v>17.4512</v>
      </c>
      <c r="BT37">
        <v>16.8187</v>
      </c>
      <c r="BU37">
        <v>0</v>
      </c>
      <c r="BV37">
        <v>0</v>
      </c>
      <c r="BW37">
        <v>0</v>
      </c>
      <c r="BX37">
        <v>0</v>
      </c>
      <c r="BY37">
        <v>3.19</v>
      </c>
      <c r="BZ37">
        <v>0</v>
      </c>
      <c r="CA37">
        <v>296.42</v>
      </c>
      <c r="CB37">
        <v>1.8</v>
      </c>
      <c r="CC37">
        <v>39</v>
      </c>
      <c r="CD37">
        <v>43.436999999999998</v>
      </c>
      <c r="CE37">
        <v>41.75</v>
      </c>
      <c r="CF37">
        <v>41.561999999999998</v>
      </c>
      <c r="CG37">
        <v>39.5</v>
      </c>
      <c r="CH37">
        <v>0</v>
      </c>
      <c r="CI37">
        <v>0</v>
      </c>
      <c r="CJ37">
        <v>0</v>
      </c>
      <c r="CK37">
        <v>1689464836.2</v>
      </c>
      <c r="CL37">
        <v>0</v>
      </c>
      <c r="CM37">
        <v>1689463620</v>
      </c>
      <c r="CN37" t="s">
        <v>352</v>
      </c>
      <c r="CO37">
        <v>1689463618</v>
      </c>
      <c r="CP37">
        <v>1689463620</v>
      </c>
      <c r="CQ37">
        <v>47</v>
      </c>
      <c r="CR37">
        <v>-3.1E-2</v>
      </c>
      <c r="CS37">
        <v>1.6E-2</v>
      </c>
      <c r="CT37">
        <v>-1.2649999999999999</v>
      </c>
      <c r="CU37">
        <v>0.24099999999999999</v>
      </c>
      <c r="CV37">
        <v>400</v>
      </c>
      <c r="CW37">
        <v>20</v>
      </c>
      <c r="CX37">
        <v>0.33</v>
      </c>
      <c r="CY37">
        <v>0.05</v>
      </c>
      <c r="CZ37">
        <v>-1.6041147498413799</v>
      </c>
      <c r="DA37">
        <v>-0.59747659364764305</v>
      </c>
      <c r="DB37">
        <v>7.6483514203936107E-2</v>
      </c>
      <c r="DC37">
        <v>1</v>
      </c>
      <c r="DD37">
        <v>400.01</v>
      </c>
      <c r="DE37">
        <v>-1.0827067668239499E-3</v>
      </c>
      <c r="DF37">
        <v>2.7212129648372399E-2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353</v>
      </c>
      <c r="DO37">
        <v>3.2396799999999999</v>
      </c>
      <c r="DP37">
        <v>2.7869899999999999</v>
      </c>
      <c r="DQ37">
        <v>9.7154500000000005E-2</v>
      </c>
      <c r="DR37">
        <v>9.6291699999999994E-2</v>
      </c>
      <c r="DS37">
        <v>0.105278</v>
      </c>
      <c r="DT37">
        <v>0.10112599999999999</v>
      </c>
      <c r="DU37">
        <v>26281.7</v>
      </c>
      <c r="DV37">
        <v>28035.1</v>
      </c>
      <c r="DW37">
        <v>27243.7</v>
      </c>
      <c r="DX37">
        <v>29116.7</v>
      </c>
      <c r="DY37">
        <v>32137.8</v>
      </c>
      <c r="DZ37">
        <v>35002.199999999997</v>
      </c>
      <c r="EA37">
        <v>36440.800000000003</v>
      </c>
      <c r="EB37">
        <v>39632</v>
      </c>
      <c r="EC37">
        <v>2.28783</v>
      </c>
      <c r="ED37">
        <v>1.6679999999999999</v>
      </c>
      <c r="EE37">
        <v>5.7302400000000003E-2</v>
      </c>
      <c r="EF37">
        <v>0</v>
      </c>
      <c r="EG37">
        <v>21.620999999999999</v>
      </c>
      <c r="EH37">
        <v>999.9</v>
      </c>
      <c r="EI37">
        <v>50.701999999999998</v>
      </c>
      <c r="EJ37">
        <v>29.588000000000001</v>
      </c>
      <c r="EK37">
        <v>21.022300000000001</v>
      </c>
      <c r="EL37">
        <v>62.169199999999996</v>
      </c>
      <c r="EM37">
        <v>35.020000000000003</v>
      </c>
      <c r="EN37">
        <v>1</v>
      </c>
      <c r="EO37">
        <v>-0.28277400000000003</v>
      </c>
      <c r="EP37">
        <v>-0.25492599999999999</v>
      </c>
      <c r="EQ37">
        <v>19.976099999999999</v>
      </c>
      <c r="ER37">
        <v>5.2175900000000004</v>
      </c>
      <c r="ES37">
        <v>11.925599999999999</v>
      </c>
      <c r="ET37">
        <v>4.9556500000000003</v>
      </c>
      <c r="EU37">
        <v>3.2970299999999999</v>
      </c>
      <c r="EV37">
        <v>2462.4</v>
      </c>
      <c r="EW37">
        <v>74.2</v>
      </c>
      <c r="EX37">
        <v>35.700000000000003</v>
      </c>
      <c r="EY37">
        <v>8303.9</v>
      </c>
      <c r="EZ37">
        <v>1.8602000000000001</v>
      </c>
      <c r="FA37">
        <v>1.8593599999999999</v>
      </c>
      <c r="FB37">
        <v>1.86493</v>
      </c>
      <c r="FC37">
        <v>1.8689</v>
      </c>
      <c r="FD37">
        <v>1.86381</v>
      </c>
      <c r="FE37">
        <v>1.8637900000000001</v>
      </c>
      <c r="FF37">
        <v>1.8638399999999999</v>
      </c>
      <c r="FG37">
        <v>1.86365</v>
      </c>
      <c r="FH37">
        <v>0</v>
      </c>
      <c r="FI37">
        <v>0</v>
      </c>
      <c r="FJ37">
        <v>0</v>
      </c>
      <c r="FK37">
        <v>0</v>
      </c>
      <c r="FL37" t="s">
        <v>354</v>
      </c>
      <c r="FM37" t="s">
        <v>355</v>
      </c>
      <c r="FN37" t="s">
        <v>356</v>
      </c>
      <c r="FO37" t="s">
        <v>356</v>
      </c>
      <c r="FP37" t="s">
        <v>356</v>
      </c>
      <c r="FQ37" t="s">
        <v>356</v>
      </c>
      <c r="FR37">
        <v>0</v>
      </c>
      <c r="FS37">
        <v>100</v>
      </c>
      <c r="FT37">
        <v>100</v>
      </c>
      <c r="FU37">
        <v>-1.264</v>
      </c>
      <c r="FV37">
        <v>0.2407</v>
      </c>
      <c r="FW37">
        <v>-1.2646000000000299</v>
      </c>
      <c r="FX37">
        <v>0</v>
      </c>
      <c r="FY37">
        <v>0</v>
      </c>
      <c r="FZ37">
        <v>0</v>
      </c>
      <c r="GA37">
        <v>0.24071000000000001</v>
      </c>
      <c r="GB37">
        <v>0</v>
      </c>
      <c r="GC37">
        <v>0</v>
      </c>
      <c r="GD37">
        <v>0</v>
      </c>
      <c r="GE37">
        <v>-1</v>
      </c>
      <c r="GF37">
        <v>-1</v>
      </c>
      <c r="GG37">
        <v>-1</v>
      </c>
      <c r="GH37">
        <v>-1</v>
      </c>
      <c r="GI37">
        <v>20.2</v>
      </c>
      <c r="GJ37">
        <v>20.2</v>
      </c>
      <c r="GK37">
        <v>1.0351600000000001</v>
      </c>
      <c r="GL37">
        <v>2.5866699999999998</v>
      </c>
      <c r="GM37">
        <v>1.4489700000000001</v>
      </c>
      <c r="GN37">
        <v>2.3022499999999999</v>
      </c>
      <c r="GO37">
        <v>1.5466299999999999</v>
      </c>
      <c r="GP37">
        <v>2.48169</v>
      </c>
      <c r="GQ37">
        <v>31.041899999999998</v>
      </c>
      <c r="GR37">
        <v>16.119599999999998</v>
      </c>
      <c r="GS37">
        <v>18</v>
      </c>
      <c r="GT37">
        <v>646.68399999999997</v>
      </c>
      <c r="GU37">
        <v>342.80099999999999</v>
      </c>
      <c r="GV37">
        <v>21.998899999999999</v>
      </c>
      <c r="GW37">
        <v>23.634499999999999</v>
      </c>
      <c r="GX37">
        <v>29.999199999999998</v>
      </c>
      <c r="GY37">
        <v>23.8447</v>
      </c>
      <c r="GZ37">
        <v>23.862400000000001</v>
      </c>
      <c r="HA37">
        <v>20.725999999999999</v>
      </c>
      <c r="HB37">
        <v>15</v>
      </c>
      <c r="HC37">
        <v>-30</v>
      </c>
      <c r="HD37">
        <v>22</v>
      </c>
      <c r="HE37">
        <v>400</v>
      </c>
      <c r="HF37">
        <v>0</v>
      </c>
      <c r="HG37">
        <v>100.373</v>
      </c>
      <c r="HH37">
        <v>96.181600000000003</v>
      </c>
    </row>
    <row r="38" spans="1:216" x14ac:dyDescent="0.2">
      <c r="A38">
        <v>20</v>
      </c>
      <c r="B38">
        <v>1689464936.0999999</v>
      </c>
      <c r="C38">
        <v>1203.0999999046301</v>
      </c>
      <c r="D38" t="s">
        <v>393</v>
      </c>
      <c r="E38" t="s">
        <v>394</v>
      </c>
      <c r="F38" t="s">
        <v>347</v>
      </c>
      <c r="G38" t="s">
        <v>395</v>
      </c>
      <c r="H38" t="s">
        <v>348</v>
      </c>
      <c r="I38" t="s">
        <v>349</v>
      </c>
      <c r="J38" t="s">
        <v>350</v>
      </c>
      <c r="K38" t="s">
        <v>351</v>
      </c>
      <c r="L38">
        <v>1689464936.0999999</v>
      </c>
      <c r="M38">
        <f t="shared" si="0"/>
        <v>1.381088009432249E-3</v>
      </c>
      <c r="N38">
        <f t="shared" si="1"/>
        <v>1.3810880094322491</v>
      </c>
      <c r="O38">
        <f t="shared" si="2"/>
        <v>7.8859405094175727</v>
      </c>
      <c r="P38">
        <f t="shared" si="3"/>
        <v>393.97899999999998</v>
      </c>
      <c r="Q38">
        <f t="shared" si="4"/>
        <v>281.67422345696764</v>
      </c>
      <c r="R38">
        <f t="shared" si="5"/>
        <v>28.281127863868889</v>
      </c>
      <c r="S38">
        <f t="shared" si="6"/>
        <v>39.556940418374595</v>
      </c>
      <c r="T38">
        <f t="shared" si="7"/>
        <v>0.12103837474144021</v>
      </c>
      <c r="U38">
        <f t="shared" si="8"/>
        <v>3.3530084601572918</v>
      </c>
      <c r="V38">
        <f t="shared" si="9"/>
        <v>0.1186623950296747</v>
      </c>
      <c r="W38">
        <f t="shared" si="10"/>
        <v>7.4373584537096069E-2</v>
      </c>
      <c r="X38">
        <f t="shared" si="11"/>
        <v>297.71157600000004</v>
      </c>
      <c r="Y38">
        <f t="shared" si="12"/>
        <v>24.825796562288772</v>
      </c>
      <c r="Z38">
        <f t="shared" si="13"/>
        <v>24.825796562288772</v>
      </c>
      <c r="AA38">
        <f t="shared" si="14"/>
        <v>3.1468034106403313</v>
      </c>
      <c r="AB38">
        <f t="shared" si="15"/>
        <v>68.717335810017502</v>
      </c>
      <c r="AC38">
        <f t="shared" si="16"/>
        <v>2.0082241535161001</v>
      </c>
      <c r="AD38">
        <f t="shared" si="17"/>
        <v>2.9224418115804549</v>
      </c>
      <c r="AE38">
        <f t="shared" si="18"/>
        <v>1.1385792571242312</v>
      </c>
      <c r="AF38">
        <f t="shared" si="19"/>
        <v>-60.905981215962179</v>
      </c>
      <c r="AG38">
        <f t="shared" si="20"/>
        <v>-222.93980325576948</v>
      </c>
      <c r="AH38">
        <f t="shared" si="21"/>
        <v>-13.9525170241439</v>
      </c>
      <c r="AI38">
        <f t="shared" si="22"/>
        <v>-8.6725495875526804E-2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53621.968221271229</v>
      </c>
      <c r="AO38">
        <f t="shared" si="26"/>
        <v>1800.06</v>
      </c>
      <c r="AP38">
        <f t="shared" si="27"/>
        <v>1517.4503999999999</v>
      </c>
      <c r="AQ38">
        <f t="shared" si="28"/>
        <v>0.84299990000333325</v>
      </c>
      <c r="AR38">
        <f t="shared" si="29"/>
        <v>0.16538980700643313</v>
      </c>
      <c r="AS38">
        <v>1689464936.0999999</v>
      </c>
      <c r="AT38">
        <v>393.97899999999998</v>
      </c>
      <c r="AU38">
        <v>399.99200000000002</v>
      </c>
      <c r="AV38">
        <v>20.0015</v>
      </c>
      <c r="AW38">
        <v>19.036100000000001</v>
      </c>
      <c r="AX38">
        <v>395.24400000000003</v>
      </c>
      <c r="AY38">
        <v>19.7608</v>
      </c>
      <c r="AZ38">
        <v>599.904</v>
      </c>
      <c r="BA38">
        <v>100.34699999999999</v>
      </c>
      <c r="BB38">
        <v>5.6677400000000003E-2</v>
      </c>
      <c r="BC38">
        <v>23.592500000000001</v>
      </c>
      <c r="BD38">
        <v>23.041399999999999</v>
      </c>
      <c r="BE38">
        <v>999.9</v>
      </c>
      <c r="BF38">
        <v>0</v>
      </c>
      <c r="BG38">
        <v>0</v>
      </c>
      <c r="BH38">
        <v>9990.6200000000008</v>
      </c>
      <c r="BI38">
        <v>0</v>
      </c>
      <c r="BJ38">
        <v>70.835300000000004</v>
      </c>
      <c r="BK38">
        <v>-6.0127300000000004</v>
      </c>
      <c r="BL38">
        <v>402.02</v>
      </c>
      <c r="BM38">
        <v>407.75400000000002</v>
      </c>
      <c r="BN38">
        <v>0.96540999999999999</v>
      </c>
      <c r="BO38">
        <v>399.99200000000002</v>
      </c>
      <c r="BP38">
        <v>19.036100000000001</v>
      </c>
      <c r="BQ38">
        <v>2.0070899999999998</v>
      </c>
      <c r="BR38">
        <v>1.91021</v>
      </c>
      <c r="BS38">
        <v>17.500299999999999</v>
      </c>
      <c r="BT38">
        <v>16.719100000000001</v>
      </c>
      <c r="BU38">
        <v>1800.06</v>
      </c>
      <c r="BV38">
        <v>0.90000500000000005</v>
      </c>
      <c r="BW38">
        <v>9.9994799999999995E-2</v>
      </c>
      <c r="BX38">
        <v>0</v>
      </c>
      <c r="BY38">
        <v>2.1726000000000001</v>
      </c>
      <c r="BZ38">
        <v>0</v>
      </c>
      <c r="CA38">
        <v>3759.17</v>
      </c>
      <c r="CB38">
        <v>13895.4</v>
      </c>
      <c r="CC38">
        <v>40.25</v>
      </c>
      <c r="CD38">
        <v>42.811999999999998</v>
      </c>
      <c r="CE38">
        <v>41.561999999999998</v>
      </c>
      <c r="CF38">
        <v>41.061999999999998</v>
      </c>
      <c r="CG38">
        <v>39.936999999999998</v>
      </c>
      <c r="CH38">
        <v>1620.06</v>
      </c>
      <c r="CI38">
        <v>180</v>
      </c>
      <c r="CJ38">
        <v>0</v>
      </c>
      <c r="CK38">
        <v>1689464941.8</v>
      </c>
      <c r="CL38">
        <v>0</v>
      </c>
      <c r="CM38">
        <v>1689463620</v>
      </c>
      <c r="CN38" t="s">
        <v>352</v>
      </c>
      <c r="CO38">
        <v>1689463618</v>
      </c>
      <c r="CP38">
        <v>1689463620</v>
      </c>
      <c r="CQ38">
        <v>47</v>
      </c>
      <c r="CR38">
        <v>-3.1E-2</v>
      </c>
      <c r="CS38">
        <v>1.6E-2</v>
      </c>
      <c r="CT38">
        <v>-1.2649999999999999</v>
      </c>
      <c r="CU38">
        <v>0.24099999999999999</v>
      </c>
      <c r="CV38">
        <v>400</v>
      </c>
      <c r="CW38">
        <v>20</v>
      </c>
      <c r="CX38">
        <v>0.33</v>
      </c>
      <c r="CY38">
        <v>0.05</v>
      </c>
      <c r="CZ38">
        <v>8.07186609791267</v>
      </c>
      <c r="DA38">
        <v>1.82372947561556</v>
      </c>
      <c r="DB38">
        <v>0.18102361263601999</v>
      </c>
      <c r="DC38">
        <v>1</v>
      </c>
      <c r="DD38">
        <v>400.01766666666703</v>
      </c>
      <c r="DE38">
        <v>-0.117584415583739</v>
      </c>
      <c r="DF38">
        <v>3.2429165787156197E-2</v>
      </c>
      <c r="DG38">
        <v>-1</v>
      </c>
      <c r="DH38">
        <v>1800.0090476190501</v>
      </c>
      <c r="DI38">
        <v>0.26612822026868199</v>
      </c>
      <c r="DJ38">
        <v>0.14979048103477599</v>
      </c>
      <c r="DK38">
        <v>1</v>
      </c>
      <c r="DL38">
        <v>2</v>
      </c>
      <c r="DM38">
        <v>2</v>
      </c>
      <c r="DN38" t="s">
        <v>353</v>
      </c>
      <c r="DO38">
        <v>3.23956</v>
      </c>
      <c r="DP38">
        <v>2.78823</v>
      </c>
      <c r="DQ38">
        <v>9.5952800000000005E-2</v>
      </c>
      <c r="DR38">
        <v>9.6361000000000002E-2</v>
      </c>
      <c r="DS38">
        <v>0.10557900000000001</v>
      </c>
      <c r="DT38">
        <v>0.100741</v>
      </c>
      <c r="DU38">
        <v>26326.7</v>
      </c>
      <c r="DV38">
        <v>28042.9</v>
      </c>
      <c r="DW38">
        <v>27252.9</v>
      </c>
      <c r="DX38">
        <v>29125.8</v>
      </c>
      <c r="DY38">
        <v>32137.8</v>
      </c>
      <c r="DZ38">
        <v>35028.300000000003</v>
      </c>
      <c r="EA38">
        <v>36454.300000000003</v>
      </c>
      <c r="EB38">
        <v>39645</v>
      </c>
      <c r="EC38">
        <v>2.2902800000000001</v>
      </c>
      <c r="ED38">
        <v>1.67235</v>
      </c>
      <c r="EE38">
        <v>7.2747500000000007E-2</v>
      </c>
      <c r="EF38">
        <v>0</v>
      </c>
      <c r="EG38">
        <v>21.8428</v>
      </c>
      <c r="EH38">
        <v>999.9</v>
      </c>
      <c r="EI38">
        <v>50.652999999999999</v>
      </c>
      <c r="EJ38">
        <v>29.507000000000001</v>
      </c>
      <c r="EK38">
        <v>20.904599999999999</v>
      </c>
      <c r="EL38">
        <v>62.191000000000003</v>
      </c>
      <c r="EM38">
        <v>35.2804</v>
      </c>
      <c r="EN38">
        <v>1</v>
      </c>
      <c r="EO38">
        <v>-0.30309700000000001</v>
      </c>
      <c r="EP38">
        <v>-0.33461099999999999</v>
      </c>
      <c r="EQ38">
        <v>19.957699999999999</v>
      </c>
      <c r="ER38">
        <v>5.2168400000000004</v>
      </c>
      <c r="ES38">
        <v>11.9208</v>
      </c>
      <c r="ET38">
        <v>4.9555499999999997</v>
      </c>
      <c r="EU38">
        <v>3.2970799999999998</v>
      </c>
      <c r="EV38">
        <v>2464.6999999999998</v>
      </c>
      <c r="EW38">
        <v>74.2</v>
      </c>
      <c r="EX38">
        <v>35.700000000000003</v>
      </c>
      <c r="EY38">
        <v>8309.7999999999993</v>
      </c>
      <c r="EZ38">
        <v>1.86015</v>
      </c>
      <c r="FA38">
        <v>1.85928</v>
      </c>
      <c r="FB38">
        <v>1.8649100000000001</v>
      </c>
      <c r="FC38">
        <v>1.8689</v>
      </c>
      <c r="FD38">
        <v>1.86371</v>
      </c>
      <c r="FE38">
        <v>1.86371</v>
      </c>
      <c r="FF38">
        <v>1.8637699999999999</v>
      </c>
      <c r="FG38">
        <v>1.8635600000000001</v>
      </c>
      <c r="FH38">
        <v>0</v>
      </c>
      <c r="FI38">
        <v>0</v>
      </c>
      <c r="FJ38">
        <v>0</v>
      </c>
      <c r="FK38">
        <v>0</v>
      </c>
      <c r="FL38" t="s">
        <v>354</v>
      </c>
      <c r="FM38" t="s">
        <v>355</v>
      </c>
      <c r="FN38" t="s">
        <v>356</v>
      </c>
      <c r="FO38" t="s">
        <v>356</v>
      </c>
      <c r="FP38" t="s">
        <v>356</v>
      </c>
      <c r="FQ38" t="s">
        <v>356</v>
      </c>
      <c r="FR38">
        <v>0</v>
      </c>
      <c r="FS38">
        <v>100</v>
      </c>
      <c r="FT38">
        <v>100</v>
      </c>
      <c r="FU38">
        <v>-1.2649999999999999</v>
      </c>
      <c r="FV38">
        <v>0.2407</v>
      </c>
      <c r="FW38">
        <v>-1.2646000000000299</v>
      </c>
      <c r="FX38">
        <v>0</v>
      </c>
      <c r="FY38">
        <v>0</v>
      </c>
      <c r="FZ38">
        <v>0</v>
      </c>
      <c r="GA38">
        <v>0.24071000000000001</v>
      </c>
      <c r="GB38">
        <v>0</v>
      </c>
      <c r="GC38">
        <v>0</v>
      </c>
      <c r="GD38">
        <v>0</v>
      </c>
      <c r="GE38">
        <v>-1</v>
      </c>
      <c r="GF38">
        <v>-1</v>
      </c>
      <c r="GG38">
        <v>-1</v>
      </c>
      <c r="GH38">
        <v>-1</v>
      </c>
      <c r="GI38">
        <v>22</v>
      </c>
      <c r="GJ38">
        <v>21.9</v>
      </c>
      <c r="GK38">
        <v>1.0351600000000001</v>
      </c>
      <c r="GL38">
        <v>2.5817899999999998</v>
      </c>
      <c r="GM38">
        <v>1.4489700000000001</v>
      </c>
      <c r="GN38">
        <v>2.2997999999999998</v>
      </c>
      <c r="GO38">
        <v>1.5466299999999999</v>
      </c>
      <c r="GP38">
        <v>2.4719199999999999</v>
      </c>
      <c r="GQ38">
        <v>30.933499999999999</v>
      </c>
      <c r="GR38">
        <v>16.0671</v>
      </c>
      <c r="GS38">
        <v>18</v>
      </c>
      <c r="GT38">
        <v>645.31600000000003</v>
      </c>
      <c r="GU38">
        <v>343.41800000000001</v>
      </c>
      <c r="GV38">
        <v>21.998699999999999</v>
      </c>
      <c r="GW38">
        <v>23.3721</v>
      </c>
      <c r="GX38">
        <v>29.999199999999998</v>
      </c>
      <c r="GY38">
        <v>23.580300000000001</v>
      </c>
      <c r="GZ38">
        <v>23.5977</v>
      </c>
      <c r="HA38">
        <v>20.723400000000002</v>
      </c>
      <c r="HB38">
        <v>15</v>
      </c>
      <c r="HC38">
        <v>-30</v>
      </c>
      <c r="HD38">
        <v>22</v>
      </c>
      <c r="HE38">
        <v>400</v>
      </c>
      <c r="HF38">
        <v>0</v>
      </c>
      <c r="HG38">
        <v>100.408</v>
      </c>
      <c r="HH38">
        <v>96.212500000000006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2023-07-15T15:49:05Z</dcterms:created>
  <dcterms:modified xsi:type="dcterms:W3CDTF">2023-07-25T21:40:00Z</dcterms:modified>
</cp:coreProperties>
</file>