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ocuments\Rcodes_vrac\Comparison JB theory FvCB light curves\Datasets\A-Q\Rogers_et_al_2023\LI-COR_files\"/>
    </mc:Choice>
  </mc:AlternateContent>
  <xr:revisionPtr revIDLastSave="0" documentId="13_ncr:1_{3240D4DC-E0D8-4A65-9F66-9BCAF016B9E0}" xr6:coauthVersionLast="36" xr6:coauthVersionMax="47" xr10:uidLastSave="{00000000-0000-0000-0000-000000000000}"/>
  <bookViews>
    <workbookView xWindow="360" yWindow="765" windowWidth="16095" windowHeight="12855" xr2:uid="{00000000-000D-0000-FFFF-FFFF00000000}"/>
  </bookViews>
  <sheets>
    <sheet name="Measurements" sheetId="1" r:id="rId1"/>
    <sheet name="Remarks" sheetId="2" r:id="rId2"/>
  </sheets>
  <calcPr calcId="191029"/>
</workbook>
</file>

<file path=xl/calcChain.xml><?xml version="1.0" encoding="utf-8"?>
<calcChain xmlns="http://schemas.openxmlformats.org/spreadsheetml/2006/main">
  <c r="AR38" i="1" l="1"/>
  <c r="AQ38" i="1"/>
  <c r="AO38" i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M36" i="1"/>
  <c r="AL36" i="1"/>
  <c r="N36" i="1" s="1"/>
  <c r="M36" i="1" s="1"/>
  <c r="AD36" i="1"/>
  <c r="AC36" i="1"/>
  <c r="U36" i="1"/>
  <c r="S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N32" i="1" s="1"/>
  <c r="M32" i="1" s="1"/>
  <c r="AD32" i="1"/>
  <c r="AC32" i="1"/>
  <c r="U32" i="1"/>
  <c r="S32" i="1"/>
  <c r="P32" i="1"/>
  <c r="AR31" i="1"/>
  <c r="AQ31" i="1"/>
  <c r="AO31" i="1"/>
  <c r="AN31" i="1"/>
  <c r="AL31" i="1" s="1"/>
  <c r="AD31" i="1"/>
  <c r="AC31" i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/>
  <c r="P29" i="1" s="1"/>
  <c r="AD29" i="1"/>
  <c r="AC29" i="1"/>
  <c r="AB29" i="1" s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 s="1"/>
  <c r="U28" i="1"/>
  <c r="S28" i="1"/>
  <c r="P28" i="1"/>
  <c r="AR27" i="1"/>
  <c r="AQ27" i="1"/>
  <c r="AO27" i="1"/>
  <c r="AP27" i="1" s="1"/>
  <c r="AN27" i="1"/>
  <c r="AL27" i="1" s="1"/>
  <c r="AD27" i="1"/>
  <c r="AC27" i="1"/>
  <c r="U27" i="1"/>
  <c r="AR26" i="1"/>
  <c r="AQ26" i="1"/>
  <c r="AO26" i="1"/>
  <c r="AN26" i="1"/>
  <c r="AL26" i="1" s="1"/>
  <c r="AD26" i="1"/>
  <c r="AC26" i="1"/>
  <c r="AB26" i="1" s="1"/>
  <c r="U26" i="1"/>
  <c r="AR25" i="1"/>
  <c r="AQ25" i="1"/>
  <c r="AO25" i="1"/>
  <c r="AN25" i="1"/>
  <c r="AL25" i="1"/>
  <c r="P25" i="1" s="1"/>
  <c r="AD25" i="1"/>
  <c r="AC25" i="1"/>
  <c r="AB25" i="1" s="1"/>
  <c r="U25" i="1"/>
  <c r="AR24" i="1"/>
  <c r="AQ24" i="1"/>
  <c r="AO24" i="1"/>
  <c r="AN24" i="1"/>
  <c r="AL24" i="1" s="1"/>
  <c r="AD24" i="1"/>
  <c r="AC24" i="1"/>
  <c r="U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N22" i="1"/>
  <c r="AL22" i="1" s="1"/>
  <c r="AD22" i="1"/>
  <c r="AC22" i="1"/>
  <c r="AB22" i="1" s="1"/>
  <c r="U22" i="1"/>
  <c r="S22" i="1"/>
  <c r="AR21" i="1"/>
  <c r="AQ21" i="1"/>
  <c r="AO21" i="1"/>
  <c r="AN21" i="1"/>
  <c r="AL21" i="1"/>
  <c r="P21" i="1" s="1"/>
  <c r="AD21" i="1"/>
  <c r="AC21" i="1"/>
  <c r="AB21" i="1"/>
  <c r="U21" i="1"/>
  <c r="S21" i="1"/>
  <c r="AR20" i="1"/>
  <c r="AQ20" i="1"/>
  <c r="AO20" i="1"/>
  <c r="AN20" i="1"/>
  <c r="AL20" i="1" s="1"/>
  <c r="AD20" i="1"/>
  <c r="AC20" i="1"/>
  <c r="AB20" i="1" s="1"/>
  <c r="U20" i="1"/>
  <c r="AR19" i="1"/>
  <c r="AQ19" i="1"/>
  <c r="AO19" i="1"/>
  <c r="AP19" i="1" s="1"/>
  <c r="AN19" i="1"/>
  <c r="AL19" i="1" s="1"/>
  <c r="AM19" i="1"/>
  <c r="AD19" i="1"/>
  <c r="AC19" i="1"/>
  <c r="U19" i="1"/>
  <c r="N20" i="1" l="1"/>
  <c r="M20" i="1" s="1"/>
  <c r="AM20" i="1"/>
  <c r="S20" i="1"/>
  <c r="P20" i="1"/>
  <c r="O20" i="1"/>
  <c r="P33" i="1"/>
  <c r="S33" i="1"/>
  <c r="N24" i="1"/>
  <c r="M24" i="1" s="1"/>
  <c r="AM24" i="1"/>
  <c r="O24" i="1"/>
  <c r="S24" i="1"/>
  <c r="P24" i="1"/>
  <c r="AM28" i="1"/>
  <c r="AM32" i="1"/>
  <c r="AB24" i="1"/>
  <c r="AP26" i="1"/>
  <c r="AB31" i="1"/>
  <c r="S29" i="1"/>
  <c r="AP31" i="1"/>
  <c r="P36" i="1"/>
  <c r="AP22" i="1"/>
  <c r="AB27" i="1"/>
  <c r="S25" i="1"/>
  <c r="O32" i="1"/>
  <c r="AB36" i="1"/>
  <c r="AP38" i="1"/>
  <c r="AB19" i="1"/>
  <c r="O28" i="1"/>
  <c r="AB32" i="1"/>
  <c r="AM34" i="1"/>
  <c r="P34" i="1"/>
  <c r="O34" i="1"/>
  <c r="N34" i="1"/>
  <c r="M34" i="1" s="1"/>
  <c r="S34" i="1"/>
  <c r="AF20" i="1"/>
  <c r="AP21" i="1"/>
  <c r="AF28" i="1"/>
  <c r="AF36" i="1"/>
  <c r="S23" i="1"/>
  <c r="P23" i="1"/>
  <c r="O23" i="1"/>
  <c r="N23" i="1"/>
  <c r="M23" i="1" s="1"/>
  <c r="P26" i="1"/>
  <c r="O26" i="1"/>
  <c r="AM26" i="1"/>
  <c r="N26" i="1"/>
  <c r="M26" i="1" s="1"/>
  <c r="P22" i="1"/>
  <c r="AM22" i="1"/>
  <c r="O22" i="1"/>
  <c r="N22" i="1"/>
  <c r="M22" i="1" s="1"/>
  <c r="AM23" i="1"/>
  <c r="AP24" i="1"/>
  <c r="X24" i="1"/>
  <c r="S26" i="1"/>
  <c r="O31" i="1"/>
  <c r="S31" i="1"/>
  <c r="P31" i="1"/>
  <c r="N31" i="1"/>
  <c r="M31" i="1" s="1"/>
  <c r="AM31" i="1"/>
  <c r="AP20" i="1"/>
  <c r="X20" i="1"/>
  <c r="S19" i="1"/>
  <c r="O19" i="1"/>
  <c r="P19" i="1"/>
  <c r="N19" i="1"/>
  <c r="M19" i="1" s="1"/>
  <c r="AF32" i="1"/>
  <c r="P30" i="1"/>
  <c r="AM30" i="1"/>
  <c r="O30" i="1"/>
  <c r="N30" i="1"/>
  <c r="M30" i="1" s="1"/>
  <c r="S30" i="1"/>
  <c r="AM38" i="1"/>
  <c r="P38" i="1"/>
  <c r="O38" i="1"/>
  <c r="N38" i="1"/>
  <c r="M38" i="1" s="1"/>
  <c r="S38" i="1"/>
  <c r="AF24" i="1"/>
  <c r="AP25" i="1"/>
  <c r="O27" i="1"/>
  <c r="S27" i="1"/>
  <c r="P27" i="1"/>
  <c r="N27" i="1"/>
  <c r="M27" i="1" s="1"/>
  <c r="AM27" i="1"/>
  <c r="S35" i="1"/>
  <c r="O35" i="1"/>
  <c r="P35" i="1"/>
  <c r="N35" i="1"/>
  <c r="M35" i="1" s="1"/>
  <c r="AM35" i="1"/>
  <c r="X28" i="1"/>
  <c r="X32" i="1"/>
  <c r="X36" i="1"/>
  <c r="X19" i="1"/>
  <c r="X23" i="1"/>
  <c r="X27" i="1"/>
  <c r="X31" i="1"/>
  <c r="X35" i="1"/>
  <c r="AM21" i="1"/>
  <c r="AM25" i="1"/>
  <c r="AM29" i="1"/>
  <c r="AM33" i="1"/>
  <c r="AM37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1" i="1"/>
  <c r="O25" i="1"/>
  <c r="O29" i="1"/>
  <c r="O33" i="1"/>
  <c r="O37" i="1"/>
  <c r="X21" i="1"/>
  <c r="X25" i="1"/>
  <c r="X29" i="1"/>
  <c r="X33" i="1"/>
  <c r="X37" i="1"/>
  <c r="AF37" i="1" l="1"/>
  <c r="Y27" i="1"/>
  <c r="Z27" i="1" s="1"/>
  <c r="V27" i="1" s="1"/>
  <c r="T27" i="1" s="1"/>
  <c r="W27" i="1" s="1"/>
  <c r="Q27" i="1" s="1"/>
  <c r="R27" i="1" s="1"/>
  <c r="Y21" i="1"/>
  <c r="Z21" i="1" s="1"/>
  <c r="Y34" i="1"/>
  <c r="Z34" i="1" s="1"/>
  <c r="Y23" i="1"/>
  <c r="Z23" i="1" s="1"/>
  <c r="AF21" i="1"/>
  <c r="AF26" i="1"/>
  <c r="V26" i="1"/>
  <c r="T26" i="1" s="1"/>
  <c r="W26" i="1" s="1"/>
  <c r="Q26" i="1" s="1"/>
  <c r="R26" i="1" s="1"/>
  <c r="AF31" i="1"/>
  <c r="Y36" i="1"/>
  <c r="Z36" i="1" s="1"/>
  <c r="AF19" i="1"/>
  <c r="AF22" i="1"/>
  <c r="AF29" i="1"/>
  <c r="Y32" i="1"/>
  <c r="Z32" i="1" s="1"/>
  <c r="AF27" i="1"/>
  <c r="AF34" i="1"/>
  <c r="Y25" i="1"/>
  <c r="Z25" i="1" s="1"/>
  <c r="V25" i="1" s="1"/>
  <c r="T25" i="1" s="1"/>
  <c r="W25" i="1" s="1"/>
  <c r="Q25" i="1" s="1"/>
  <c r="R25" i="1" s="1"/>
  <c r="Y24" i="1"/>
  <c r="Z24" i="1" s="1"/>
  <c r="AF33" i="1"/>
  <c r="Y19" i="1"/>
  <c r="Z19" i="1" s="1"/>
  <c r="AF30" i="1"/>
  <c r="Y30" i="1"/>
  <c r="Z30" i="1" s="1"/>
  <c r="V30" i="1" s="1"/>
  <c r="T30" i="1" s="1"/>
  <c r="W30" i="1" s="1"/>
  <c r="Q30" i="1" s="1"/>
  <c r="R30" i="1" s="1"/>
  <c r="Y26" i="1"/>
  <c r="Z26" i="1" s="1"/>
  <c r="Y28" i="1"/>
  <c r="Z28" i="1" s="1"/>
  <c r="AF38" i="1"/>
  <c r="AF23" i="1"/>
  <c r="V23" i="1"/>
  <c r="T23" i="1" s="1"/>
  <c r="W23" i="1" s="1"/>
  <c r="Q23" i="1" s="1"/>
  <c r="R23" i="1" s="1"/>
  <c r="Y33" i="1"/>
  <c r="Z33" i="1" s="1"/>
  <c r="AF25" i="1"/>
  <c r="Y35" i="1"/>
  <c r="Z35" i="1" s="1"/>
  <c r="V35" i="1" s="1"/>
  <c r="T35" i="1" s="1"/>
  <c r="W35" i="1" s="1"/>
  <c r="Q35" i="1" s="1"/>
  <c r="R35" i="1" s="1"/>
  <c r="Y37" i="1"/>
  <c r="Z37" i="1" s="1"/>
  <c r="Y29" i="1"/>
  <c r="Z29" i="1" s="1"/>
  <c r="V29" i="1" s="1"/>
  <c r="T29" i="1" s="1"/>
  <c r="W29" i="1" s="1"/>
  <c r="Q29" i="1" s="1"/>
  <c r="R29" i="1" s="1"/>
  <c r="Y38" i="1"/>
  <c r="Z38" i="1" s="1"/>
  <c r="Y22" i="1"/>
  <c r="Z22" i="1" s="1"/>
  <c r="Y31" i="1"/>
  <c r="Z31" i="1" s="1"/>
  <c r="V31" i="1" s="1"/>
  <c r="T31" i="1" s="1"/>
  <c r="W31" i="1" s="1"/>
  <c r="Q31" i="1" s="1"/>
  <c r="R31" i="1" s="1"/>
  <c r="AF35" i="1"/>
  <c r="Y20" i="1"/>
  <c r="Z20" i="1" s="1"/>
  <c r="AH22" i="1" l="1"/>
  <c r="AA22" i="1"/>
  <c r="AE22" i="1" s="1"/>
  <c r="AG22" i="1"/>
  <c r="AA19" i="1"/>
  <c r="AE19" i="1" s="1"/>
  <c r="AH19" i="1"/>
  <c r="AG19" i="1"/>
  <c r="AH38" i="1"/>
  <c r="AA38" i="1"/>
  <c r="AE38" i="1" s="1"/>
  <c r="AG38" i="1"/>
  <c r="AA35" i="1"/>
  <c r="AE35" i="1" s="1"/>
  <c r="AH35" i="1"/>
  <c r="AG35" i="1"/>
  <c r="V38" i="1"/>
  <c r="T38" i="1" s="1"/>
  <c r="W38" i="1" s="1"/>
  <c r="Q38" i="1" s="1"/>
  <c r="R38" i="1" s="1"/>
  <c r="AA25" i="1"/>
  <c r="AE25" i="1" s="1"/>
  <c r="AH25" i="1"/>
  <c r="AG25" i="1"/>
  <c r="AH34" i="1"/>
  <c r="AA34" i="1"/>
  <c r="AE34" i="1" s="1"/>
  <c r="AG34" i="1"/>
  <c r="AA21" i="1"/>
  <c r="AE21" i="1" s="1"/>
  <c r="AH21" i="1"/>
  <c r="AG21" i="1"/>
  <c r="V34" i="1"/>
  <c r="T34" i="1" s="1"/>
  <c r="W34" i="1" s="1"/>
  <c r="Q34" i="1" s="1"/>
  <c r="R34" i="1" s="1"/>
  <c r="AA33" i="1"/>
  <c r="AE33" i="1" s="1"/>
  <c r="AH33" i="1"/>
  <c r="AG33" i="1"/>
  <c r="V33" i="1"/>
  <c r="T33" i="1" s="1"/>
  <c r="W33" i="1" s="1"/>
  <c r="Q33" i="1" s="1"/>
  <c r="R33" i="1" s="1"/>
  <c r="AG20" i="1"/>
  <c r="AA20" i="1"/>
  <c r="AE20" i="1" s="1"/>
  <c r="AH20" i="1"/>
  <c r="AI20" i="1" s="1"/>
  <c r="V20" i="1"/>
  <c r="T20" i="1" s="1"/>
  <c r="W20" i="1" s="1"/>
  <c r="Q20" i="1" s="1"/>
  <c r="R20" i="1" s="1"/>
  <c r="AG28" i="1"/>
  <c r="AA28" i="1"/>
  <c r="AE28" i="1" s="1"/>
  <c r="AH28" i="1"/>
  <c r="V28" i="1"/>
  <c r="T28" i="1" s="1"/>
  <c r="W28" i="1" s="1"/>
  <c r="Q28" i="1" s="1"/>
  <c r="R28" i="1" s="1"/>
  <c r="V19" i="1"/>
  <c r="T19" i="1" s="1"/>
  <c r="W19" i="1" s="1"/>
  <c r="Q19" i="1" s="1"/>
  <c r="R19" i="1" s="1"/>
  <c r="V21" i="1"/>
  <c r="T21" i="1" s="1"/>
  <c r="W21" i="1" s="1"/>
  <c r="Q21" i="1" s="1"/>
  <c r="R21" i="1" s="1"/>
  <c r="AA27" i="1"/>
  <c r="AE27" i="1" s="1"/>
  <c r="AH27" i="1"/>
  <c r="AG27" i="1"/>
  <c r="AH26" i="1"/>
  <c r="AA26" i="1"/>
  <c r="AE26" i="1" s="1"/>
  <c r="AG26" i="1"/>
  <c r="V22" i="1"/>
  <c r="T22" i="1" s="1"/>
  <c r="W22" i="1" s="1"/>
  <c r="Q22" i="1" s="1"/>
  <c r="R22" i="1" s="1"/>
  <c r="AA29" i="1"/>
  <c r="AE29" i="1" s="1"/>
  <c r="AH29" i="1"/>
  <c r="AG29" i="1"/>
  <c r="AA31" i="1"/>
  <c r="AE31" i="1" s="1"/>
  <c r="AH31" i="1"/>
  <c r="AG31" i="1"/>
  <c r="AA37" i="1"/>
  <c r="AE37" i="1" s="1"/>
  <c r="AH37" i="1"/>
  <c r="AG37" i="1"/>
  <c r="AA24" i="1"/>
  <c r="AE24" i="1" s="1"/>
  <c r="AH24" i="1"/>
  <c r="AG24" i="1"/>
  <c r="V24" i="1"/>
  <c r="T24" i="1" s="1"/>
  <c r="W24" i="1" s="1"/>
  <c r="Q24" i="1" s="1"/>
  <c r="R24" i="1" s="1"/>
  <c r="AA23" i="1"/>
  <c r="AE23" i="1" s="1"/>
  <c r="AH23" i="1"/>
  <c r="AG23" i="1"/>
  <c r="V37" i="1"/>
  <c r="T37" i="1" s="1"/>
  <c r="W37" i="1" s="1"/>
  <c r="Q37" i="1" s="1"/>
  <c r="R37" i="1" s="1"/>
  <c r="AH30" i="1"/>
  <c r="AA30" i="1"/>
  <c r="AE30" i="1" s="1"/>
  <c r="AG30" i="1"/>
  <c r="AG32" i="1"/>
  <c r="AA32" i="1"/>
  <c r="AE32" i="1" s="1"/>
  <c r="AH32" i="1"/>
  <c r="V32" i="1"/>
  <c r="T32" i="1" s="1"/>
  <c r="W32" i="1" s="1"/>
  <c r="Q32" i="1" s="1"/>
  <c r="R32" i="1" s="1"/>
  <c r="AG36" i="1"/>
  <c r="AA36" i="1"/>
  <c r="AE36" i="1" s="1"/>
  <c r="AH36" i="1"/>
  <c r="AI36" i="1" s="1"/>
  <c r="V36" i="1"/>
  <c r="T36" i="1" s="1"/>
  <c r="W36" i="1" s="1"/>
  <c r="Q36" i="1" s="1"/>
  <c r="R36" i="1" s="1"/>
  <c r="AI38" i="1" l="1"/>
  <c r="AI27" i="1"/>
  <c r="AI25" i="1"/>
  <c r="AI24" i="1"/>
  <c r="AI32" i="1"/>
  <c r="AI23" i="1"/>
  <c r="AI35" i="1"/>
  <c r="AI30" i="1"/>
  <c r="AI21" i="1"/>
  <c r="AI19" i="1"/>
  <c r="AI37" i="1"/>
  <c r="AI29" i="1"/>
  <c r="AI28" i="1"/>
  <c r="AI31" i="1"/>
  <c r="AI26" i="1"/>
  <c r="AI33" i="1"/>
  <c r="AI34" i="1"/>
  <c r="AI22" i="1"/>
</calcChain>
</file>

<file path=xl/sharedStrings.xml><?xml version="1.0" encoding="utf-8"?>
<sst xmlns="http://schemas.openxmlformats.org/spreadsheetml/2006/main" count="1011" uniqueCount="392">
  <si>
    <t>File opened</t>
  </si>
  <si>
    <t>2023-07-15 17:17:32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</si>
  <si>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</si>
  <si>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</si>
  <si>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</si>
  <si>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</si>
  <si>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</si>
  <si>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</si>
  <si>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</si>
  <si>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</si>
  <si>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</si>
  <si>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</si>
  <si>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</si>
  <si>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{"co2aspan2b": "0.303179", "flowmeterzero": "1.00451", "tbzero": "0.0309811", "flowazero": "0.27678", "h2obspanconc1": "12.12", "co2aspan1": "1.00275", "co2bspan1": "1.00256", "h2obspan2b": "0.0709538", "oxygen": "21", "co2azero": "0.93247", "h2oaspan2b": "0.0726308", "co2bspan2a": "0.304297", "h2oaspan2": "0", "co2aspan2": "-0.033707", "co2aspan2a": "0.305485", "h2oaspanconc1": "12.13", "h2oaspanconc2": "0", "h2obspanconc2": "0", "h2obspan2": "0", "co2bspanconc2": "299.3", "co2bspan2": "-0.0338567", "chamberpressurezero": "2.68218", "h2obspan1": "1.00295", "h2obzero": "1.01733", "ssb_ref": "35739", "ssa_ref": "31724", "h2obspan2a": "0.0707451", "co2aspanconc2": "299.3", "co2bspanconc1": "2491", "tazero": "-0.061388", "co2aspanconc1": "2491", "h2oaspan2a": "0.0719315", "co2bspan2b": "0.301941", "h2oaspan1": "1.00972", "co2bzero": "0.935154", "flowbzero": "0.32228", "h2oazero": "1.01368"}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</si>
  <si>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</si>
  <si>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</si>
  <si>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</si>
  <si>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</si>
  <si>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</si>
  <si>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</si>
  <si>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</si>
  <si>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</si>
  <si>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</si>
  <si>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</si>
  <si>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</si>
  <si>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</si>
  <si>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</si>
  <si>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17:17:32</t>
  </si>
  <si>
    <t>Stability Definition:	CO2_r (Meas): Per=20	Qin (LeafQ): Std&lt;1 Per=20	A (GasEx): Std&lt;0.2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</si>
  <si>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</si>
  <si>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</si>
  <si>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</si>
  <si>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</si>
  <si>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</si>
  <si>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</si>
  <si>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</si>
  <si>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</si>
  <si>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</si>
  <si>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</si>
  <si>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</si>
  <si>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</si>
  <si>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</si>
  <si>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</si>
  <si>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</si>
  <si>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</si>
  <si>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</si>
  <si>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</si>
  <si>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</si>
  <si>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</si>
  <si>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</si>
  <si>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</si>
  <si>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</si>
  <si>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</si>
  <si>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</si>
  <si>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</si>
  <si>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</si>
  <si>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</si>
  <si>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</si>
  <si>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</si>
  <si>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</si>
  <si>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</si>
  <si>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</si>
  <si>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</si>
  <si>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</si>
  <si>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</si>
  <si>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</si>
  <si>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</si>
  <si>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</si>
  <si>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</si>
  <si>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</si>
  <si>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</si>
  <si>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</si>
  <si>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</si>
  <si>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</si>
  <si>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</si>
  <si>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</si>
  <si>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</si>
  <si>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</si>
  <si>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</si>
  <si>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</si>
  <si>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</si>
  <si>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</si>
  <si>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</si>
  <si>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</si>
  <si>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</si>
  <si>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</si>
  <si>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12.8201 95.5649 380.583 611.007 855.732 1079.82 1295.55 1460.22</t>
  </si>
  <si>
    <t>Fs_true</t>
  </si>
  <si>
    <t>0.0373616 103.274 407.772 601.418 804.349 1001 1207.65 1400.91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</si>
  <si>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</si>
  <si>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</si>
  <si>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</si>
  <si>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</si>
  <si>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</si>
  <si>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</si>
  <si>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</si>
  <si>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</si>
  <si>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</si>
  <si>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</si>
  <si>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</si>
  <si>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</si>
  <si>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</si>
  <si>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</si>
  <si>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</si>
  <si>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</si>
  <si>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</si>
  <si>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</si>
  <si>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</si>
  <si>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</si>
  <si>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</si>
  <si>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</si>
  <si>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</si>
  <si>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</si>
  <si>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</si>
  <si>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</si>
  <si>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</si>
  <si>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</si>
  <si>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</si>
  <si>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</si>
  <si>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</si>
  <si>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</si>
  <si>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</si>
  <si>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</si>
  <si>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</si>
  <si>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</si>
  <si>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</si>
  <si>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</si>
  <si>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</si>
  <si>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</si>
  <si>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</si>
  <si>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</si>
  <si>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</si>
  <si>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</si>
  <si>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</si>
  <si>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</si>
  <si>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</si>
  <si>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</si>
  <si>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</si>
  <si>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</si>
  <si>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</si>
  <si>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</si>
  <si>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</si>
  <si>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</si>
  <si>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</si>
  <si>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</si>
  <si>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</si>
  <si>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</si>
  <si>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</si>
  <si>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</si>
  <si>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</si>
  <si>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</si>
  <si>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</si>
  <si>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</si>
  <si>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</si>
  <si>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</si>
  <si>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</si>
  <si>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</si>
  <si>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</si>
  <si>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</si>
  <si>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</si>
  <si>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</si>
  <si>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</si>
  <si>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</si>
  <si>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</si>
  <si>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</si>
  <si>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</si>
  <si>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</si>
  <si>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</si>
  <si>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</si>
  <si>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</si>
  <si>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</si>
  <si>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</si>
  <si>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</si>
  <si>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</si>
  <si>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</si>
  <si>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</si>
  <si>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</si>
  <si>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</si>
  <si>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</si>
  <si>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</si>
  <si>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</si>
  <si>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</si>
  <si>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</si>
  <si>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</si>
  <si>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</si>
  <si>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</si>
  <si>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</si>
  <si>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</si>
  <si>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</si>
  <si>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</si>
  <si>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</si>
  <si>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</si>
  <si>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</si>
  <si>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</si>
  <si>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</si>
  <si>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</si>
  <si>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</si>
  <si>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</si>
  <si>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</si>
  <si>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</si>
  <si>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</si>
  <si>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</si>
  <si>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</si>
  <si>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</si>
  <si>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</si>
  <si>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</si>
  <si>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</si>
  <si>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</si>
  <si>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</si>
  <si>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</si>
  <si>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</si>
  <si>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</si>
  <si>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</si>
  <si>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</si>
  <si>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</si>
  <si>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</si>
  <si>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</si>
  <si>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</si>
  <si>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</si>
  <si>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</si>
  <si>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</si>
  <si>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</si>
  <si>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</si>
  <si>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</si>
  <si>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</si>
  <si>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</si>
  <si>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</si>
  <si>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</si>
  <si>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</si>
  <si>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</si>
  <si>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</si>
  <si>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</si>
  <si>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</si>
  <si>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</si>
  <si>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</si>
  <si>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</si>
  <si>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</si>
  <si>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</si>
  <si>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</si>
  <si>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</si>
  <si>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</si>
  <si>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</si>
  <si>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</si>
  <si>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</si>
  <si>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</si>
  <si>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</si>
  <si>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</si>
  <si>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</si>
  <si>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</si>
  <si>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</si>
  <si>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</si>
  <si>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</si>
  <si>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</si>
  <si>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</si>
  <si>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</si>
  <si>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</si>
  <si>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</si>
  <si>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</si>
  <si>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</si>
  <si>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</si>
  <si>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</si>
  <si>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</si>
  <si>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</si>
  <si>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</si>
  <si>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</si>
  <si>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</si>
  <si>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</si>
  <si>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</si>
  <si>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</si>
  <si>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</si>
  <si>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</si>
  <si>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</si>
  <si>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</si>
  <si>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</si>
  <si>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</si>
  <si>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</si>
  <si>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</si>
  <si>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</si>
  <si>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</si>
  <si>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</si>
  <si>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</si>
  <si>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</si>
  <si>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</si>
  <si>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</si>
  <si>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</si>
  <si>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</si>
  <si>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</si>
  <si>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</si>
  <si>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</si>
  <si>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</si>
  <si>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</si>
  <si>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</si>
  <si>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</si>
  <si>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</si>
  <si>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</si>
  <si>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</si>
  <si>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</si>
  <si>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</si>
  <si>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</si>
  <si>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</si>
  <si>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</si>
  <si>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</si>
  <si>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</si>
  <si>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</si>
  <si>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</si>
  <si>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</si>
  <si>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</si>
  <si>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</si>
  <si>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</si>
  <si>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</si>
  <si>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</si>
  <si>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</si>
  <si>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</si>
  <si>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</si>
  <si>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</si>
  <si>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</si>
  <si>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</si>
  <si>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</si>
  <si>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</si>
  <si>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</si>
  <si>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</si>
  <si>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</si>
  <si>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</si>
  <si>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</si>
  <si>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</si>
  <si>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</si>
  <si>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</si>
  <si>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</si>
  <si>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</si>
  <si>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</si>
  <si>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</si>
  <si>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</si>
  <si>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</si>
  <si>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</si>
  <si>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</si>
  <si>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</si>
  <si>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</si>
  <si>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</si>
  <si>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</si>
  <si>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</si>
  <si>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</si>
  <si>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20230715 17:32:54</t>
  </si>
  <si>
    <t>17:32:54</t>
  </si>
  <si>
    <t>none</t>
  </si>
  <si>
    <t>20230715</t>
  </si>
  <si>
    <t>kse</t>
  </si>
  <si>
    <t>17:30:03</t>
  </si>
  <si>
    <t>2/2</t>
  </si>
  <si>
    <t>00000000</t>
  </si>
  <si>
    <t>iiiiiiii</t>
  </si>
  <si>
    <t>off</t>
  </si>
  <si>
    <t>20230715 17:33:55</t>
  </si>
  <si>
    <t>17:33:55</t>
  </si>
  <si>
    <t>20230715 17:34:56</t>
  </si>
  <si>
    <t>17:34:56</t>
  </si>
  <si>
    <t>20230715 17:35:57</t>
  </si>
  <si>
    <t>17:35:57</t>
  </si>
  <si>
    <t>20230715 17:36:58</t>
  </si>
  <si>
    <t>17:36:58</t>
  </si>
  <si>
    <t>20230715 17:37:59</t>
  </si>
  <si>
    <t>17:37:59</t>
  </si>
  <si>
    <t>20230715 17:39:00</t>
  </si>
  <si>
    <t>17:39:00</t>
  </si>
  <si>
    <t>20230715 17:40:01</t>
  </si>
  <si>
    <t>17:40:01</t>
  </si>
  <si>
    <t>20230715 17:41:02</t>
  </si>
  <si>
    <t>17:41:02</t>
  </si>
  <si>
    <t>20230715 17:42:03</t>
  </si>
  <si>
    <t>17:42:03</t>
  </si>
  <si>
    <t>20230715 17:43:04</t>
  </si>
  <si>
    <t>17:43:04</t>
  </si>
  <si>
    <t>20230715 17:44:05</t>
  </si>
  <si>
    <t>17:44:05</t>
  </si>
  <si>
    <t>20230715 17:45:06</t>
  </si>
  <si>
    <t>17:45:06</t>
  </si>
  <si>
    <t>20230715 17:46:07</t>
  </si>
  <si>
    <t>17:46:07</t>
  </si>
  <si>
    <t>20230715 17:47:08</t>
  </si>
  <si>
    <t>17:47:08</t>
  </si>
  <si>
    <t>20230715 17:48:09</t>
  </si>
  <si>
    <t>17:48:09</t>
  </si>
  <si>
    <t>20230715 17:49:10</t>
  </si>
  <si>
    <t>17:49:10</t>
  </si>
  <si>
    <t>20230715 17:50:11</t>
  </si>
  <si>
    <t>17:50:11</t>
  </si>
  <si>
    <t>20230715 17:51:12</t>
  </si>
  <si>
    <t>17:51:12</t>
  </si>
  <si>
    <t>20230715 17:52:14</t>
  </si>
  <si>
    <t>17:52:14</t>
  </si>
  <si>
    <t>IRSE</t>
  </si>
  <si>
    <t>Mikaela</t>
  </si>
  <si>
    <t>BNL21822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</si>
</sst>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topLeftCell="A10" workbookViewId="0">
      <selection activeCell="K19" sqref="K19:K38"/>
    </sheetView>
  </sheetViews>
  <sheetFormatPr baseColWidth="10" defaultColWidth="8.85546875" defaultRowHeight="15" x14ac:dyDescent="0.25"/>
  <sheetData>
    <row r="2" spans="1:216" x14ac:dyDescent="0.25">
      <c r="A2" t="s">
        <v>29</v>
      </c>
      <c r="B2" t="s">
        <v>30</v>
      </c>
      <c r="C2" t="s">
        <v>31</v>
      </c>
    </row>
    <row r="3" spans="1:216" x14ac:dyDescent="0.25">
      <c r="B3">
        <v>4</v>
      </c>
      <c r="C3">
        <v>21</v>
      </c>
    </row>
    <row r="4" spans="1:216" x14ac:dyDescent="0.25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16" x14ac:dyDescent="0.25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5">
      <c r="A6" t="s">
        <v>44</v>
      </c>
      <c r="B6" t="s">
        <v>45</v>
      </c>
      <c r="C6" t="s">
        <v>46</v>
      </c>
      <c r="D6" t="s">
        <v>47</v>
      </c>
      <c r="E6" t="s">
        <v>49</v>
      </c>
    </row>
    <row r="7" spans="1:216" x14ac:dyDescent="0.25">
      <c r="B7">
        <v>4.125</v>
      </c>
      <c r="C7">
        <v>0.5</v>
      </c>
      <c r="D7" t="s">
        <v>48</v>
      </c>
      <c r="E7">
        <v>2</v>
      </c>
    </row>
    <row r="8" spans="1:216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</row>
    <row r="9" spans="1:216" x14ac:dyDescent="0.25">
      <c r="B9">
        <v>0</v>
      </c>
      <c r="C9">
        <v>1</v>
      </c>
      <c r="D9">
        <v>0</v>
      </c>
      <c r="E9">
        <v>0</v>
      </c>
    </row>
    <row r="10" spans="1:216" x14ac:dyDescent="0.25">
      <c r="A10" t="s">
        <v>55</v>
      </c>
      <c r="B10" t="s">
        <v>56</v>
      </c>
      <c r="C10" t="s">
        <v>58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  <c r="O10" t="s">
        <v>71</v>
      </c>
      <c r="P10" t="s">
        <v>72</v>
      </c>
      <c r="Q10" t="s">
        <v>73</v>
      </c>
    </row>
    <row r="11" spans="1:216" x14ac:dyDescent="0.25">
      <c r="B11" t="s">
        <v>57</v>
      </c>
      <c r="C11" t="s">
        <v>59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5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</row>
    <row r="13" spans="1:216" x14ac:dyDescent="0.25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5">
      <c r="A14" t="s">
        <v>80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87</v>
      </c>
      <c r="H14" t="s">
        <v>89</v>
      </c>
    </row>
    <row r="15" spans="1:216" x14ac:dyDescent="0.25">
      <c r="B15">
        <v>-6276</v>
      </c>
      <c r="C15">
        <v>6.6</v>
      </c>
      <c r="D15">
        <v>1.7090000000000001E-5</v>
      </c>
      <c r="E15">
        <v>3.11</v>
      </c>
      <c r="F15" t="s">
        <v>86</v>
      </c>
      <c r="G15" t="s">
        <v>88</v>
      </c>
      <c r="H15">
        <v>0</v>
      </c>
    </row>
    <row r="16" spans="1:216" x14ac:dyDescent="0.25">
      <c r="A16" t="s">
        <v>90</v>
      </c>
      <c r="B16" t="s">
        <v>90</v>
      </c>
      <c r="C16" t="s">
        <v>90</v>
      </c>
      <c r="D16" t="s">
        <v>90</v>
      </c>
      <c r="E16" t="s">
        <v>90</v>
      </c>
      <c r="F16" t="s">
        <v>90</v>
      </c>
      <c r="G16" t="s">
        <v>91</v>
      </c>
      <c r="H16" t="s">
        <v>91</v>
      </c>
      <c r="I16" t="s">
        <v>91</v>
      </c>
      <c r="J16" t="s">
        <v>91</v>
      </c>
      <c r="K16" t="s">
        <v>91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92</v>
      </c>
      <c r="AF16" t="s">
        <v>92</v>
      </c>
      <c r="AG16" t="s">
        <v>92</v>
      </c>
      <c r="AH16" t="s">
        <v>92</v>
      </c>
      <c r="AI16" t="s">
        <v>92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94</v>
      </c>
      <c r="AP16" t="s">
        <v>94</v>
      </c>
      <c r="AQ16" t="s">
        <v>94</v>
      </c>
      <c r="AR16" t="s">
        <v>94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96</v>
      </c>
      <c r="BQ16" t="s">
        <v>96</v>
      </c>
      <c r="BR16" t="s">
        <v>96</v>
      </c>
      <c r="BS16" t="s">
        <v>96</v>
      </c>
      <c r="BT16" t="s">
        <v>96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97</v>
      </c>
      <c r="CI16" t="s">
        <v>97</v>
      </c>
      <c r="CJ16" t="s">
        <v>97</v>
      </c>
      <c r="CK16" t="s">
        <v>97</v>
      </c>
      <c r="CL16" t="s">
        <v>97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98</v>
      </c>
      <c r="CV16" t="s">
        <v>98</v>
      </c>
      <c r="CW16" t="s">
        <v>98</v>
      </c>
      <c r="CX16" t="s">
        <v>98</v>
      </c>
      <c r="CY16" t="s">
        <v>98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99</v>
      </c>
      <c r="DG16" t="s">
        <v>99</v>
      </c>
      <c r="DH16" t="s">
        <v>99</v>
      </c>
      <c r="DI16" t="s">
        <v>99</v>
      </c>
      <c r="DJ16" t="s">
        <v>99</v>
      </c>
      <c r="DK16" t="s">
        <v>99</v>
      </c>
      <c r="DL16" t="s">
        <v>99</v>
      </c>
      <c r="DM16" t="s">
        <v>99</v>
      </c>
      <c r="DN16" t="s">
        <v>99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100</v>
      </c>
      <c r="DY16" t="s">
        <v>100</v>
      </c>
      <c r="DZ16" t="s">
        <v>100</v>
      </c>
      <c r="EA16" t="s">
        <v>100</v>
      </c>
      <c r="EB16" t="s">
        <v>100</v>
      </c>
      <c r="EC16" t="s">
        <v>100</v>
      </c>
      <c r="ED16" t="s">
        <v>100</v>
      </c>
      <c r="EE16" t="s">
        <v>100</v>
      </c>
      <c r="EF16" t="s">
        <v>100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101</v>
      </c>
      <c r="ER16" t="s">
        <v>101</v>
      </c>
      <c r="ES16" t="s">
        <v>101</v>
      </c>
      <c r="ET16" t="s">
        <v>101</v>
      </c>
      <c r="EU16" t="s">
        <v>101</v>
      </c>
      <c r="EV16" t="s">
        <v>101</v>
      </c>
      <c r="EW16" t="s">
        <v>101</v>
      </c>
      <c r="EX16" t="s">
        <v>101</v>
      </c>
      <c r="EY16" t="s">
        <v>101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102</v>
      </c>
      <c r="FK16" t="s">
        <v>102</v>
      </c>
      <c r="FL16" t="s">
        <v>102</v>
      </c>
      <c r="FM16" t="s">
        <v>102</v>
      </c>
      <c r="FN16" t="s">
        <v>102</v>
      </c>
      <c r="FO16" t="s">
        <v>102</v>
      </c>
      <c r="FP16" t="s">
        <v>102</v>
      </c>
      <c r="FQ16" t="s">
        <v>102</v>
      </c>
      <c r="FR16" t="s">
        <v>102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104</v>
      </c>
      <c r="GL16" t="s">
        <v>104</v>
      </c>
      <c r="GM16" t="s">
        <v>104</v>
      </c>
      <c r="GN16" t="s">
        <v>104</v>
      </c>
      <c r="GO16" t="s">
        <v>104</v>
      </c>
      <c r="GP16" t="s">
        <v>104</v>
      </c>
      <c r="GQ16" t="s">
        <v>104</v>
      </c>
      <c r="GR16" t="s">
        <v>104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  <c r="GZ16" t="s">
        <v>105</v>
      </c>
      <c r="HA16" t="s">
        <v>105</v>
      </c>
      <c r="HB16" t="s">
        <v>105</v>
      </c>
      <c r="HC16" t="s">
        <v>105</v>
      </c>
      <c r="HD16" t="s">
        <v>105</v>
      </c>
      <c r="HE16" t="s">
        <v>105</v>
      </c>
      <c r="HF16" t="s">
        <v>105</v>
      </c>
      <c r="HG16" t="s">
        <v>105</v>
      </c>
      <c r="HH16" t="s">
        <v>105</v>
      </c>
    </row>
    <row r="17" spans="1:216" x14ac:dyDescent="0.25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136</v>
      </c>
      <c r="AF17" t="s">
        <v>137</v>
      </c>
      <c r="AG17" t="s">
        <v>138</v>
      </c>
      <c r="AH17" t="s">
        <v>139</v>
      </c>
      <c r="AI17" t="s">
        <v>140</v>
      </c>
      <c r="AJ17" t="s">
        <v>93</v>
      </c>
      <c r="AK17" t="s">
        <v>141</v>
      </c>
      <c r="AL17" t="s">
        <v>142</v>
      </c>
      <c r="AM17" t="s">
        <v>143</v>
      </c>
      <c r="AN17" t="s">
        <v>144</v>
      </c>
      <c r="AO17" t="s">
        <v>145</v>
      </c>
      <c r="AP17" t="s">
        <v>146</v>
      </c>
      <c r="AQ17" t="s">
        <v>147</v>
      </c>
      <c r="AR17" t="s">
        <v>148</v>
      </c>
      <c r="AS17" t="s">
        <v>117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189</v>
      </c>
      <c r="CI17" t="s">
        <v>190</v>
      </c>
      <c r="CJ17" t="s">
        <v>191</v>
      </c>
      <c r="CK17" t="s">
        <v>192</v>
      </c>
      <c r="CL17" t="s">
        <v>193</v>
      </c>
      <c r="CM17" t="s">
        <v>107</v>
      </c>
      <c r="CN17" t="s">
        <v>110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</row>
    <row r="18" spans="1:216" x14ac:dyDescent="0.25">
      <c r="B18" t="s">
        <v>318</v>
      </c>
      <c r="C18" t="s">
        <v>318</v>
      </c>
      <c r="F18" t="s">
        <v>318</v>
      </c>
      <c r="L18" t="s">
        <v>318</v>
      </c>
      <c r="M18" t="s">
        <v>319</v>
      </c>
      <c r="N18" t="s">
        <v>320</v>
      </c>
      <c r="O18" t="s">
        <v>321</v>
      </c>
      <c r="P18" t="s">
        <v>322</v>
      </c>
      <c r="Q18" t="s">
        <v>322</v>
      </c>
      <c r="R18" t="s">
        <v>156</v>
      </c>
      <c r="S18" t="s">
        <v>156</v>
      </c>
      <c r="T18" t="s">
        <v>319</v>
      </c>
      <c r="U18" t="s">
        <v>319</v>
      </c>
      <c r="V18" t="s">
        <v>319</v>
      </c>
      <c r="W18" t="s">
        <v>319</v>
      </c>
      <c r="X18" t="s">
        <v>323</v>
      </c>
      <c r="Y18" t="s">
        <v>324</v>
      </c>
      <c r="Z18" t="s">
        <v>324</v>
      </c>
      <c r="AA18" t="s">
        <v>325</v>
      </c>
      <c r="AB18" t="s">
        <v>326</v>
      </c>
      <c r="AC18" t="s">
        <v>325</v>
      </c>
      <c r="AD18" t="s">
        <v>325</v>
      </c>
      <c r="AE18" t="s">
        <v>325</v>
      </c>
      <c r="AF18" t="s">
        <v>323</v>
      </c>
      <c r="AG18" t="s">
        <v>323</v>
      </c>
      <c r="AH18" t="s">
        <v>323</v>
      </c>
      <c r="AI18" t="s">
        <v>323</v>
      </c>
      <c r="AJ18" t="s">
        <v>327</v>
      </c>
      <c r="AK18" t="s">
        <v>326</v>
      </c>
      <c r="AM18" t="s">
        <v>326</v>
      </c>
      <c r="AN18" t="s">
        <v>327</v>
      </c>
      <c r="AO18" t="s">
        <v>321</v>
      </c>
      <c r="AP18" t="s">
        <v>321</v>
      </c>
      <c r="AR18" t="s">
        <v>328</v>
      </c>
      <c r="AS18" t="s">
        <v>318</v>
      </c>
      <c r="AT18" t="s">
        <v>322</v>
      </c>
      <c r="AU18" t="s">
        <v>322</v>
      </c>
      <c r="AV18" t="s">
        <v>329</v>
      </c>
      <c r="AW18" t="s">
        <v>329</v>
      </c>
      <c r="AX18" t="s">
        <v>322</v>
      </c>
      <c r="AY18" t="s">
        <v>329</v>
      </c>
      <c r="AZ18" t="s">
        <v>327</v>
      </c>
      <c r="BA18" t="s">
        <v>325</v>
      </c>
      <c r="BB18" t="s">
        <v>325</v>
      </c>
      <c r="BC18" t="s">
        <v>324</v>
      </c>
      <c r="BD18" t="s">
        <v>324</v>
      </c>
      <c r="BE18" t="s">
        <v>324</v>
      </c>
      <c r="BF18" t="s">
        <v>324</v>
      </c>
      <c r="BG18" t="s">
        <v>324</v>
      </c>
      <c r="BH18" t="s">
        <v>330</v>
      </c>
      <c r="BI18" t="s">
        <v>321</v>
      </c>
      <c r="BJ18" t="s">
        <v>321</v>
      </c>
      <c r="BK18" t="s">
        <v>322</v>
      </c>
      <c r="BL18" t="s">
        <v>322</v>
      </c>
      <c r="BM18" t="s">
        <v>322</v>
      </c>
      <c r="BN18" t="s">
        <v>329</v>
      </c>
      <c r="BO18" t="s">
        <v>322</v>
      </c>
      <c r="BP18" t="s">
        <v>329</v>
      </c>
      <c r="BQ18" t="s">
        <v>325</v>
      </c>
      <c r="BR18" t="s">
        <v>325</v>
      </c>
      <c r="BS18" t="s">
        <v>324</v>
      </c>
      <c r="BT18" t="s">
        <v>324</v>
      </c>
      <c r="BU18" t="s">
        <v>321</v>
      </c>
      <c r="BZ18" t="s">
        <v>321</v>
      </c>
      <c r="CC18" t="s">
        <v>324</v>
      </c>
      <c r="CD18" t="s">
        <v>324</v>
      </c>
      <c r="CE18" t="s">
        <v>324</v>
      </c>
      <c r="CF18" t="s">
        <v>324</v>
      </c>
      <c r="CG18" t="s">
        <v>324</v>
      </c>
      <c r="CH18" t="s">
        <v>321</v>
      </c>
      <c r="CI18" t="s">
        <v>321</v>
      </c>
      <c r="CJ18" t="s">
        <v>321</v>
      </c>
      <c r="CK18" t="s">
        <v>318</v>
      </c>
      <c r="CM18" t="s">
        <v>331</v>
      </c>
      <c r="CO18" t="s">
        <v>318</v>
      </c>
      <c r="CP18" t="s">
        <v>318</v>
      </c>
      <c r="CR18" t="s">
        <v>332</v>
      </c>
      <c r="CS18" t="s">
        <v>333</v>
      </c>
      <c r="CT18" t="s">
        <v>332</v>
      </c>
      <c r="CU18" t="s">
        <v>333</v>
      </c>
      <c r="CV18" t="s">
        <v>332</v>
      </c>
      <c r="CW18" t="s">
        <v>333</v>
      </c>
      <c r="CX18" t="s">
        <v>326</v>
      </c>
      <c r="CY18" t="s">
        <v>326</v>
      </c>
      <c r="CZ18" t="s">
        <v>321</v>
      </c>
      <c r="DA18" t="s">
        <v>334</v>
      </c>
      <c r="DB18" t="s">
        <v>321</v>
      </c>
      <c r="DD18" t="s">
        <v>322</v>
      </c>
      <c r="DE18" t="s">
        <v>335</v>
      </c>
      <c r="DF18" t="s">
        <v>322</v>
      </c>
      <c r="DH18" t="s">
        <v>321</v>
      </c>
      <c r="DI18" t="s">
        <v>334</v>
      </c>
      <c r="DJ18" t="s">
        <v>321</v>
      </c>
      <c r="DO18" t="s">
        <v>336</v>
      </c>
      <c r="DP18" t="s">
        <v>336</v>
      </c>
      <c r="EC18" t="s">
        <v>336</v>
      </c>
      <c r="ED18" t="s">
        <v>336</v>
      </c>
      <c r="EE18" t="s">
        <v>337</v>
      </c>
      <c r="EF18" t="s">
        <v>337</v>
      </c>
      <c r="EG18" t="s">
        <v>324</v>
      </c>
      <c r="EH18" t="s">
        <v>324</v>
      </c>
      <c r="EI18" t="s">
        <v>326</v>
      </c>
      <c r="EJ18" t="s">
        <v>324</v>
      </c>
      <c r="EK18" t="s">
        <v>329</v>
      </c>
      <c r="EL18" t="s">
        <v>326</v>
      </c>
      <c r="EM18" t="s">
        <v>326</v>
      </c>
      <c r="EO18" t="s">
        <v>336</v>
      </c>
      <c r="EP18" t="s">
        <v>336</v>
      </c>
      <c r="EQ18" t="s">
        <v>336</v>
      </c>
      <c r="ER18" t="s">
        <v>336</v>
      </c>
      <c r="ES18" t="s">
        <v>336</v>
      </c>
      <c r="ET18" t="s">
        <v>336</v>
      </c>
      <c r="EU18" t="s">
        <v>336</v>
      </c>
      <c r="EV18" t="s">
        <v>338</v>
      </c>
      <c r="EW18" t="s">
        <v>338</v>
      </c>
      <c r="EX18" t="s">
        <v>339</v>
      </c>
      <c r="EY18" t="s">
        <v>338</v>
      </c>
      <c r="EZ18" t="s">
        <v>336</v>
      </c>
      <c r="FA18" t="s">
        <v>336</v>
      </c>
      <c r="FB18" t="s">
        <v>336</v>
      </c>
      <c r="FC18" t="s">
        <v>336</v>
      </c>
      <c r="FD18" t="s">
        <v>336</v>
      </c>
      <c r="FE18" t="s">
        <v>336</v>
      </c>
      <c r="FF18" t="s">
        <v>336</v>
      </c>
      <c r="FG18" t="s">
        <v>336</v>
      </c>
      <c r="FH18" t="s">
        <v>336</v>
      </c>
      <c r="FI18" t="s">
        <v>336</v>
      </c>
      <c r="FJ18" t="s">
        <v>336</v>
      </c>
      <c r="FK18" t="s">
        <v>336</v>
      </c>
      <c r="FR18" t="s">
        <v>336</v>
      </c>
      <c r="FS18" t="s">
        <v>326</v>
      </c>
      <c r="FT18" t="s">
        <v>326</v>
      </c>
      <c r="FU18" t="s">
        <v>332</v>
      </c>
      <c r="FV18" t="s">
        <v>333</v>
      </c>
      <c r="FW18" t="s">
        <v>333</v>
      </c>
      <c r="GA18" t="s">
        <v>333</v>
      </c>
      <c r="GE18" t="s">
        <v>322</v>
      </c>
      <c r="GF18" t="s">
        <v>322</v>
      </c>
      <c r="GG18" t="s">
        <v>329</v>
      </c>
      <c r="GH18" t="s">
        <v>329</v>
      </c>
      <c r="GI18" t="s">
        <v>340</v>
      </c>
      <c r="GJ18" t="s">
        <v>340</v>
      </c>
      <c r="GK18" t="s">
        <v>336</v>
      </c>
      <c r="GL18" t="s">
        <v>336</v>
      </c>
      <c r="GM18" t="s">
        <v>336</v>
      </c>
      <c r="GN18" t="s">
        <v>336</v>
      </c>
      <c r="GO18" t="s">
        <v>336</v>
      </c>
      <c r="GP18" t="s">
        <v>336</v>
      </c>
      <c r="GQ18" t="s">
        <v>324</v>
      </c>
      <c r="GR18" t="s">
        <v>336</v>
      </c>
      <c r="GT18" t="s">
        <v>327</v>
      </c>
      <c r="GU18" t="s">
        <v>327</v>
      </c>
      <c r="GV18" t="s">
        <v>324</v>
      </c>
      <c r="GW18" t="s">
        <v>324</v>
      </c>
      <c r="GX18" t="s">
        <v>324</v>
      </c>
      <c r="GY18" t="s">
        <v>324</v>
      </c>
      <c r="GZ18" t="s">
        <v>324</v>
      </c>
      <c r="HA18" t="s">
        <v>326</v>
      </c>
      <c r="HB18" t="s">
        <v>326</v>
      </c>
      <c r="HC18" t="s">
        <v>326</v>
      </c>
      <c r="HD18" t="s">
        <v>324</v>
      </c>
      <c r="HE18" t="s">
        <v>322</v>
      </c>
      <c r="HF18" t="s">
        <v>329</v>
      </c>
      <c r="HG18" t="s">
        <v>326</v>
      </c>
      <c r="HH18" t="s">
        <v>326</v>
      </c>
    </row>
    <row r="19" spans="1:216" x14ac:dyDescent="0.25">
      <c r="A19">
        <v>1</v>
      </c>
      <c r="B19">
        <v>1689471174</v>
      </c>
      <c r="C19">
        <v>0</v>
      </c>
      <c r="D19" t="s">
        <v>341</v>
      </c>
      <c r="E19" t="s">
        <v>342</v>
      </c>
      <c r="F19" t="s">
        <v>343</v>
      </c>
      <c r="G19" t="s">
        <v>390</v>
      </c>
      <c r="H19" t="s">
        <v>344</v>
      </c>
      <c r="I19" t="s">
        <v>345</v>
      </c>
      <c r="J19" t="s">
        <v>389</v>
      </c>
      <c r="K19" t="s">
        <v>391</v>
      </c>
      <c r="L19">
        <v>1689471174</v>
      </c>
      <c r="M19">
        <f t="shared" ref="M19:M38" si="0">(N19)/1000</f>
        <v>1.827945722821737E-3</v>
      </c>
      <c r="N19">
        <f t="shared" ref="N19:N38" si="1">1000*AZ19*AL19*(AV19-AW19)/(100*$B$7*(1000-AL19*AV19))</f>
        <v>1.8279457228217371</v>
      </c>
      <c r="O19">
        <f t="shared" ref="O19:O38" si="2">AZ19*AL19*(AU19-AT19*(1000-AL19*AW19)/(1000-AL19*AV19))/(100*$B$7)</f>
        <v>13.667003311607621</v>
      </c>
      <c r="P19">
        <f t="shared" ref="P19:P38" si="3">AT19 - IF(AL19&gt;1, O19*$B$7*100/(AN19*BH19), 0)</f>
        <v>399.98899999999998</v>
      </c>
      <c r="Q19">
        <f t="shared" ref="Q19:Q38" si="4">((W19-M19/2)*P19-O19)/(W19+M19/2)</f>
        <v>252.32120675389103</v>
      </c>
      <c r="R19">
        <f t="shared" ref="R19:R38" si="5">Q19*(BA19+BB19)/1000</f>
        <v>25.338636155179088</v>
      </c>
      <c r="S19">
        <f t="shared" ref="S19:S38" si="6">(AT19 - IF(AL19&gt;1, O19*$B$7*100/(AN19*BH19), 0))*(BA19+BB19)/1000</f>
        <v>40.167752316433592</v>
      </c>
      <c r="T19">
        <f t="shared" ref="T19:T38" si="7">2/((1/V19-1/U19)+SIGN(V19)*SQRT((1/V19-1/U19)*(1/V19-1/U19) + 4*$C$7/(($C$7+1)*($C$7+1))*(2*1/V19*1/U19-1/U19*1/U19)))</f>
        <v>0.15794911351444094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3.4037848422793298</v>
      </c>
      <c r="V19">
        <f t="shared" ref="V19:V38" si="9">M19*(1000-(1000*0.61365*EXP(17.502*Z19/(240.97+Z19))/(BA19+BB19)+AV19)/2)/(1000*0.61365*EXP(17.502*Z19/(240.97+Z19))/(BA19+BB19)-AV19)</f>
        <v>0.15398734459218325</v>
      </c>
      <c r="W19">
        <f t="shared" ref="W19:W38" si="10">1/(($C$7+1)/(T19/1.6)+1/(U19/1.37)) + $C$7/(($C$7+1)/(T19/1.6) + $C$7/(U19/1.37))</f>
        <v>9.6589762901314491E-2</v>
      </c>
      <c r="X19">
        <f t="shared" ref="X19:X38" si="11">(AO19*AR19)</f>
        <v>330.80713200000002</v>
      </c>
      <c r="Y19">
        <f t="shared" ref="Y19:Y38" si="12">(BC19+(X19+2*0.95*0.0000000567*(((BC19+$B$9)+273)^4-(BC19+273)^4)-44100*M19)/(1.84*29.3*U19+8*0.95*0.0000000567*(BC19+273)^3))</f>
        <v>26.165841056650983</v>
      </c>
      <c r="Z19">
        <f t="shared" ref="Z19:Z38" si="13">($C$9*BD19+$D$9*BE19+$E$9*Y19)</f>
        <v>24.910699999999999</v>
      </c>
      <c r="AA19">
        <f t="shared" ref="AA19:AA38" si="14">0.61365*EXP(17.502*Z19/(240.97+Z19))</f>
        <v>3.1627883630263556</v>
      </c>
      <c r="AB19">
        <f t="shared" ref="AB19:AB38" si="15">(AC19/AD19*100)</f>
        <v>63.386193109271318</v>
      </c>
      <c r="AC19">
        <f t="shared" ref="AC19:AC38" si="16">AV19*(BA19+BB19)/1000</f>
        <v>2.0013530447465602</v>
      </c>
      <c r="AD19">
        <f t="shared" ref="AD19:AD38" si="17">0.61365*EXP(17.502*BC19/(240.97+BC19))</f>
        <v>3.1573958721522084</v>
      </c>
      <c r="AE19">
        <f t="shared" ref="AE19:AE38" si="18">(AA19-AV19*(BA19+BB19)/1000)</f>
        <v>1.1614353182797954</v>
      </c>
      <c r="AF19">
        <f t="shared" ref="AF19:AF38" si="19">(-M19*44100)</f>
        <v>-80.612406376438599</v>
      </c>
      <c r="AG19">
        <f t="shared" ref="AG19:AG38" si="20">2*29.3*U19*0.92*(BC19-Z19)</f>
        <v>-5.2482386647246528</v>
      </c>
      <c r="AH19">
        <f t="shared" ref="AH19:AH38" si="21">2*0.95*0.0000000567*(((BC19+$B$9)+273)^4-(Z19+273)^4)</f>
        <v>-0.32580552893977105</v>
      </c>
      <c r="AI19">
        <f t="shared" ref="AI19:AI38" si="22">X19+AH19+AF19+AG19</f>
        <v>244.62068142989699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53438.937601027654</v>
      </c>
      <c r="AO19">
        <f t="shared" ref="AO19:AO38" si="26">$B$13*BI19+$C$13*BJ19+$F$13*BU19*(1-BX19)</f>
        <v>2000.17</v>
      </c>
      <c r="AP19">
        <f t="shared" ref="AP19:AP38" si="27">AO19*AQ19</f>
        <v>1686.1427999999999</v>
      </c>
      <c r="AQ19">
        <f t="shared" ref="AQ19:AQ38" si="28">($B$13*$D$11+$C$13*$D$11+$F$13*((CH19+BZ19)/MAX(CH19+BZ19+CI19, 0.1)*$I$11+CI19/MAX(CH19+BZ19+CI19, 0.1)*$J$11))/($B$13+$C$13+$F$13)</f>
        <v>0.84299974502167307</v>
      </c>
      <c r="AR19">
        <f t="shared" ref="AR19:AR38" si="29">($B$13*$K$11+$C$13*$K$11+$F$13*((CH19+BZ19)/MAX(CH19+BZ19+CI19, 0.1)*$P$11+CI19/MAX(CH19+BZ19+CI19, 0.1)*$Q$11))/($B$13+$C$13+$F$13)</f>
        <v>0.16538950789182921</v>
      </c>
      <c r="AS19">
        <v>1689471174</v>
      </c>
      <c r="AT19">
        <v>399.98899999999998</v>
      </c>
      <c r="AU19">
        <v>409.88799999999998</v>
      </c>
      <c r="AV19">
        <v>19.929400000000001</v>
      </c>
      <c r="AW19">
        <v>18.697700000000001</v>
      </c>
      <c r="AX19">
        <v>401.553</v>
      </c>
      <c r="AY19">
        <v>19.68</v>
      </c>
      <c r="AZ19">
        <v>599.98400000000004</v>
      </c>
      <c r="BA19">
        <v>100.373</v>
      </c>
      <c r="BB19">
        <v>4.9142400000000003E-2</v>
      </c>
      <c r="BC19">
        <v>24.882100000000001</v>
      </c>
      <c r="BD19">
        <v>24.910699999999999</v>
      </c>
      <c r="BE19">
        <v>999.9</v>
      </c>
      <c r="BF19">
        <v>0</v>
      </c>
      <c r="BG19">
        <v>0</v>
      </c>
      <c r="BH19">
        <v>9997.5</v>
      </c>
      <c r="BI19">
        <v>0</v>
      </c>
      <c r="BJ19">
        <v>114.675</v>
      </c>
      <c r="BK19">
        <v>-9.8996300000000002</v>
      </c>
      <c r="BL19">
        <v>408.12200000000001</v>
      </c>
      <c r="BM19">
        <v>417.69799999999998</v>
      </c>
      <c r="BN19">
        <v>1.23166</v>
      </c>
      <c r="BO19">
        <v>409.88799999999998</v>
      </c>
      <c r="BP19">
        <v>18.697700000000001</v>
      </c>
      <c r="BQ19">
        <v>2.0003700000000002</v>
      </c>
      <c r="BR19">
        <v>1.8767400000000001</v>
      </c>
      <c r="BS19">
        <v>17.447199999999999</v>
      </c>
      <c r="BT19">
        <v>16.441099999999999</v>
      </c>
      <c r="BU19">
        <v>2000.17</v>
      </c>
      <c r="BV19">
        <v>0.90000999999999998</v>
      </c>
      <c r="BW19">
        <v>9.9989900000000007E-2</v>
      </c>
      <c r="BX19">
        <v>0</v>
      </c>
      <c r="BY19">
        <v>2.0739999999999998</v>
      </c>
      <c r="BZ19">
        <v>0</v>
      </c>
      <c r="CA19">
        <v>12186.8</v>
      </c>
      <c r="CB19">
        <v>15440.2</v>
      </c>
      <c r="CC19">
        <v>37.061999999999998</v>
      </c>
      <c r="CD19">
        <v>38.625</v>
      </c>
      <c r="CE19">
        <v>37.936999999999998</v>
      </c>
      <c r="CF19">
        <v>37.061999999999998</v>
      </c>
      <c r="CG19">
        <v>36.936999999999998</v>
      </c>
      <c r="CH19">
        <v>1800.17</v>
      </c>
      <c r="CI19">
        <v>200</v>
      </c>
      <c r="CJ19">
        <v>0</v>
      </c>
      <c r="CK19">
        <v>1689471180</v>
      </c>
      <c r="CL19">
        <v>0</v>
      </c>
      <c r="CM19">
        <v>1689471003</v>
      </c>
      <c r="CN19" t="s">
        <v>346</v>
      </c>
      <c r="CO19">
        <v>1689470999</v>
      </c>
      <c r="CP19">
        <v>1689471003</v>
      </c>
      <c r="CQ19">
        <v>68</v>
      </c>
      <c r="CR19">
        <v>0.26500000000000001</v>
      </c>
      <c r="CS19">
        <v>-4.7E-2</v>
      </c>
      <c r="CT19">
        <v>-1.5640000000000001</v>
      </c>
      <c r="CU19">
        <v>0.249</v>
      </c>
      <c r="CV19">
        <v>410</v>
      </c>
      <c r="CW19">
        <v>19</v>
      </c>
      <c r="CX19">
        <v>0.17</v>
      </c>
      <c r="CY19">
        <v>7.0000000000000007E-2</v>
      </c>
      <c r="CZ19">
        <v>14.1222483733105</v>
      </c>
      <c r="DA19">
        <v>-0.148920635503756</v>
      </c>
      <c r="DB19">
        <v>4.3909354591570797E-2</v>
      </c>
      <c r="DC19">
        <v>1</v>
      </c>
      <c r="DD19">
        <v>409.88504761904801</v>
      </c>
      <c r="DE19">
        <v>-4.8935064934507E-2</v>
      </c>
      <c r="DF19">
        <v>3.6676807503065102E-2</v>
      </c>
      <c r="DG19">
        <v>-1</v>
      </c>
      <c r="DH19">
        <v>2000.0740000000001</v>
      </c>
      <c r="DI19">
        <v>0.285709895468651</v>
      </c>
      <c r="DJ19">
        <v>0.13760087209033101</v>
      </c>
      <c r="DK19">
        <v>1</v>
      </c>
      <c r="DL19">
        <v>2</v>
      </c>
      <c r="DM19">
        <v>2</v>
      </c>
      <c r="DN19" t="s">
        <v>347</v>
      </c>
      <c r="DO19">
        <v>3.2417799999999999</v>
      </c>
      <c r="DP19">
        <v>2.7807599999999999</v>
      </c>
      <c r="DQ19">
        <v>9.7758999999999999E-2</v>
      </c>
      <c r="DR19">
        <v>9.8823999999999995E-2</v>
      </c>
      <c r="DS19">
        <v>0.105915</v>
      </c>
      <c r="DT19">
        <v>0.100093</v>
      </c>
      <c r="DU19">
        <v>26340.6</v>
      </c>
      <c r="DV19">
        <v>28000.3</v>
      </c>
      <c r="DW19">
        <v>27312.9</v>
      </c>
      <c r="DX19">
        <v>29151.3</v>
      </c>
      <c r="DY19">
        <v>32194</v>
      </c>
      <c r="DZ19">
        <v>35086.400000000001</v>
      </c>
      <c r="EA19">
        <v>36539.800000000003</v>
      </c>
      <c r="EB19">
        <v>39685.9</v>
      </c>
      <c r="EC19">
        <v>2.3227000000000002</v>
      </c>
      <c r="ED19">
        <v>1.71055</v>
      </c>
      <c r="EE19">
        <v>0.179395</v>
      </c>
      <c r="EF19">
        <v>0</v>
      </c>
      <c r="EG19">
        <v>21.959599999999998</v>
      </c>
      <c r="EH19">
        <v>999.9</v>
      </c>
      <c r="EI19">
        <v>51.88</v>
      </c>
      <c r="EJ19">
        <v>28.861999999999998</v>
      </c>
      <c r="EK19">
        <v>20.620899999999999</v>
      </c>
      <c r="EL19">
        <v>62.863399999999999</v>
      </c>
      <c r="EM19">
        <v>33.529600000000002</v>
      </c>
      <c r="EN19">
        <v>1</v>
      </c>
      <c r="EO19">
        <v>-0.47097800000000001</v>
      </c>
      <c r="EP19">
        <v>-3.7125499999999998</v>
      </c>
      <c r="EQ19">
        <v>19.697700000000001</v>
      </c>
      <c r="ER19">
        <v>5.2201399999999998</v>
      </c>
      <c r="ES19">
        <v>11.9201</v>
      </c>
      <c r="ET19">
        <v>4.9555499999999997</v>
      </c>
      <c r="EU19">
        <v>3.2975699999999999</v>
      </c>
      <c r="EV19">
        <v>2591.4</v>
      </c>
      <c r="EW19">
        <v>74.2</v>
      </c>
      <c r="EX19">
        <v>37.4</v>
      </c>
      <c r="EY19">
        <v>8463.7999999999993</v>
      </c>
      <c r="EZ19">
        <v>1.86005</v>
      </c>
      <c r="FA19">
        <v>1.85928</v>
      </c>
      <c r="FB19">
        <v>1.8648199999999999</v>
      </c>
      <c r="FC19">
        <v>1.8688800000000001</v>
      </c>
      <c r="FD19">
        <v>1.86371</v>
      </c>
      <c r="FE19">
        <v>1.86371</v>
      </c>
      <c r="FF19">
        <v>1.86371</v>
      </c>
      <c r="FG19">
        <v>1.86354</v>
      </c>
      <c r="FH19">
        <v>0</v>
      </c>
      <c r="FI19">
        <v>0</v>
      </c>
      <c r="FJ19">
        <v>0</v>
      </c>
      <c r="FK19">
        <v>0</v>
      </c>
      <c r="FL19" t="s">
        <v>348</v>
      </c>
      <c r="FM19" t="s">
        <v>349</v>
      </c>
      <c r="FN19" t="s">
        <v>350</v>
      </c>
      <c r="FO19" t="s">
        <v>350</v>
      </c>
      <c r="FP19" t="s">
        <v>350</v>
      </c>
      <c r="FQ19" t="s">
        <v>350</v>
      </c>
      <c r="FR19">
        <v>0</v>
      </c>
      <c r="FS19">
        <v>100</v>
      </c>
      <c r="FT19">
        <v>100</v>
      </c>
      <c r="FU19">
        <v>-1.5640000000000001</v>
      </c>
      <c r="FV19">
        <v>0.24940000000000001</v>
      </c>
      <c r="FW19">
        <v>-1.56430000000006</v>
      </c>
      <c r="FX19">
        <v>0</v>
      </c>
      <c r="FY19">
        <v>0</v>
      </c>
      <c r="FZ19">
        <v>0</v>
      </c>
      <c r="GA19">
        <v>0.24933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2.9</v>
      </c>
      <c r="GJ19">
        <v>2.9</v>
      </c>
      <c r="GK19">
        <v>1.0522499999999999</v>
      </c>
      <c r="GL19">
        <v>2.5695800000000002</v>
      </c>
      <c r="GM19">
        <v>1.4477500000000001</v>
      </c>
      <c r="GN19">
        <v>2.3071299999999999</v>
      </c>
      <c r="GO19">
        <v>1.5466299999999999</v>
      </c>
      <c r="GP19">
        <v>2.4414099999999999</v>
      </c>
      <c r="GQ19">
        <v>30.976900000000001</v>
      </c>
      <c r="GR19">
        <v>15.086399999999999</v>
      </c>
      <c r="GS19">
        <v>18</v>
      </c>
      <c r="GT19">
        <v>638.97299999999996</v>
      </c>
      <c r="GU19">
        <v>347.16399999999999</v>
      </c>
      <c r="GV19">
        <v>24.0456</v>
      </c>
      <c r="GW19">
        <v>21.269300000000001</v>
      </c>
      <c r="GX19">
        <v>30.000599999999999</v>
      </c>
      <c r="GY19">
        <v>21.150400000000001</v>
      </c>
      <c r="GZ19">
        <v>21.118400000000001</v>
      </c>
      <c r="HA19">
        <v>21.060700000000001</v>
      </c>
      <c r="HB19">
        <v>0</v>
      </c>
      <c r="HC19">
        <v>-30</v>
      </c>
      <c r="HD19">
        <v>24.412199999999999</v>
      </c>
      <c r="HE19">
        <v>409.86700000000002</v>
      </c>
      <c r="HF19">
        <v>0</v>
      </c>
      <c r="HG19">
        <v>100.63800000000001</v>
      </c>
      <c r="HH19">
        <v>96.305400000000006</v>
      </c>
    </row>
    <row r="20" spans="1:216" x14ac:dyDescent="0.25">
      <c r="A20">
        <v>2</v>
      </c>
      <c r="B20">
        <v>1689471235</v>
      </c>
      <c r="C20">
        <v>61</v>
      </c>
      <c r="D20" t="s">
        <v>351</v>
      </c>
      <c r="E20" t="s">
        <v>352</v>
      </c>
      <c r="F20" t="s">
        <v>343</v>
      </c>
      <c r="G20" t="s">
        <v>390</v>
      </c>
      <c r="H20" t="s">
        <v>344</v>
      </c>
      <c r="I20" t="s">
        <v>345</v>
      </c>
      <c r="J20" t="s">
        <v>389</v>
      </c>
      <c r="K20" t="s">
        <v>391</v>
      </c>
      <c r="L20">
        <v>1689471235</v>
      </c>
      <c r="M20">
        <f t="shared" si="0"/>
        <v>1.8664823987676906E-3</v>
      </c>
      <c r="N20">
        <f t="shared" si="1"/>
        <v>1.8664823987676906</v>
      </c>
      <c r="O20">
        <f t="shared" si="2"/>
        <v>13.534830625124156</v>
      </c>
      <c r="P20">
        <f t="shared" si="3"/>
        <v>400.03500000000003</v>
      </c>
      <c r="Q20">
        <f t="shared" si="4"/>
        <v>255.30438913788828</v>
      </c>
      <c r="R20">
        <f t="shared" si="5"/>
        <v>25.638127402936064</v>
      </c>
      <c r="S20">
        <f t="shared" si="6"/>
        <v>40.172236483150506</v>
      </c>
      <c r="T20">
        <f t="shared" si="7"/>
        <v>0.15988047981585207</v>
      </c>
      <c r="U20">
        <f t="shared" si="8"/>
        <v>3.4005842502230132</v>
      </c>
      <c r="V20">
        <f t="shared" si="9"/>
        <v>0.15581885706459889</v>
      </c>
      <c r="W20">
        <f t="shared" si="10"/>
        <v>9.7743112244059432E-2</v>
      </c>
      <c r="X20">
        <f t="shared" si="11"/>
        <v>297.70403399999998</v>
      </c>
      <c r="Y20">
        <f t="shared" si="12"/>
        <v>26.093880649190133</v>
      </c>
      <c r="Z20">
        <f t="shared" si="13"/>
        <v>24.911300000000001</v>
      </c>
      <c r="AA20">
        <f t="shared" si="14"/>
        <v>3.1629015783482304</v>
      </c>
      <c r="AB20">
        <f t="shared" si="15"/>
        <v>62.657639542475927</v>
      </c>
      <c r="AC20">
        <f t="shared" si="16"/>
        <v>1.9908622702475001</v>
      </c>
      <c r="AD20">
        <f t="shared" si="17"/>
        <v>3.177365577102349</v>
      </c>
      <c r="AE20">
        <f t="shared" si="18"/>
        <v>1.1720393081007303</v>
      </c>
      <c r="AF20">
        <f t="shared" si="19"/>
        <v>-82.311873785655152</v>
      </c>
      <c r="AG20">
        <f t="shared" si="20"/>
        <v>14.024920804498647</v>
      </c>
      <c r="AH20">
        <f t="shared" si="21"/>
        <v>0.87193938511235203</v>
      </c>
      <c r="AI20">
        <f t="shared" si="22"/>
        <v>230.28902040395579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53346.265442290831</v>
      </c>
      <c r="AO20">
        <f t="shared" si="26"/>
        <v>1800.02</v>
      </c>
      <c r="AP20">
        <f t="shared" si="27"/>
        <v>1517.4161999999999</v>
      </c>
      <c r="AQ20">
        <f t="shared" si="28"/>
        <v>0.84299963333740735</v>
      </c>
      <c r="AR20">
        <f t="shared" si="29"/>
        <v>0.1653892923411962</v>
      </c>
      <c r="AS20">
        <v>1689471235</v>
      </c>
      <c r="AT20">
        <v>400.03500000000003</v>
      </c>
      <c r="AU20">
        <v>409.85300000000001</v>
      </c>
      <c r="AV20">
        <v>19.824999999999999</v>
      </c>
      <c r="AW20">
        <v>18.567299999999999</v>
      </c>
      <c r="AX20">
        <v>401.59899999999999</v>
      </c>
      <c r="AY20">
        <v>19.575700000000001</v>
      </c>
      <c r="AZ20">
        <v>600.03200000000004</v>
      </c>
      <c r="BA20">
        <v>100.373</v>
      </c>
      <c r="BB20">
        <v>4.8804300000000002E-2</v>
      </c>
      <c r="BC20">
        <v>24.9878</v>
      </c>
      <c r="BD20">
        <v>24.911300000000001</v>
      </c>
      <c r="BE20">
        <v>999.9</v>
      </c>
      <c r="BF20">
        <v>0</v>
      </c>
      <c r="BG20">
        <v>0</v>
      </c>
      <c r="BH20">
        <v>9983.1200000000008</v>
      </c>
      <c r="BI20">
        <v>0</v>
      </c>
      <c r="BJ20">
        <v>117.76</v>
      </c>
      <c r="BK20">
        <v>-9.8177800000000008</v>
      </c>
      <c r="BL20">
        <v>408.12599999999998</v>
      </c>
      <c r="BM20">
        <v>417.60700000000003</v>
      </c>
      <c r="BN20">
        <v>1.2576400000000001</v>
      </c>
      <c r="BO20">
        <v>409.85300000000001</v>
      </c>
      <c r="BP20">
        <v>18.567299999999999</v>
      </c>
      <c r="BQ20">
        <v>1.9898899999999999</v>
      </c>
      <c r="BR20">
        <v>1.8636600000000001</v>
      </c>
      <c r="BS20">
        <v>17.364100000000001</v>
      </c>
      <c r="BT20">
        <v>16.331199999999999</v>
      </c>
      <c r="BU20">
        <v>1800.02</v>
      </c>
      <c r="BV20">
        <v>0.90001100000000001</v>
      </c>
      <c r="BW20">
        <v>9.9988999999999995E-2</v>
      </c>
      <c r="BX20">
        <v>0</v>
      </c>
      <c r="BY20">
        <v>2.1114000000000002</v>
      </c>
      <c r="BZ20">
        <v>0</v>
      </c>
      <c r="CA20">
        <v>11034.7</v>
      </c>
      <c r="CB20">
        <v>13895.1</v>
      </c>
      <c r="CC20">
        <v>36.936999999999998</v>
      </c>
      <c r="CD20">
        <v>38.561999999999998</v>
      </c>
      <c r="CE20">
        <v>37.936999999999998</v>
      </c>
      <c r="CF20">
        <v>37</v>
      </c>
      <c r="CG20">
        <v>36.875</v>
      </c>
      <c r="CH20">
        <v>1620.04</v>
      </c>
      <c r="CI20">
        <v>179.98</v>
      </c>
      <c r="CJ20">
        <v>0</v>
      </c>
      <c r="CK20">
        <v>1689471241.2</v>
      </c>
      <c r="CL20">
        <v>0</v>
      </c>
      <c r="CM20">
        <v>1689471003</v>
      </c>
      <c r="CN20" t="s">
        <v>346</v>
      </c>
      <c r="CO20">
        <v>1689470999</v>
      </c>
      <c r="CP20">
        <v>1689471003</v>
      </c>
      <c r="CQ20">
        <v>68</v>
      </c>
      <c r="CR20">
        <v>0.26500000000000001</v>
      </c>
      <c r="CS20">
        <v>-4.7E-2</v>
      </c>
      <c r="CT20">
        <v>-1.5640000000000001</v>
      </c>
      <c r="CU20">
        <v>0.249</v>
      </c>
      <c r="CV20">
        <v>410</v>
      </c>
      <c r="CW20">
        <v>19</v>
      </c>
      <c r="CX20">
        <v>0.17</v>
      </c>
      <c r="CY20">
        <v>7.0000000000000007E-2</v>
      </c>
      <c r="CZ20">
        <v>13.9456118584691</v>
      </c>
      <c r="DA20">
        <v>-5.9248091695315697E-2</v>
      </c>
      <c r="DB20">
        <v>4.7108275027770499E-2</v>
      </c>
      <c r="DC20">
        <v>1</v>
      </c>
      <c r="DD20">
        <v>409.815</v>
      </c>
      <c r="DE20">
        <v>-7.18441558439782E-2</v>
      </c>
      <c r="DF20">
        <v>5.6192695678520803E-2</v>
      </c>
      <c r="DG20">
        <v>-1</v>
      </c>
      <c r="DH20">
        <v>1800.0066666666701</v>
      </c>
      <c r="DI20">
        <v>-7.2662882220550895E-2</v>
      </c>
      <c r="DJ20">
        <v>1.39158468535135E-2</v>
      </c>
      <c r="DK20">
        <v>1</v>
      </c>
      <c r="DL20">
        <v>2</v>
      </c>
      <c r="DM20">
        <v>2</v>
      </c>
      <c r="DN20" t="s">
        <v>347</v>
      </c>
      <c r="DO20">
        <v>3.2419199999999999</v>
      </c>
      <c r="DP20">
        <v>2.7802899999999999</v>
      </c>
      <c r="DQ20">
        <v>9.7774E-2</v>
      </c>
      <c r="DR20">
        <v>9.8823800000000003E-2</v>
      </c>
      <c r="DS20">
        <v>0.10552400000000001</v>
      </c>
      <c r="DT20">
        <v>9.9608799999999997E-2</v>
      </c>
      <c r="DU20">
        <v>26341.3</v>
      </c>
      <c r="DV20">
        <v>28003</v>
      </c>
      <c r="DW20">
        <v>27314</v>
      </c>
      <c r="DX20">
        <v>29153.9</v>
      </c>
      <c r="DY20">
        <v>32209.5</v>
      </c>
      <c r="DZ20">
        <v>35107.9</v>
      </c>
      <c r="EA20">
        <v>36541.300000000003</v>
      </c>
      <c r="EB20">
        <v>39688.800000000003</v>
      </c>
      <c r="EC20">
        <v>2.3231999999999999</v>
      </c>
      <c r="ED20">
        <v>1.71085</v>
      </c>
      <c r="EE20">
        <v>0.186358</v>
      </c>
      <c r="EF20">
        <v>0</v>
      </c>
      <c r="EG20">
        <v>21.845400000000001</v>
      </c>
      <c r="EH20">
        <v>999.9</v>
      </c>
      <c r="EI20">
        <v>51.856000000000002</v>
      </c>
      <c r="EJ20">
        <v>28.852</v>
      </c>
      <c r="EK20">
        <v>20.601299999999998</v>
      </c>
      <c r="EL20">
        <v>62.763399999999997</v>
      </c>
      <c r="EM20">
        <v>33.381399999999999</v>
      </c>
      <c r="EN20">
        <v>1</v>
      </c>
      <c r="EO20">
        <v>-0.47447899999999998</v>
      </c>
      <c r="EP20">
        <v>-2.7544300000000002</v>
      </c>
      <c r="EQ20">
        <v>19.8279</v>
      </c>
      <c r="ER20">
        <v>5.2189399999999999</v>
      </c>
      <c r="ES20">
        <v>11.9201</v>
      </c>
      <c r="ET20">
        <v>4.9554999999999998</v>
      </c>
      <c r="EU20">
        <v>3.29745</v>
      </c>
      <c r="EV20">
        <v>2592.5</v>
      </c>
      <c r="EW20">
        <v>74.2</v>
      </c>
      <c r="EX20">
        <v>37.4</v>
      </c>
      <c r="EY20">
        <v>8463.7999999999993</v>
      </c>
      <c r="EZ20">
        <v>1.86006</v>
      </c>
      <c r="FA20">
        <v>1.85928</v>
      </c>
      <c r="FB20">
        <v>1.86483</v>
      </c>
      <c r="FC20">
        <v>1.8688800000000001</v>
      </c>
      <c r="FD20">
        <v>1.86371</v>
      </c>
      <c r="FE20">
        <v>1.86371</v>
      </c>
      <c r="FF20">
        <v>1.86374</v>
      </c>
      <c r="FG20">
        <v>1.8635600000000001</v>
      </c>
      <c r="FH20">
        <v>0</v>
      </c>
      <c r="FI20">
        <v>0</v>
      </c>
      <c r="FJ20">
        <v>0</v>
      </c>
      <c r="FK20">
        <v>0</v>
      </c>
      <c r="FL20" t="s">
        <v>348</v>
      </c>
      <c r="FM20" t="s">
        <v>349</v>
      </c>
      <c r="FN20" t="s">
        <v>350</v>
      </c>
      <c r="FO20" t="s">
        <v>350</v>
      </c>
      <c r="FP20" t="s">
        <v>350</v>
      </c>
      <c r="FQ20" t="s">
        <v>350</v>
      </c>
      <c r="FR20">
        <v>0</v>
      </c>
      <c r="FS20">
        <v>100</v>
      </c>
      <c r="FT20">
        <v>100</v>
      </c>
      <c r="FU20">
        <v>-1.5640000000000001</v>
      </c>
      <c r="FV20">
        <v>0.24929999999999999</v>
      </c>
      <c r="FW20">
        <v>-1.56430000000006</v>
      </c>
      <c r="FX20">
        <v>0</v>
      </c>
      <c r="FY20">
        <v>0</v>
      </c>
      <c r="FZ20">
        <v>0</v>
      </c>
      <c r="GA20">
        <v>0.24933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3.9</v>
      </c>
      <c r="GJ20">
        <v>3.9</v>
      </c>
      <c r="GK20">
        <v>1.0510299999999999</v>
      </c>
      <c r="GL20">
        <v>2.5708000000000002</v>
      </c>
      <c r="GM20">
        <v>1.4489700000000001</v>
      </c>
      <c r="GN20">
        <v>2.3095699999999999</v>
      </c>
      <c r="GO20">
        <v>1.5466299999999999</v>
      </c>
      <c r="GP20">
        <v>2.49512</v>
      </c>
      <c r="GQ20">
        <v>30.933499999999999</v>
      </c>
      <c r="GR20">
        <v>15.086399999999999</v>
      </c>
      <c r="GS20">
        <v>18</v>
      </c>
      <c r="GT20">
        <v>638.97500000000002</v>
      </c>
      <c r="GU20">
        <v>347.12099999999998</v>
      </c>
      <c r="GV20">
        <v>25.842500000000001</v>
      </c>
      <c r="GW20">
        <v>21.238399999999999</v>
      </c>
      <c r="GX20">
        <v>29.9998</v>
      </c>
      <c r="GY20">
        <v>21.122199999999999</v>
      </c>
      <c r="GZ20">
        <v>21.089400000000001</v>
      </c>
      <c r="HA20">
        <v>21.051300000000001</v>
      </c>
      <c r="HB20">
        <v>0</v>
      </c>
      <c r="HC20">
        <v>-30</v>
      </c>
      <c r="HD20">
        <v>25.891300000000001</v>
      </c>
      <c r="HE20">
        <v>409.71800000000002</v>
      </c>
      <c r="HF20">
        <v>0</v>
      </c>
      <c r="HG20">
        <v>100.642</v>
      </c>
      <c r="HH20">
        <v>96.313199999999995</v>
      </c>
    </row>
    <row r="21" spans="1:216" x14ac:dyDescent="0.25">
      <c r="A21">
        <v>3</v>
      </c>
      <c r="B21">
        <v>1689471296.0999999</v>
      </c>
      <c r="C21">
        <v>122.09999990463299</v>
      </c>
      <c r="D21" t="s">
        <v>353</v>
      </c>
      <c r="E21" t="s">
        <v>354</v>
      </c>
      <c r="F21" t="s">
        <v>343</v>
      </c>
      <c r="G21" t="s">
        <v>390</v>
      </c>
      <c r="H21" t="s">
        <v>344</v>
      </c>
      <c r="I21" t="s">
        <v>345</v>
      </c>
      <c r="J21" t="s">
        <v>389</v>
      </c>
      <c r="K21" t="s">
        <v>391</v>
      </c>
      <c r="L21">
        <v>1689471296.0999999</v>
      </c>
      <c r="M21">
        <f t="shared" si="0"/>
        <v>1.9637024073585864E-3</v>
      </c>
      <c r="N21">
        <f t="shared" si="1"/>
        <v>1.9637024073585865</v>
      </c>
      <c r="O21">
        <f t="shared" si="2"/>
        <v>13.275747017483861</v>
      </c>
      <c r="P21">
        <f t="shared" si="3"/>
        <v>399.96600000000001</v>
      </c>
      <c r="Q21">
        <f t="shared" si="4"/>
        <v>261.62761793765895</v>
      </c>
      <c r="R21">
        <f t="shared" si="5"/>
        <v>26.272607038690918</v>
      </c>
      <c r="S21">
        <f t="shared" si="6"/>
        <v>40.1645270849844</v>
      </c>
      <c r="T21">
        <f t="shared" si="7"/>
        <v>0.16476147205367198</v>
      </c>
      <c r="U21">
        <f t="shared" si="8"/>
        <v>3.4024899717509762</v>
      </c>
      <c r="V21">
        <f t="shared" si="9"/>
        <v>0.16045401510614948</v>
      </c>
      <c r="W21">
        <f t="shared" si="10"/>
        <v>0.10066138767856306</v>
      </c>
      <c r="X21">
        <f t="shared" si="11"/>
        <v>248.075424</v>
      </c>
      <c r="Y21">
        <f t="shared" si="12"/>
        <v>26.053258474428251</v>
      </c>
      <c r="Z21">
        <f t="shared" si="13"/>
        <v>24.956900000000001</v>
      </c>
      <c r="AA21">
        <f t="shared" si="14"/>
        <v>3.1715163125639632</v>
      </c>
      <c r="AB21">
        <f t="shared" si="15"/>
        <v>61.257421057544548</v>
      </c>
      <c r="AC21">
        <f t="shared" si="16"/>
        <v>1.9740233521811796</v>
      </c>
      <c r="AD21">
        <f t="shared" si="17"/>
        <v>3.2225048297851191</v>
      </c>
      <c r="AE21">
        <f t="shared" si="18"/>
        <v>1.1974929603827835</v>
      </c>
      <c r="AF21">
        <f t="shared" si="19"/>
        <v>-86.599276164513668</v>
      </c>
      <c r="AG21">
        <f t="shared" si="20"/>
        <v>49.105560035878845</v>
      </c>
      <c r="AH21">
        <f t="shared" si="21"/>
        <v>3.0555585437398847</v>
      </c>
      <c r="AI21">
        <f t="shared" si="22"/>
        <v>213.63726641510507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53347.718487027858</v>
      </c>
      <c r="AO21">
        <f t="shared" si="26"/>
        <v>1499.94</v>
      </c>
      <c r="AP21">
        <f t="shared" si="27"/>
        <v>1264.4495999999999</v>
      </c>
      <c r="AQ21">
        <f t="shared" si="28"/>
        <v>0.84300012000480018</v>
      </c>
      <c r="AR21">
        <f t="shared" si="29"/>
        <v>0.16539023160926436</v>
      </c>
      <c r="AS21">
        <v>1689471296.0999999</v>
      </c>
      <c r="AT21">
        <v>399.96600000000001</v>
      </c>
      <c r="AU21">
        <v>409.63299999999998</v>
      </c>
      <c r="AV21">
        <v>19.657699999999998</v>
      </c>
      <c r="AW21">
        <v>18.334199999999999</v>
      </c>
      <c r="AX21">
        <v>401.53100000000001</v>
      </c>
      <c r="AY21">
        <v>19.4084</v>
      </c>
      <c r="AZ21">
        <v>600.00300000000004</v>
      </c>
      <c r="BA21">
        <v>100.371</v>
      </c>
      <c r="BB21">
        <v>4.8853399999999998E-2</v>
      </c>
      <c r="BC21">
        <v>25.224599999999999</v>
      </c>
      <c r="BD21">
        <v>24.956900000000001</v>
      </c>
      <c r="BE21">
        <v>999.9</v>
      </c>
      <c r="BF21">
        <v>0</v>
      </c>
      <c r="BG21">
        <v>0</v>
      </c>
      <c r="BH21">
        <v>9991.8799999999992</v>
      </c>
      <c r="BI21">
        <v>0</v>
      </c>
      <c r="BJ21">
        <v>118.015</v>
      </c>
      <c r="BK21">
        <v>-9.6668400000000005</v>
      </c>
      <c r="BL21">
        <v>407.98599999999999</v>
      </c>
      <c r="BM21">
        <v>417.28399999999999</v>
      </c>
      <c r="BN21">
        <v>1.3234900000000001</v>
      </c>
      <c r="BO21">
        <v>409.63299999999998</v>
      </c>
      <c r="BP21">
        <v>18.334199999999999</v>
      </c>
      <c r="BQ21">
        <v>1.9730700000000001</v>
      </c>
      <c r="BR21">
        <v>1.84023</v>
      </c>
      <c r="BS21">
        <v>17.229900000000001</v>
      </c>
      <c r="BT21">
        <v>16.1328</v>
      </c>
      <c r="BU21">
        <v>1499.94</v>
      </c>
      <c r="BV21">
        <v>0.89999899999999999</v>
      </c>
      <c r="BW21">
        <v>0.10000100000000001</v>
      </c>
      <c r="BX21">
        <v>0</v>
      </c>
      <c r="BY21">
        <v>2.2888999999999999</v>
      </c>
      <c r="BZ21">
        <v>0</v>
      </c>
      <c r="CA21">
        <v>9343.27</v>
      </c>
      <c r="CB21">
        <v>11578.7</v>
      </c>
      <c r="CC21">
        <v>36.625</v>
      </c>
      <c r="CD21">
        <v>38.5</v>
      </c>
      <c r="CE21">
        <v>37.811999999999998</v>
      </c>
      <c r="CF21">
        <v>36.936999999999998</v>
      </c>
      <c r="CG21">
        <v>36.686999999999998</v>
      </c>
      <c r="CH21">
        <v>1349.94</v>
      </c>
      <c r="CI21">
        <v>150</v>
      </c>
      <c r="CJ21">
        <v>0</v>
      </c>
      <c r="CK21">
        <v>1689471302.4000001</v>
      </c>
      <c r="CL21">
        <v>0</v>
      </c>
      <c r="CM21">
        <v>1689471003</v>
      </c>
      <c r="CN21" t="s">
        <v>346</v>
      </c>
      <c r="CO21">
        <v>1689470999</v>
      </c>
      <c r="CP21">
        <v>1689471003</v>
      </c>
      <c r="CQ21">
        <v>68</v>
      </c>
      <c r="CR21">
        <v>0.26500000000000001</v>
      </c>
      <c r="CS21">
        <v>-4.7E-2</v>
      </c>
      <c r="CT21">
        <v>-1.5640000000000001</v>
      </c>
      <c r="CU21">
        <v>0.249</v>
      </c>
      <c r="CV21">
        <v>410</v>
      </c>
      <c r="CW21">
        <v>19</v>
      </c>
      <c r="CX21">
        <v>0.17</v>
      </c>
      <c r="CY21">
        <v>7.0000000000000007E-2</v>
      </c>
      <c r="CZ21">
        <v>13.71735086806</v>
      </c>
      <c r="DA21">
        <v>0.176457343738569</v>
      </c>
      <c r="DB21">
        <v>7.2540240957165297E-2</v>
      </c>
      <c r="DC21">
        <v>1</v>
      </c>
      <c r="DD21">
        <v>409.66190476190502</v>
      </c>
      <c r="DE21">
        <v>0.16192207792166199</v>
      </c>
      <c r="DF21">
        <v>4.7946304055288901E-2</v>
      </c>
      <c r="DG21">
        <v>-1</v>
      </c>
      <c r="DH21">
        <v>1500.04476190476</v>
      </c>
      <c r="DI21">
        <v>-0.31253798294401403</v>
      </c>
      <c r="DJ21">
        <v>0.162879419250582</v>
      </c>
      <c r="DK21">
        <v>1</v>
      </c>
      <c r="DL21">
        <v>2</v>
      </c>
      <c r="DM21">
        <v>2</v>
      </c>
      <c r="DN21" t="s">
        <v>347</v>
      </c>
      <c r="DO21">
        <v>3.2418999999999998</v>
      </c>
      <c r="DP21">
        <v>2.7804199999999999</v>
      </c>
      <c r="DQ21">
        <v>9.7767099999999996E-2</v>
      </c>
      <c r="DR21">
        <v>9.8788799999999996E-2</v>
      </c>
      <c r="DS21">
        <v>0.104892</v>
      </c>
      <c r="DT21">
        <v>9.8733699999999994E-2</v>
      </c>
      <c r="DU21">
        <v>26343.8</v>
      </c>
      <c r="DV21">
        <v>28008.5</v>
      </c>
      <c r="DW21">
        <v>27316.1</v>
      </c>
      <c r="DX21">
        <v>29158.400000000001</v>
      </c>
      <c r="DY21">
        <v>32234.9</v>
      </c>
      <c r="DZ21">
        <v>35147.1</v>
      </c>
      <c r="EA21">
        <v>36543.800000000003</v>
      </c>
      <c r="EB21">
        <v>39694.5</v>
      </c>
      <c r="EC21">
        <v>2.32375</v>
      </c>
      <c r="ED21">
        <v>1.7115499999999999</v>
      </c>
      <c r="EE21">
        <v>0.18511</v>
      </c>
      <c r="EF21">
        <v>0</v>
      </c>
      <c r="EG21">
        <v>21.911799999999999</v>
      </c>
      <c r="EH21">
        <v>999.9</v>
      </c>
      <c r="EI21">
        <v>51.843000000000004</v>
      </c>
      <c r="EJ21">
        <v>28.821999999999999</v>
      </c>
      <c r="EK21">
        <v>20.560400000000001</v>
      </c>
      <c r="EL21">
        <v>62.461599999999997</v>
      </c>
      <c r="EM21">
        <v>33.533700000000003</v>
      </c>
      <c r="EN21">
        <v>1</v>
      </c>
      <c r="EO21">
        <v>-0.47707300000000002</v>
      </c>
      <c r="EP21">
        <v>-3.1758700000000002</v>
      </c>
      <c r="EQ21">
        <v>19.797799999999999</v>
      </c>
      <c r="ER21">
        <v>5.2172900000000002</v>
      </c>
      <c r="ES21">
        <v>11.9201</v>
      </c>
      <c r="ET21">
        <v>4.9555999999999996</v>
      </c>
      <c r="EU21">
        <v>3.2974999999999999</v>
      </c>
      <c r="EV21">
        <v>2593.9</v>
      </c>
      <c r="EW21">
        <v>74.2</v>
      </c>
      <c r="EX21">
        <v>37.5</v>
      </c>
      <c r="EY21">
        <v>8463.7999999999993</v>
      </c>
      <c r="EZ21">
        <v>1.86006</v>
      </c>
      <c r="FA21">
        <v>1.85928</v>
      </c>
      <c r="FB21">
        <v>1.8648400000000001</v>
      </c>
      <c r="FC21">
        <v>1.8689</v>
      </c>
      <c r="FD21">
        <v>1.86371</v>
      </c>
      <c r="FE21">
        <v>1.86371</v>
      </c>
      <c r="FF21">
        <v>1.86372</v>
      </c>
      <c r="FG21">
        <v>1.8635600000000001</v>
      </c>
      <c r="FH21">
        <v>0</v>
      </c>
      <c r="FI21">
        <v>0</v>
      </c>
      <c r="FJ21">
        <v>0</v>
      </c>
      <c r="FK21">
        <v>0</v>
      </c>
      <c r="FL21" t="s">
        <v>348</v>
      </c>
      <c r="FM21" t="s">
        <v>349</v>
      </c>
      <c r="FN21" t="s">
        <v>350</v>
      </c>
      <c r="FO21" t="s">
        <v>350</v>
      </c>
      <c r="FP21" t="s">
        <v>350</v>
      </c>
      <c r="FQ21" t="s">
        <v>350</v>
      </c>
      <c r="FR21">
        <v>0</v>
      </c>
      <c r="FS21">
        <v>100</v>
      </c>
      <c r="FT21">
        <v>100</v>
      </c>
      <c r="FU21">
        <v>-1.5649999999999999</v>
      </c>
      <c r="FV21">
        <v>0.24929999999999999</v>
      </c>
      <c r="FW21">
        <v>-1.56430000000006</v>
      </c>
      <c r="FX21">
        <v>0</v>
      </c>
      <c r="FY21">
        <v>0</v>
      </c>
      <c r="FZ21">
        <v>0</v>
      </c>
      <c r="GA21">
        <v>0.24933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5</v>
      </c>
      <c r="GJ21">
        <v>4.9000000000000004</v>
      </c>
      <c r="GK21">
        <v>1.0510299999999999</v>
      </c>
      <c r="GL21">
        <v>2.5683600000000002</v>
      </c>
      <c r="GM21">
        <v>1.4477500000000001</v>
      </c>
      <c r="GN21">
        <v>2.3034699999999999</v>
      </c>
      <c r="GO21">
        <v>1.5466299999999999</v>
      </c>
      <c r="GP21">
        <v>2.4621599999999999</v>
      </c>
      <c r="GQ21">
        <v>30.911899999999999</v>
      </c>
      <c r="GR21">
        <v>15.0777</v>
      </c>
      <c r="GS21">
        <v>18</v>
      </c>
      <c r="GT21">
        <v>638.92499999999995</v>
      </c>
      <c r="GU21">
        <v>347.25</v>
      </c>
      <c r="GV21">
        <v>26.9663</v>
      </c>
      <c r="GW21">
        <v>21.193899999999999</v>
      </c>
      <c r="GX21">
        <v>29.9998</v>
      </c>
      <c r="GY21">
        <v>21.0867</v>
      </c>
      <c r="GZ21">
        <v>21.054099999999998</v>
      </c>
      <c r="HA21">
        <v>21.0487</v>
      </c>
      <c r="HB21">
        <v>0</v>
      </c>
      <c r="HC21">
        <v>-30</v>
      </c>
      <c r="HD21">
        <v>26.977699999999999</v>
      </c>
      <c r="HE21">
        <v>409.72</v>
      </c>
      <c r="HF21">
        <v>0</v>
      </c>
      <c r="HG21">
        <v>100.649</v>
      </c>
      <c r="HH21">
        <v>96.327399999999997</v>
      </c>
    </row>
    <row r="22" spans="1:216" x14ac:dyDescent="0.25">
      <c r="A22">
        <v>4</v>
      </c>
      <c r="B22">
        <v>1689471357.0999999</v>
      </c>
      <c r="C22">
        <v>183.09999990463299</v>
      </c>
      <c r="D22" t="s">
        <v>355</v>
      </c>
      <c r="E22" t="s">
        <v>356</v>
      </c>
      <c r="F22" t="s">
        <v>343</v>
      </c>
      <c r="G22" t="s">
        <v>390</v>
      </c>
      <c r="H22" t="s">
        <v>344</v>
      </c>
      <c r="I22" t="s">
        <v>345</v>
      </c>
      <c r="J22" t="s">
        <v>389</v>
      </c>
      <c r="K22" t="s">
        <v>391</v>
      </c>
      <c r="L22">
        <v>1689471357.0999999</v>
      </c>
      <c r="M22">
        <f t="shared" si="0"/>
        <v>1.8698521576659887E-3</v>
      </c>
      <c r="N22">
        <f t="shared" si="1"/>
        <v>1.8698521576659888</v>
      </c>
      <c r="O22">
        <f t="shared" si="2"/>
        <v>12.991828209713306</v>
      </c>
      <c r="P22">
        <f t="shared" si="3"/>
        <v>400.02699999999999</v>
      </c>
      <c r="Q22">
        <f t="shared" si="4"/>
        <v>256.35304889426084</v>
      </c>
      <c r="R22">
        <f t="shared" si="5"/>
        <v>25.742415909703986</v>
      </c>
      <c r="S22">
        <f t="shared" si="6"/>
        <v>40.169841761307396</v>
      </c>
      <c r="T22">
        <f t="shared" si="7"/>
        <v>0.15478545900132112</v>
      </c>
      <c r="U22">
        <f t="shared" si="8"/>
        <v>3.4056313365448636</v>
      </c>
      <c r="V22">
        <f t="shared" si="9"/>
        <v>0.15098075513629064</v>
      </c>
      <c r="W22">
        <f t="shared" si="10"/>
        <v>9.4697020095431544E-2</v>
      </c>
      <c r="X22">
        <f t="shared" si="11"/>
        <v>206.76622799999998</v>
      </c>
      <c r="Y22">
        <f t="shared" si="12"/>
        <v>26.129154092213749</v>
      </c>
      <c r="Z22">
        <f t="shared" si="13"/>
        <v>25.046299999999999</v>
      </c>
      <c r="AA22">
        <f t="shared" si="14"/>
        <v>3.1884652504999953</v>
      </c>
      <c r="AB22">
        <f t="shared" si="15"/>
        <v>60.376497586463337</v>
      </c>
      <c r="AC22">
        <f t="shared" si="16"/>
        <v>1.9768052430079599</v>
      </c>
      <c r="AD22">
        <f t="shared" si="17"/>
        <v>3.2741303686538581</v>
      </c>
      <c r="AE22">
        <f t="shared" si="18"/>
        <v>1.2116600074920354</v>
      </c>
      <c r="AF22">
        <f t="shared" si="19"/>
        <v>-82.460480153070108</v>
      </c>
      <c r="AG22">
        <f t="shared" si="20"/>
        <v>81.81411913200391</v>
      </c>
      <c r="AH22">
        <f t="shared" si="21"/>
        <v>5.0952660652802786</v>
      </c>
      <c r="AI22">
        <f t="shared" si="22"/>
        <v>211.21513304421404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53372.14700568431</v>
      </c>
      <c r="AO22">
        <f t="shared" si="26"/>
        <v>1250.18</v>
      </c>
      <c r="AP22">
        <f t="shared" si="27"/>
        <v>1053.9012</v>
      </c>
      <c r="AQ22">
        <f t="shared" si="28"/>
        <v>0.842999568062199</v>
      </c>
      <c r="AR22">
        <f t="shared" si="29"/>
        <v>0.16538916636004414</v>
      </c>
      <c r="AS22">
        <v>1689471357.0999999</v>
      </c>
      <c r="AT22">
        <v>400.02699999999999</v>
      </c>
      <c r="AU22">
        <v>409.47300000000001</v>
      </c>
      <c r="AV22">
        <v>19.6858</v>
      </c>
      <c r="AW22">
        <v>18.425599999999999</v>
      </c>
      <c r="AX22">
        <v>401.59100000000001</v>
      </c>
      <c r="AY22">
        <v>19.436499999999999</v>
      </c>
      <c r="AZ22">
        <v>600.00800000000004</v>
      </c>
      <c r="BA22">
        <v>100.369</v>
      </c>
      <c r="BB22">
        <v>4.88262E-2</v>
      </c>
      <c r="BC22">
        <v>25.491900000000001</v>
      </c>
      <c r="BD22">
        <v>25.046299999999999</v>
      </c>
      <c r="BE22">
        <v>999.9</v>
      </c>
      <c r="BF22">
        <v>0</v>
      </c>
      <c r="BG22">
        <v>0</v>
      </c>
      <c r="BH22">
        <v>10006.200000000001</v>
      </c>
      <c r="BI22">
        <v>0</v>
      </c>
      <c r="BJ22">
        <v>129.13999999999999</v>
      </c>
      <c r="BK22">
        <v>-9.4460800000000003</v>
      </c>
      <c r="BL22">
        <v>408.06</v>
      </c>
      <c r="BM22">
        <v>417.15899999999999</v>
      </c>
      <c r="BN22">
        <v>1.2602899999999999</v>
      </c>
      <c r="BO22">
        <v>409.47300000000001</v>
      </c>
      <c r="BP22">
        <v>18.425599999999999</v>
      </c>
      <c r="BQ22">
        <v>1.97584</v>
      </c>
      <c r="BR22">
        <v>1.84935</v>
      </c>
      <c r="BS22">
        <v>17.252099999999999</v>
      </c>
      <c r="BT22">
        <v>16.2103</v>
      </c>
      <c r="BU22">
        <v>1250.18</v>
      </c>
      <c r="BV22">
        <v>0.90001500000000001</v>
      </c>
      <c r="BW22">
        <v>9.9985000000000004E-2</v>
      </c>
      <c r="BX22">
        <v>0</v>
      </c>
      <c r="BY22">
        <v>2.1722999999999999</v>
      </c>
      <c r="BZ22">
        <v>0</v>
      </c>
      <c r="CA22">
        <v>8032.46</v>
      </c>
      <c r="CB22">
        <v>9650.7099999999991</v>
      </c>
      <c r="CC22">
        <v>36.125</v>
      </c>
      <c r="CD22">
        <v>38.311999999999998</v>
      </c>
      <c r="CE22">
        <v>37.561999999999998</v>
      </c>
      <c r="CF22">
        <v>36.811999999999998</v>
      </c>
      <c r="CG22">
        <v>36.375</v>
      </c>
      <c r="CH22">
        <v>1125.18</v>
      </c>
      <c r="CI22">
        <v>125</v>
      </c>
      <c r="CJ22">
        <v>0</v>
      </c>
      <c r="CK22">
        <v>1689471363</v>
      </c>
      <c r="CL22">
        <v>0</v>
      </c>
      <c r="CM22">
        <v>1689471003</v>
      </c>
      <c r="CN22" t="s">
        <v>346</v>
      </c>
      <c r="CO22">
        <v>1689470999</v>
      </c>
      <c r="CP22">
        <v>1689471003</v>
      </c>
      <c r="CQ22">
        <v>68</v>
      </c>
      <c r="CR22">
        <v>0.26500000000000001</v>
      </c>
      <c r="CS22">
        <v>-4.7E-2</v>
      </c>
      <c r="CT22">
        <v>-1.5640000000000001</v>
      </c>
      <c r="CU22">
        <v>0.249</v>
      </c>
      <c r="CV22">
        <v>410</v>
      </c>
      <c r="CW22">
        <v>19</v>
      </c>
      <c r="CX22">
        <v>0.17</v>
      </c>
      <c r="CY22">
        <v>7.0000000000000007E-2</v>
      </c>
      <c r="CZ22">
        <v>13.3999601384517</v>
      </c>
      <c r="DA22">
        <v>0.44676727038518999</v>
      </c>
      <c r="DB22">
        <v>6.7393319330982304E-2</v>
      </c>
      <c r="DC22">
        <v>1</v>
      </c>
      <c r="DD22">
        <v>409.47039999999998</v>
      </c>
      <c r="DE22">
        <v>0.142375939849016</v>
      </c>
      <c r="DF22">
        <v>3.2627289191713801E-2</v>
      </c>
      <c r="DG22">
        <v>-1</v>
      </c>
      <c r="DH22">
        <v>1250.0025000000001</v>
      </c>
      <c r="DI22">
        <v>-0.31659344385604499</v>
      </c>
      <c r="DJ22">
        <v>0.15086003446912999</v>
      </c>
      <c r="DK22">
        <v>1</v>
      </c>
      <c r="DL22">
        <v>2</v>
      </c>
      <c r="DM22">
        <v>2</v>
      </c>
      <c r="DN22" t="s">
        <v>347</v>
      </c>
      <c r="DO22">
        <v>3.2419500000000001</v>
      </c>
      <c r="DP22">
        <v>2.7805200000000001</v>
      </c>
      <c r="DQ22">
        <v>9.7785499999999997E-2</v>
      </c>
      <c r="DR22">
        <v>9.8766900000000005E-2</v>
      </c>
      <c r="DS22">
        <v>0.105006</v>
      </c>
      <c r="DT22">
        <v>9.9085800000000002E-2</v>
      </c>
      <c r="DU22">
        <v>26345.4</v>
      </c>
      <c r="DV22">
        <v>28010.5</v>
      </c>
      <c r="DW22">
        <v>27318.2</v>
      </c>
      <c r="DX22">
        <v>29159.5</v>
      </c>
      <c r="DY22">
        <v>32232.9</v>
      </c>
      <c r="DZ22">
        <v>35134.6</v>
      </c>
      <c r="EA22">
        <v>36546.5</v>
      </c>
      <c r="EB22">
        <v>39696.1</v>
      </c>
      <c r="EC22">
        <v>2.3239999999999998</v>
      </c>
      <c r="ED22">
        <v>1.71227</v>
      </c>
      <c r="EE22">
        <v>0.18440200000000001</v>
      </c>
      <c r="EF22">
        <v>0</v>
      </c>
      <c r="EG22">
        <v>22.013300000000001</v>
      </c>
      <c r="EH22">
        <v>999.9</v>
      </c>
      <c r="EI22">
        <v>51.843000000000004</v>
      </c>
      <c r="EJ22">
        <v>28.782</v>
      </c>
      <c r="EK22">
        <v>20.514099999999999</v>
      </c>
      <c r="EL22">
        <v>62.421599999999998</v>
      </c>
      <c r="EM22">
        <v>33.345399999999998</v>
      </c>
      <c r="EN22">
        <v>1</v>
      </c>
      <c r="EO22">
        <v>-0.47836899999999999</v>
      </c>
      <c r="EP22">
        <v>2.25373</v>
      </c>
      <c r="EQ22">
        <v>19.633500000000002</v>
      </c>
      <c r="ER22">
        <v>5.2190899999999996</v>
      </c>
      <c r="ES22">
        <v>11.9201</v>
      </c>
      <c r="ET22">
        <v>4.9547999999999996</v>
      </c>
      <c r="EU22">
        <v>3.2972000000000001</v>
      </c>
      <c r="EV22">
        <v>2595.1999999999998</v>
      </c>
      <c r="EW22">
        <v>74.2</v>
      </c>
      <c r="EX22">
        <v>37.5</v>
      </c>
      <c r="EY22">
        <v>8463.7999999999993</v>
      </c>
      <c r="EZ22">
        <v>1.86005</v>
      </c>
      <c r="FA22">
        <v>1.85928</v>
      </c>
      <c r="FB22">
        <v>1.8647899999999999</v>
      </c>
      <c r="FC22">
        <v>1.86887</v>
      </c>
      <c r="FD22">
        <v>1.86371</v>
      </c>
      <c r="FE22">
        <v>1.86371</v>
      </c>
      <c r="FF22">
        <v>1.86372</v>
      </c>
      <c r="FG22">
        <v>1.8635600000000001</v>
      </c>
      <c r="FH22">
        <v>0</v>
      </c>
      <c r="FI22">
        <v>0</v>
      </c>
      <c r="FJ22">
        <v>0</v>
      </c>
      <c r="FK22">
        <v>0</v>
      </c>
      <c r="FL22" t="s">
        <v>348</v>
      </c>
      <c r="FM22" t="s">
        <v>349</v>
      </c>
      <c r="FN22" t="s">
        <v>350</v>
      </c>
      <c r="FO22" t="s">
        <v>350</v>
      </c>
      <c r="FP22" t="s">
        <v>350</v>
      </c>
      <c r="FQ22" t="s">
        <v>350</v>
      </c>
      <c r="FR22">
        <v>0</v>
      </c>
      <c r="FS22">
        <v>100</v>
      </c>
      <c r="FT22">
        <v>100</v>
      </c>
      <c r="FU22">
        <v>-1.5640000000000001</v>
      </c>
      <c r="FV22">
        <v>0.24929999999999999</v>
      </c>
      <c r="FW22">
        <v>-1.56430000000006</v>
      </c>
      <c r="FX22">
        <v>0</v>
      </c>
      <c r="FY22">
        <v>0</v>
      </c>
      <c r="FZ22">
        <v>0</v>
      </c>
      <c r="GA22">
        <v>0.24933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6</v>
      </c>
      <c r="GJ22">
        <v>5.9</v>
      </c>
      <c r="GK22">
        <v>1.0510299999999999</v>
      </c>
      <c r="GL22">
        <v>2.5683600000000002</v>
      </c>
      <c r="GM22">
        <v>1.4477500000000001</v>
      </c>
      <c r="GN22">
        <v>2.3083499999999999</v>
      </c>
      <c r="GO22">
        <v>1.5466299999999999</v>
      </c>
      <c r="GP22">
        <v>2.4633799999999999</v>
      </c>
      <c r="GQ22">
        <v>30.8902</v>
      </c>
      <c r="GR22">
        <v>15.051399999999999</v>
      </c>
      <c r="GS22">
        <v>18</v>
      </c>
      <c r="GT22">
        <v>638.64599999999996</v>
      </c>
      <c r="GU22">
        <v>347.39100000000002</v>
      </c>
      <c r="GV22">
        <v>27.240600000000001</v>
      </c>
      <c r="GW22">
        <v>21.146799999999999</v>
      </c>
      <c r="GX22">
        <v>30.0015</v>
      </c>
      <c r="GY22">
        <v>21.049600000000002</v>
      </c>
      <c r="GZ22">
        <v>21.018599999999999</v>
      </c>
      <c r="HA22">
        <v>21.034099999999999</v>
      </c>
      <c r="HB22">
        <v>0</v>
      </c>
      <c r="HC22">
        <v>-30</v>
      </c>
      <c r="HD22">
        <v>25.953600000000002</v>
      </c>
      <c r="HE22">
        <v>409.41300000000001</v>
      </c>
      <c r="HF22">
        <v>0</v>
      </c>
      <c r="HG22">
        <v>100.657</v>
      </c>
      <c r="HH22">
        <v>96.331100000000006</v>
      </c>
    </row>
    <row r="23" spans="1:216" x14ac:dyDescent="0.25">
      <c r="A23">
        <v>5</v>
      </c>
      <c r="B23">
        <v>1689471418.0999999</v>
      </c>
      <c r="C23">
        <v>244.09999990463299</v>
      </c>
      <c r="D23" t="s">
        <v>357</v>
      </c>
      <c r="E23" t="s">
        <v>358</v>
      </c>
      <c r="F23" t="s">
        <v>343</v>
      </c>
      <c r="G23" t="s">
        <v>390</v>
      </c>
      <c r="H23" t="s">
        <v>344</v>
      </c>
      <c r="I23" t="s">
        <v>345</v>
      </c>
      <c r="J23" t="s">
        <v>389</v>
      </c>
      <c r="K23" t="s">
        <v>391</v>
      </c>
      <c r="L23">
        <v>1689471418.0999999</v>
      </c>
      <c r="M23">
        <f t="shared" si="0"/>
        <v>1.7178858027244773E-3</v>
      </c>
      <c r="N23">
        <f t="shared" si="1"/>
        <v>1.7178858027244772</v>
      </c>
      <c r="O23">
        <f t="shared" si="2"/>
        <v>12.524256679670673</v>
      </c>
      <c r="P23">
        <f t="shared" si="3"/>
        <v>399.97800000000001</v>
      </c>
      <c r="Q23">
        <f t="shared" si="4"/>
        <v>254.9184260650126</v>
      </c>
      <c r="R23">
        <f t="shared" si="5"/>
        <v>25.598879565158263</v>
      </c>
      <c r="S23">
        <f t="shared" si="6"/>
        <v>40.165745602483803</v>
      </c>
      <c r="T23">
        <f t="shared" si="7"/>
        <v>0.14731583121518024</v>
      </c>
      <c r="U23">
        <f t="shared" si="8"/>
        <v>3.4010965633499333</v>
      </c>
      <c r="V23">
        <f t="shared" si="9"/>
        <v>0.14386058701972504</v>
      </c>
      <c r="W23">
        <f t="shared" si="10"/>
        <v>9.021655697011717E-2</v>
      </c>
      <c r="X23">
        <f t="shared" si="11"/>
        <v>165.37590861069486</v>
      </c>
      <c r="Y23">
        <f t="shared" si="12"/>
        <v>25.939002814745105</v>
      </c>
      <c r="Z23">
        <f t="shared" si="13"/>
        <v>24.8841</v>
      </c>
      <c r="AA23">
        <f t="shared" si="14"/>
        <v>3.1577727079457936</v>
      </c>
      <c r="AB23">
        <f t="shared" si="15"/>
        <v>60.806471021703068</v>
      </c>
      <c r="AC23">
        <f t="shared" si="16"/>
        <v>1.9893581314058402</v>
      </c>
      <c r="AD23">
        <f t="shared" si="17"/>
        <v>3.2716224079108254</v>
      </c>
      <c r="AE23">
        <f t="shared" si="18"/>
        <v>1.1684145765399534</v>
      </c>
      <c r="AF23">
        <f t="shared" si="19"/>
        <v>-75.758763900149447</v>
      </c>
      <c r="AG23">
        <f t="shared" si="20"/>
        <v>109.08081517258385</v>
      </c>
      <c r="AH23">
        <f t="shared" si="21"/>
        <v>6.7964692470245405</v>
      </c>
      <c r="AI23">
        <f t="shared" si="22"/>
        <v>205.4944291301538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53270.210224682829</v>
      </c>
      <c r="AO23">
        <f t="shared" si="26"/>
        <v>999.91899999999998</v>
      </c>
      <c r="AP23">
        <f t="shared" si="27"/>
        <v>842.93135700035998</v>
      </c>
      <c r="AQ23">
        <f t="shared" si="28"/>
        <v>0.84299963997119765</v>
      </c>
      <c r="AR23">
        <f t="shared" si="29"/>
        <v>0.16538930514441155</v>
      </c>
      <c r="AS23">
        <v>1689471418.0999999</v>
      </c>
      <c r="AT23">
        <v>399.97800000000001</v>
      </c>
      <c r="AU23">
        <v>409.06200000000001</v>
      </c>
      <c r="AV23">
        <v>19.810400000000001</v>
      </c>
      <c r="AW23">
        <v>18.6526</v>
      </c>
      <c r="AX23">
        <v>401.54199999999997</v>
      </c>
      <c r="AY23">
        <v>19.5611</v>
      </c>
      <c r="AZ23">
        <v>599.92200000000003</v>
      </c>
      <c r="BA23">
        <v>100.371</v>
      </c>
      <c r="BB23">
        <v>4.8887100000000003E-2</v>
      </c>
      <c r="BC23">
        <v>25.478999999999999</v>
      </c>
      <c r="BD23">
        <v>24.8841</v>
      </c>
      <c r="BE23">
        <v>999.9</v>
      </c>
      <c r="BF23">
        <v>0</v>
      </c>
      <c r="BG23">
        <v>0</v>
      </c>
      <c r="BH23">
        <v>9985.6200000000008</v>
      </c>
      <c r="BI23">
        <v>0</v>
      </c>
      <c r="BJ23">
        <v>136.136</v>
      </c>
      <c r="BK23">
        <v>-9.0839200000000009</v>
      </c>
      <c r="BL23">
        <v>408.06200000000001</v>
      </c>
      <c r="BM23">
        <v>416.83699999999999</v>
      </c>
      <c r="BN23">
        <v>1.15777</v>
      </c>
      <c r="BO23">
        <v>409.06200000000001</v>
      </c>
      <c r="BP23">
        <v>18.6526</v>
      </c>
      <c r="BQ23">
        <v>1.9883900000000001</v>
      </c>
      <c r="BR23">
        <v>1.87218</v>
      </c>
      <c r="BS23">
        <v>17.3522</v>
      </c>
      <c r="BT23">
        <v>16.402899999999999</v>
      </c>
      <c r="BU23">
        <v>999.91899999999998</v>
      </c>
      <c r="BV23">
        <v>0.90000800000000003</v>
      </c>
      <c r="BW23">
        <v>9.9992300000000006E-2</v>
      </c>
      <c r="BX23">
        <v>0</v>
      </c>
      <c r="BY23">
        <v>2.6511</v>
      </c>
      <c r="BZ23">
        <v>0</v>
      </c>
      <c r="CA23">
        <v>6788.27</v>
      </c>
      <c r="CB23">
        <v>7718.8</v>
      </c>
      <c r="CC23">
        <v>35.686999999999998</v>
      </c>
      <c r="CD23">
        <v>38.186999999999998</v>
      </c>
      <c r="CE23">
        <v>37.311999999999998</v>
      </c>
      <c r="CF23">
        <v>36.625</v>
      </c>
      <c r="CG23">
        <v>36</v>
      </c>
      <c r="CH23">
        <v>899.94</v>
      </c>
      <c r="CI23">
        <v>99.98</v>
      </c>
      <c r="CJ23">
        <v>0</v>
      </c>
      <c r="CK23">
        <v>1689471424.2</v>
      </c>
      <c r="CL23">
        <v>0</v>
      </c>
      <c r="CM23">
        <v>1689471003</v>
      </c>
      <c r="CN23" t="s">
        <v>346</v>
      </c>
      <c r="CO23">
        <v>1689470999</v>
      </c>
      <c r="CP23">
        <v>1689471003</v>
      </c>
      <c r="CQ23">
        <v>68</v>
      </c>
      <c r="CR23">
        <v>0.26500000000000001</v>
      </c>
      <c r="CS23">
        <v>-4.7E-2</v>
      </c>
      <c r="CT23">
        <v>-1.5640000000000001</v>
      </c>
      <c r="CU23">
        <v>0.249</v>
      </c>
      <c r="CV23">
        <v>410</v>
      </c>
      <c r="CW23">
        <v>19</v>
      </c>
      <c r="CX23">
        <v>0.17</v>
      </c>
      <c r="CY23">
        <v>7.0000000000000007E-2</v>
      </c>
      <c r="CZ23">
        <v>12.951015793044499</v>
      </c>
      <c r="DA23">
        <v>0.27353950514200498</v>
      </c>
      <c r="DB23">
        <v>8.2973275015000902E-2</v>
      </c>
      <c r="DC23">
        <v>1</v>
      </c>
      <c r="DD23">
        <v>409.12404761904799</v>
      </c>
      <c r="DE23">
        <v>1.0909090909441799E-2</v>
      </c>
      <c r="DF23">
        <v>4.3641915403029502E-2</v>
      </c>
      <c r="DG23">
        <v>-1</v>
      </c>
      <c r="DH23">
        <v>1000.00361904762</v>
      </c>
      <c r="DI23">
        <v>-2.9099930047932199E-2</v>
      </c>
      <c r="DJ23">
        <v>0.138713296712344</v>
      </c>
      <c r="DK23">
        <v>1</v>
      </c>
      <c r="DL23">
        <v>2</v>
      </c>
      <c r="DM23">
        <v>2</v>
      </c>
      <c r="DN23" t="s">
        <v>347</v>
      </c>
      <c r="DO23">
        <v>3.2417899999999999</v>
      </c>
      <c r="DP23">
        <v>2.7804000000000002</v>
      </c>
      <c r="DQ23">
        <v>9.7787899999999997E-2</v>
      </c>
      <c r="DR23">
        <v>9.8704E-2</v>
      </c>
      <c r="DS23">
        <v>0.105493</v>
      </c>
      <c r="DT23">
        <v>9.9952799999999994E-2</v>
      </c>
      <c r="DU23">
        <v>26345.599999999999</v>
      </c>
      <c r="DV23">
        <v>28010.5</v>
      </c>
      <c r="DW23">
        <v>27318.400000000001</v>
      </c>
      <c r="DX23">
        <v>29157.4</v>
      </c>
      <c r="DY23">
        <v>32215.5</v>
      </c>
      <c r="DZ23">
        <v>35098.6</v>
      </c>
      <c r="EA23">
        <v>36547.199999999997</v>
      </c>
      <c r="EB23">
        <v>39693.699999999997</v>
      </c>
      <c r="EC23">
        <v>2.3245300000000002</v>
      </c>
      <c r="ED23">
        <v>1.71332</v>
      </c>
      <c r="EE23">
        <v>0.16897899999999999</v>
      </c>
      <c r="EF23">
        <v>0</v>
      </c>
      <c r="EG23">
        <v>22.104700000000001</v>
      </c>
      <c r="EH23">
        <v>999.9</v>
      </c>
      <c r="EI23">
        <v>51.843000000000004</v>
      </c>
      <c r="EJ23">
        <v>28.782</v>
      </c>
      <c r="EK23">
        <v>20.511399999999998</v>
      </c>
      <c r="EL23">
        <v>62.471600000000002</v>
      </c>
      <c r="EM23">
        <v>33.369399999999999</v>
      </c>
      <c r="EN23">
        <v>1</v>
      </c>
      <c r="EO23">
        <v>-0.48221799999999998</v>
      </c>
      <c r="EP23">
        <v>-3.4358</v>
      </c>
      <c r="EQ23">
        <v>19.771899999999999</v>
      </c>
      <c r="ER23">
        <v>5.22133</v>
      </c>
      <c r="ES23">
        <v>11.9201</v>
      </c>
      <c r="ET23">
        <v>4.9554999999999998</v>
      </c>
      <c r="EU23">
        <v>3.2974299999999999</v>
      </c>
      <c r="EV23">
        <v>2596.4</v>
      </c>
      <c r="EW23">
        <v>74.2</v>
      </c>
      <c r="EX23">
        <v>37.5</v>
      </c>
      <c r="EY23">
        <v>8463.7999999999993</v>
      </c>
      <c r="EZ23">
        <v>1.86005</v>
      </c>
      <c r="FA23">
        <v>1.85928</v>
      </c>
      <c r="FB23">
        <v>1.8648400000000001</v>
      </c>
      <c r="FC23">
        <v>1.8688800000000001</v>
      </c>
      <c r="FD23">
        <v>1.86371</v>
      </c>
      <c r="FE23">
        <v>1.86371</v>
      </c>
      <c r="FF23">
        <v>1.86371</v>
      </c>
      <c r="FG23">
        <v>1.86355</v>
      </c>
      <c r="FH23">
        <v>0</v>
      </c>
      <c r="FI23">
        <v>0</v>
      </c>
      <c r="FJ23">
        <v>0</v>
      </c>
      <c r="FK23">
        <v>0</v>
      </c>
      <c r="FL23" t="s">
        <v>348</v>
      </c>
      <c r="FM23" t="s">
        <v>349</v>
      </c>
      <c r="FN23" t="s">
        <v>350</v>
      </c>
      <c r="FO23" t="s">
        <v>350</v>
      </c>
      <c r="FP23" t="s">
        <v>350</v>
      </c>
      <c r="FQ23" t="s">
        <v>350</v>
      </c>
      <c r="FR23">
        <v>0</v>
      </c>
      <c r="FS23">
        <v>100</v>
      </c>
      <c r="FT23">
        <v>100</v>
      </c>
      <c r="FU23">
        <v>-1.5640000000000001</v>
      </c>
      <c r="FV23">
        <v>0.24929999999999999</v>
      </c>
      <c r="FW23">
        <v>-1.56430000000006</v>
      </c>
      <c r="FX23">
        <v>0</v>
      </c>
      <c r="FY23">
        <v>0</v>
      </c>
      <c r="FZ23">
        <v>0</v>
      </c>
      <c r="GA23">
        <v>0.24933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7</v>
      </c>
      <c r="GJ23">
        <v>6.9</v>
      </c>
      <c r="GK23">
        <v>1.0510299999999999</v>
      </c>
      <c r="GL23">
        <v>2.5695800000000002</v>
      </c>
      <c r="GM23">
        <v>1.4489700000000001</v>
      </c>
      <c r="GN23">
        <v>2.3071299999999999</v>
      </c>
      <c r="GO23">
        <v>1.5466299999999999</v>
      </c>
      <c r="GP23">
        <v>2.47681</v>
      </c>
      <c r="GQ23">
        <v>30.868600000000001</v>
      </c>
      <c r="GR23">
        <v>15.0602</v>
      </c>
      <c r="GS23">
        <v>18</v>
      </c>
      <c r="GT23">
        <v>638.62199999999996</v>
      </c>
      <c r="GU23">
        <v>347.73700000000002</v>
      </c>
      <c r="GV23">
        <v>27.172599999999999</v>
      </c>
      <c r="GW23">
        <v>21.123999999999999</v>
      </c>
      <c r="GX23">
        <v>30</v>
      </c>
      <c r="GY23">
        <v>21.017900000000001</v>
      </c>
      <c r="GZ23">
        <v>20.987400000000001</v>
      </c>
      <c r="HA23">
        <v>21.031700000000001</v>
      </c>
      <c r="HB23">
        <v>0</v>
      </c>
      <c r="HC23">
        <v>-30</v>
      </c>
      <c r="HD23">
        <v>27.182099999999998</v>
      </c>
      <c r="HE23">
        <v>409.29199999999997</v>
      </c>
      <c r="HF23">
        <v>0</v>
      </c>
      <c r="HG23">
        <v>100.658</v>
      </c>
      <c r="HH23">
        <v>96.3249</v>
      </c>
    </row>
    <row r="24" spans="1:216" x14ac:dyDescent="0.25">
      <c r="A24">
        <v>6</v>
      </c>
      <c r="B24">
        <v>1689471479.0999999</v>
      </c>
      <c r="C24">
        <v>305.09999990463302</v>
      </c>
      <c r="D24" t="s">
        <v>359</v>
      </c>
      <c r="E24" t="s">
        <v>360</v>
      </c>
      <c r="F24" t="s">
        <v>343</v>
      </c>
      <c r="G24" t="s">
        <v>390</v>
      </c>
      <c r="H24" t="s">
        <v>344</v>
      </c>
      <c r="I24" t="s">
        <v>345</v>
      </c>
      <c r="J24" t="s">
        <v>389</v>
      </c>
      <c r="K24" t="s">
        <v>391</v>
      </c>
      <c r="L24">
        <v>1689471479.0999999</v>
      </c>
      <c r="M24">
        <f t="shared" si="0"/>
        <v>1.8599495946946501E-3</v>
      </c>
      <c r="N24">
        <f t="shared" si="1"/>
        <v>1.85994959469465</v>
      </c>
      <c r="O24">
        <f t="shared" si="2"/>
        <v>11.905191825708034</v>
      </c>
      <c r="P24">
        <f t="shared" si="3"/>
        <v>399.99900000000002</v>
      </c>
      <c r="Q24">
        <f t="shared" si="4"/>
        <v>270.50611004124875</v>
      </c>
      <c r="R24">
        <f t="shared" si="5"/>
        <v>27.16388681728581</v>
      </c>
      <c r="S24">
        <f t="shared" si="6"/>
        <v>40.167401621244899</v>
      </c>
      <c r="T24">
        <f t="shared" si="7"/>
        <v>0.15822466293864526</v>
      </c>
      <c r="U24">
        <f t="shared" si="8"/>
        <v>3.4001014249048329</v>
      </c>
      <c r="V24">
        <f t="shared" si="9"/>
        <v>0.15424505635522093</v>
      </c>
      <c r="W24">
        <f t="shared" si="10"/>
        <v>9.6752375234886681E-2</v>
      </c>
      <c r="X24">
        <f t="shared" si="11"/>
        <v>124.05108366277898</v>
      </c>
      <c r="Y24">
        <f t="shared" si="12"/>
        <v>25.883160602670369</v>
      </c>
      <c r="Z24">
        <f t="shared" si="13"/>
        <v>24.9786</v>
      </c>
      <c r="AA24">
        <f t="shared" si="14"/>
        <v>3.1756230637426008</v>
      </c>
      <c r="AB24">
        <f t="shared" si="15"/>
        <v>60.328332457430143</v>
      </c>
      <c r="AC24">
        <f t="shared" si="16"/>
        <v>1.9959131344920902</v>
      </c>
      <c r="AD24">
        <f t="shared" si="17"/>
        <v>3.3084175431178688</v>
      </c>
      <c r="AE24">
        <f t="shared" si="18"/>
        <v>1.1797099292505107</v>
      </c>
      <c r="AF24">
        <f t="shared" si="19"/>
        <v>-82.023777126034076</v>
      </c>
      <c r="AG24">
        <f t="shared" si="20"/>
        <v>126.26135741181059</v>
      </c>
      <c r="AH24">
        <f t="shared" si="21"/>
        <v>7.8804420844110954</v>
      </c>
      <c r="AI24">
        <f t="shared" si="22"/>
        <v>176.1691060329666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53213.721941597636</v>
      </c>
      <c r="AO24">
        <f t="shared" si="26"/>
        <v>750.05399999999997</v>
      </c>
      <c r="AP24">
        <f t="shared" si="27"/>
        <v>632.29534200143985</v>
      </c>
      <c r="AQ24">
        <f t="shared" si="28"/>
        <v>0.84299976001919841</v>
      </c>
      <c r="AR24">
        <f t="shared" si="29"/>
        <v>0.16538953683705304</v>
      </c>
      <c r="AS24">
        <v>1689471479.0999999</v>
      </c>
      <c r="AT24">
        <v>399.99900000000002</v>
      </c>
      <c r="AU24">
        <v>408.69600000000003</v>
      </c>
      <c r="AV24">
        <v>19.875900000000001</v>
      </c>
      <c r="AW24">
        <v>18.622499999999999</v>
      </c>
      <c r="AX24">
        <v>401.56299999999999</v>
      </c>
      <c r="AY24">
        <v>19.6266</v>
      </c>
      <c r="AZ24">
        <v>599.952</v>
      </c>
      <c r="BA24">
        <v>100.37</v>
      </c>
      <c r="BB24">
        <v>4.8755100000000003E-2</v>
      </c>
      <c r="BC24">
        <v>25.667400000000001</v>
      </c>
      <c r="BD24">
        <v>24.9786</v>
      </c>
      <c r="BE24">
        <v>999.9</v>
      </c>
      <c r="BF24">
        <v>0</v>
      </c>
      <c r="BG24">
        <v>0</v>
      </c>
      <c r="BH24">
        <v>9981.25</v>
      </c>
      <c r="BI24">
        <v>0</v>
      </c>
      <c r="BJ24">
        <v>124.465</v>
      </c>
      <c r="BK24">
        <v>-8.6970200000000002</v>
      </c>
      <c r="BL24">
        <v>408.11</v>
      </c>
      <c r="BM24">
        <v>416.45100000000002</v>
      </c>
      <c r="BN24">
        <v>1.2534099999999999</v>
      </c>
      <c r="BO24">
        <v>408.69600000000003</v>
      </c>
      <c r="BP24">
        <v>18.622499999999999</v>
      </c>
      <c r="BQ24">
        <v>1.99495</v>
      </c>
      <c r="BR24">
        <v>1.8691500000000001</v>
      </c>
      <c r="BS24">
        <v>17.404299999999999</v>
      </c>
      <c r="BT24">
        <v>16.377400000000002</v>
      </c>
      <c r="BU24">
        <v>750.05399999999997</v>
      </c>
      <c r="BV24">
        <v>0.90000999999999998</v>
      </c>
      <c r="BW24">
        <v>9.9990399999999993E-2</v>
      </c>
      <c r="BX24">
        <v>0</v>
      </c>
      <c r="BY24">
        <v>2.4171999999999998</v>
      </c>
      <c r="BZ24">
        <v>0</v>
      </c>
      <c r="CA24">
        <v>5616.17</v>
      </c>
      <c r="CB24">
        <v>5789.99</v>
      </c>
      <c r="CC24">
        <v>35.125</v>
      </c>
      <c r="CD24">
        <v>37.936999999999998</v>
      </c>
      <c r="CE24">
        <v>36.936999999999998</v>
      </c>
      <c r="CF24">
        <v>36.5</v>
      </c>
      <c r="CG24">
        <v>35.625</v>
      </c>
      <c r="CH24">
        <v>675.06</v>
      </c>
      <c r="CI24">
        <v>75</v>
      </c>
      <c r="CJ24">
        <v>0</v>
      </c>
      <c r="CK24">
        <v>1689471485.4000001</v>
      </c>
      <c r="CL24">
        <v>0</v>
      </c>
      <c r="CM24">
        <v>1689471003</v>
      </c>
      <c r="CN24" t="s">
        <v>346</v>
      </c>
      <c r="CO24">
        <v>1689470999</v>
      </c>
      <c r="CP24">
        <v>1689471003</v>
      </c>
      <c r="CQ24">
        <v>68</v>
      </c>
      <c r="CR24">
        <v>0.26500000000000001</v>
      </c>
      <c r="CS24">
        <v>-4.7E-2</v>
      </c>
      <c r="CT24">
        <v>-1.5640000000000001</v>
      </c>
      <c r="CU24">
        <v>0.249</v>
      </c>
      <c r="CV24">
        <v>410</v>
      </c>
      <c r="CW24">
        <v>19</v>
      </c>
      <c r="CX24">
        <v>0.17</v>
      </c>
      <c r="CY24">
        <v>7.0000000000000007E-2</v>
      </c>
      <c r="CZ24">
        <v>12.1418791870398</v>
      </c>
      <c r="DA24">
        <v>0.27909763310546498</v>
      </c>
      <c r="DB24">
        <v>4.5031014795187799E-2</v>
      </c>
      <c r="DC24">
        <v>1</v>
      </c>
      <c r="DD24">
        <v>408.62529999999998</v>
      </c>
      <c r="DE24">
        <v>0.22971428571470401</v>
      </c>
      <c r="DF24">
        <v>3.65090399764239E-2</v>
      </c>
      <c r="DG24">
        <v>-1</v>
      </c>
      <c r="DH24">
        <v>750.01609523809498</v>
      </c>
      <c r="DI24">
        <v>-0.121473491951092</v>
      </c>
      <c r="DJ24">
        <v>6.5665751573435502E-2</v>
      </c>
      <c r="DK24">
        <v>1</v>
      </c>
      <c r="DL24">
        <v>2</v>
      </c>
      <c r="DM24">
        <v>2</v>
      </c>
      <c r="DN24" t="s">
        <v>347</v>
      </c>
      <c r="DO24">
        <v>3.24186</v>
      </c>
      <c r="DP24">
        <v>2.78023</v>
      </c>
      <c r="DQ24">
        <v>9.7795699999999999E-2</v>
      </c>
      <c r="DR24">
        <v>9.8640099999999994E-2</v>
      </c>
      <c r="DS24">
        <v>0.10574600000000001</v>
      </c>
      <c r="DT24">
        <v>9.9842600000000004E-2</v>
      </c>
      <c r="DU24">
        <v>26344.9</v>
      </c>
      <c r="DV24">
        <v>28012.6</v>
      </c>
      <c r="DW24">
        <v>27317.9</v>
      </c>
      <c r="DX24">
        <v>29157.5</v>
      </c>
      <c r="DY24">
        <v>32205.9</v>
      </c>
      <c r="DZ24">
        <v>35103</v>
      </c>
      <c r="EA24">
        <v>36546.9</v>
      </c>
      <c r="EB24">
        <v>39693.800000000003</v>
      </c>
      <c r="EC24">
        <v>2.3251499999999998</v>
      </c>
      <c r="ED24">
        <v>1.7133799999999999</v>
      </c>
      <c r="EE24">
        <v>0.162497</v>
      </c>
      <c r="EF24">
        <v>0</v>
      </c>
      <c r="EG24">
        <v>22.3064</v>
      </c>
      <c r="EH24">
        <v>999.9</v>
      </c>
      <c r="EI24">
        <v>51.831000000000003</v>
      </c>
      <c r="EJ24">
        <v>28.751999999999999</v>
      </c>
      <c r="EK24">
        <v>20.470500000000001</v>
      </c>
      <c r="EL24">
        <v>62.491599999999998</v>
      </c>
      <c r="EM24">
        <v>33.365400000000001</v>
      </c>
      <c r="EN24">
        <v>1</v>
      </c>
      <c r="EO24">
        <v>-0.48215200000000003</v>
      </c>
      <c r="EP24">
        <v>-3.3221699999999998</v>
      </c>
      <c r="EQ24">
        <v>19.7928</v>
      </c>
      <c r="ER24">
        <v>5.2210299999999998</v>
      </c>
      <c r="ES24">
        <v>11.920199999999999</v>
      </c>
      <c r="ET24">
        <v>4.9554999999999998</v>
      </c>
      <c r="EU24">
        <v>3.2972800000000002</v>
      </c>
      <c r="EV24">
        <v>2597.8000000000002</v>
      </c>
      <c r="EW24">
        <v>74.2</v>
      </c>
      <c r="EX24">
        <v>37.5</v>
      </c>
      <c r="EY24">
        <v>8463.7999999999993</v>
      </c>
      <c r="EZ24">
        <v>1.86005</v>
      </c>
      <c r="FA24">
        <v>1.85928</v>
      </c>
      <c r="FB24">
        <v>1.86487</v>
      </c>
      <c r="FC24">
        <v>1.8689</v>
      </c>
      <c r="FD24">
        <v>1.86371</v>
      </c>
      <c r="FE24">
        <v>1.86371</v>
      </c>
      <c r="FF24">
        <v>1.86378</v>
      </c>
      <c r="FG24">
        <v>1.8635699999999999</v>
      </c>
      <c r="FH24">
        <v>0</v>
      </c>
      <c r="FI24">
        <v>0</v>
      </c>
      <c r="FJ24">
        <v>0</v>
      </c>
      <c r="FK24">
        <v>0</v>
      </c>
      <c r="FL24" t="s">
        <v>348</v>
      </c>
      <c r="FM24" t="s">
        <v>349</v>
      </c>
      <c r="FN24" t="s">
        <v>350</v>
      </c>
      <c r="FO24" t="s">
        <v>350</v>
      </c>
      <c r="FP24" t="s">
        <v>350</v>
      </c>
      <c r="FQ24" t="s">
        <v>350</v>
      </c>
      <c r="FR24">
        <v>0</v>
      </c>
      <c r="FS24">
        <v>100</v>
      </c>
      <c r="FT24">
        <v>100</v>
      </c>
      <c r="FU24">
        <v>-1.5640000000000001</v>
      </c>
      <c r="FV24">
        <v>0.24929999999999999</v>
      </c>
      <c r="FW24">
        <v>-1.56430000000006</v>
      </c>
      <c r="FX24">
        <v>0</v>
      </c>
      <c r="FY24">
        <v>0</v>
      </c>
      <c r="FZ24">
        <v>0</v>
      </c>
      <c r="GA24">
        <v>0.24933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8</v>
      </c>
      <c r="GJ24">
        <v>7.9</v>
      </c>
      <c r="GK24">
        <v>1.0498000000000001</v>
      </c>
      <c r="GL24">
        <v>2.5695800000000002</v>
      </c>
      <c r="GM24">
        <v>1.4489700000000001</v>
      </c>
      <c r="GN24">
        <v>2.3071299999999999</v>
      </c>
      <c r="GO24">
        <v>1.5466299999999999</v>
      </c>
      <c r="GP24">
        <v>2.48047</v>
      </c>
      <c r="GQ24">
        <v>30.868600000000001</v>
      </c>
      <c r="GR24">
        <v>15.0602</v>
      </c>
      <c r="GS24">
        <v>18</v>
      </c>
      <c r="GT24">
        <v>638.86099999999999</v>
      </c>
      <c r="GU24">
        <v>347.64499999999998</v>
      </c>
      <c r="GV24">
        <v>27.9405</v>
      </c>
      <c r="GW24">
        <v>21.1204</v>
      </c>
      <c r="GX24">
        <v>30.0002</v>
      </c>
      <c r="GY24">
        <v>21.001799999999999</v>
      </c>
      <c r="GZ24">
        <v>20.970600000000001</v>
      </c>
      <c r="HA24">
        <v>21.004799999999999</v>
      </c>
      <c r="HB24">
        <v>0</v>
      </c>
      <c r="HC24">
        <v>-30</v>
      </c>
      <c r="HD24">
        <v>27.956299999999999</v>
      </c>
      <c r="HE24">
        <v>408.68</v>
      </c>
      <c r="HF24">
        <v>0</v>
      </c>
      <c r="HG24">
        <v>100.657</v>
      </c>
      <c r="HH24">
        <v>96.325100000000006</v>
      </c>
    </row>
    <row r="25" spans="1:216" x14ac:dyDescent="0.25">
      <c r="A25">
        <v>7</v>
      </c>
      <c r="B25">
        <v>1689471540.0999999</v>
      </c>
      <c r="C25">
        <v>366.09999990463302</v>
      </c>
      <c r="D25" t="s">
        <v>361</v>
      </c>
      <c r="E25" t="s">
        <v>362</v>
      </c>
      <c r="F25" t="s">
        <v>343</v>
      </c>
      <c r="G25" t="s">
        <v>390</v>
      </c>
      <c r="H25" t="s">
        <v>344</v>
      </c>
      <c r="I25" t="s">
        <v>345</v>
      </c>
      <c r="J25" t="s">
        <v>389</v>
      </c>
      <c r="K25" t="s">
        <v>391</v>
      </c>
      <c r="L25">
        <v>1689471540.0999999</v>
      </c>
      <c r="M25">
        <f t="shared" si="0"/>
        <v>1.7476166373237372E-3</v>
      </c>
      <c r="N25">
        <f t="shared" si="1"/>
        <v>1.7476166373237372</v>
      </c>
      <c r="O25">
        <f t="shared" si="2"/>
        <v>11.130123505332667</v>
      </c>
      <c r="P25">
        <f t="shared" si="3"/>
        <v>400.00099999999998</v>
      </c>
      <c r="Q25">
        <f t="shared" si="4"/>
        <v>271.00984861483948</v>
      </c>
      <c r="R25">
        <f t="shared" si="5"/>
        <v>27.21465647355938</v>
      </c>
      <c r="S25">
        <f t="shared" si="6"/>
        <v>40.167875299437199</v>
      </c>
      <c r="T25">
        <f t="shared" si="7"/>
        <v>0.14832986355883182</v>
      </c>
      <c r="U25">
        <f t="shared" si="8"/>
        <v>3.4131852175115203</v>
      </c>
      <c r="V25">
        <f t="shared" si="9"/>
        <v>0.14483958728324309</v>
      </c>
      <c r="W25">
        <f t="shared" si="10"/>
        <v>9.0831489144398508E-2</v>
      </c>
      <c r="X25">
        <f t="shared" si="11"/>
        <v>99.240987662894753</v>
      </c>
      <c r="Y25">
        <f t="shared" si="12"/>
        <v>25.867405904725459</v>
      </c>
      <c r="Z25">
        <f t="shared" si="13"/>
        <v>24.993600000000001</v>
      </c>
      <c r="AA25">
        <f t="shared" si="14"/>
        <v>3.1784645475075379</v>
      </c>
      <c r="AB25">
        <f t="shared" si="15"/>
        <v>60.083432436613968</v>
      </c>
      <c r="AC25">
        <f t="shared" si="16"/>
        <v>1.9980455419683998</v>
      </c>
      <c r="AD25">
        <f t="shared" si="17"/>
        <v>3.3254517276060613</v>
      </c>
      <c r="AE25">
        <f t="shared" si="18"/>
        <v>1.1804190055391381</v>
      </c>
      <c r="AF25">
        <f t="shared" si="19"/>
        <v>-77.06989370597681</v>
      </c>
      <c r="AG25">
        <f t="shared" si="20"/>
        <v>139.92245215590435</v>
      </c>
      <c r="AH25">
        <f t="shared" si="21"/>
        <v>8.704052875955604</v>
      </c>
      <c r="AI25">
        <f t="shared" si="22"/>
        <v>170.79759898877791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53499.042637927523</v>
      </c>
      <c r="AO25">
        <f t="shared" si="26"/>
        <v>600.04399999999998</v>
      </c>
      <c r="AP25">
        <f t="shared" si="27"/>
        <v>505.83694200149978</v>
      </c>
      <c r="AQ25">
        <f t="shared" si="28"/>
        <v>0.8429997500208315</v>
      </c>
      <c r="AR25">
        <f t="shared" si="29"/>
        <v>0.16538951754020498</v>
      </c>
      <c r="AS25">
        <v>1689471540.0999999</v>
      </c>
      <c r="AT25">
        <v>400.00099999999998</v>
      </c>
      <c r="AU25">
        <v>408.13299999999998</v>
      </c>
      <c r="AV25">
        <v>19.896999999999998</v>
      </c>
      <c r="AW25">
        <v>18.7195</v>
      </c>
      <c r="AX25">
        <v>401.565</v>
      </c>
      <c r="AY25">
        <v>19.6477</v>
      </c>
      <c r="AZ25">
        <v>600.04100000000005</v>
      </c>
      <c r="BA25">
        <v>100.371</v>
      </c>
      <c r="BB25">
        <v>4.84372E-2</v>
      </c>
      <c r="BC25">
        <v>25.754000000000001</v>
      </c>
      <c r="BD25">
        <v>24.993600000000001</v>
      </c>
      <c r="BE25">
        <v>999.9</v>
      </c>
      <c r="BF25">
        <v>0</v>
      </c>
      <c r="BG25">
        <v>0</v>
      </c>
      <c r="BH25">
        <v>10040</v>
      </c>
      <c r="BI25">
        <v>0</v>
      </c>
      <c r="BJ25">
        <v>126.84399999999999</v>
      </c>
      <c r="BK25">
        <v>-8.1324799999999993</v>
      </c>
      <c r="BL25">
        <v>408.12099999999998</v>
      </c>
      <c r="BM25">
        <v>415.91899999999998</v>
      </c>
      <c r="BN25">
        <v>1.1775500000000001</v>
      </c>
      <c r="BO25">
        <v>408.13299999999998</v>
      </c>
      <c r="BP25">
        <v>18.7195</v>
      </c>
      <c r="BQ25">
        <v>1.99708</v>
      </c>
      <c r="BR25">
        <v>1.8788899999999999</v>
      </c>
      <c r="BS25">
        <v>17.421199999999999</v>
      </c>
      <c r="BT25">
        <v>16.459</v>
      </c>
      <c r="BU25">
        <v>600.04399999999998</v>
      </c>
      <c r="BV25">
        <v>0.90001100000000001</v>
      </c>
      <c r="BW25">
        <v>9.9988599999999997E-2</v>
      </c>
      <c r="BX25">
        <v>0</v>
      </c>
      <c r="BY25">
        <v>2.2785000000000002</v>
      </c>
      <c r="BZ25">
        <v>0</v>
      </c>
      <c r="CA25">
        <v>4958.66</v>
      </c>
      <c r="CB25">
        <v>4632</v>
      </c>
      <c r="CC25">
        <v>35</v>
      </c>
      <c r="CD25">
        <v>38.186999999999998</v>
      </c>
      <c r="CE25">
        <v>37</v>
      </c>
      <c r="CF25">
        <v>37</v>
      </c>
      <c r="CG25">
        <v>35.561999999999998</v>
      </c>
      <c r="CH25">
        <v>540.04999999999995</v>
      </c>
      <c r="CI25">
        <v>60</v>
      </c>
      <c r="CJ25">
        <v>0</v>
      </c>
      <c r="CK25">
        <v>1689471546</v>
      </c>
      <c r="CL25">
        <v>0</v>
      </c>
      <c r="CM25">
        <v>1689471003</v>
      </c>
      <c r="CN25" t="s">
        <v>346</v>
      </c>
      <c r="CO25">
        <v>1689470999</v>
      </c>
      <c r="CP25">
        <v>1689471003</v>
      </c>
      <c r="CQ25">
        <v>68</v>
      </c>
      <c r="CR25">
        <v>0.26500000000000001</v>
      </c>
      <c r="CS25">
        <v>-4.7E-2</v>
      </c>
      <c r="CT25">
        <v>-1.5640000000000001</v>
      </c>
      <c r="CU25">
        <v>0.249</v>
      </c>
      <c r="CV25">
        <v>410</v>
      </c>
      <c r="CW25">
        <v>19</v>
      </c>
      <c r="CX25">
        <v>0.17</v>
      </c>
      <c r="CY25">
        <v>7.0000000000000007E-2</v>
      </c>
      <c r="CZ25">
        <v>11.5246925603655</v>
      </c>
      <c r="DA25">
        <v>0.53659130261728005</v>
      </c>
      <c r="DB25">
        <v>9.5155338500671705E-2</v>
      </c>
      <c r="DC25">
        <v>1</v>
      </c>
      <c r="DD25">
        <v>408.19038095238102</v>
      </c>
      <c r="DE25">
        <v>0.227922077922524</v>
      </c>
      <c r="DF25">
        <v>4.7175938369016499E-2</v>
      </c>
      <c r="DG25">
        <v>-1</v>
      </c>
      <c r="DH25">
        <v>600.01194999999996</v>
      </c>
      <c r="DI25">
        <v>-7.6043943430928906E-2</v>
      </c>
      <c r="DJ25">
        <v>9.3058838913882502E-2</v>
      </c>
      <c r="DK25">
        <v>1</v>
      </c>
      <c r="DL25">
        <v>2</v>
      </c>
      <c r="DM25">
        <v>2</v>
      </c>
      <c r="DN25" t="s">
        <v>347</v>
      </c>
      <c r="DO25">
        <v>3.2420499999999999</v>
      </c>
      <c r="DP25">
        <v>2.78043</v>
      </c>
      <c r="DQ25">
        <v>9.7800200000000004E-2</v>
      </c>
      <c r="DR25">
        <v>9.8542199999999996E-2</v>
      </c>
      <c r="DS25">
        <v>0.10583099999999999</v>
      </c>
      <c r="DT25">
        <v>0.100212</v>
      </c>
      <c r="DU25">
        <v>26344.400000000001</v>
      </c>
      <c r="DV25">
        <v>28014.1</v>
      </c>
      <c r="DW25">
        <v>27317.5</v>
      </c>
      <c r="DX25">
        <v>29155.9</v>
      </c>
      <c r="DY25">
        <v>32202.3</v>
      </c>
      <c r="DZ25">
        <v>35086.400000000001</v>
      </c>
      <c r="EA25">
        <v>36546.400000000001</v>
      </c>
      <c r="EB25">
        <v>39691.4</v>
      </c>
      <c r="EC25">
        <v>2.3250500000000001</v>
      </c>
      <c r="ED25">
        <v>1.71353</v>
      </c>
      <c r="EE25">
        <v>0.15482299999999999</v>
      </c>
      <c r="EF25">
        <v>0</v>
      </c>
      <c r="EG25">
        <v>22.448</v>
      </c>
      <c r="EH25">
        <v>999.9</v>
      </c>
      <c r="EI25">
        <v>51.856000000000002</v>
      </c>
      <c r="EJ25">
        <v>28.721</v>
      </c>
      <c r="EK25">
        <v>20.445399999999999</v>
      </c>
      <c r="EL25">
        <v>62.241599999999998</v>
      </c>
      <c r="EM25">
        <v>33.457500000000003</v>
      </c>
      <c r="EN25">
        <v>1</v>
      </c>
      <c r="EO25">
        <v>-0.48267500000000002</v>
      </c>
      <c r="EP25">
        <v>-2.17476</v>
      </c>
      <c r="EQ25">
        <v>19.8965</v>
      </c>
      <c r="ER25">
        <v>5.2172900000000002</v>
      </c>
      <c r="ES25">
        <v>11.9201</v>
      </c>
      <c r="ET25">
        <v>4.9555999999999996</v>
      </c>
      <c r="EU25">
        <v>3.2974299999999999</v>
      </c>
      <c r="EV25">
        <v>2598.9</v>
      </c>
      <c r="EW25">
        <v>74.2</v>
      </c>
      <c r="EX25">
        <v>37.5</v>
      </c>
      <c r="EY25">
        <v>8463.7999999999993</v>
      </c>
      <c r="EZ25">
        <v>1.8600699999999999</v>
      </c>
      <c r="FA25">
        <v>1.85928</v>
      </c>
      <c r="FB25">
        <v>1.8649</v>
      </c>
      <c r="FC25">
        <v>1.8689</v>
      </c>
      <c r="FD25">
        <v>1.86372</v>
      </c>
      <c r="FE25">
        <v>1.86372</v>
      </c>
      <c r="FF25">
        <v>1.8637900000000001</v>
      </c>
      <c r="FG25">
        <v>1.8635600000000001</v>
      </c>
      <c r="FH25">
        <v>0</v>
      </c>
      <c r="FI25">
        <v>0</v>
      </c>
      <c r="FJ25">
        <v>0</v>
      </c>
      <c r="FK25">
        <v>0</v>
      </c>
      <c r="FL25" t="s">
        <v>348</v>
      </c>
      <c r="FM25" t="s">
        <v>349</v>
      </c>
      <c r="FN25" t="s">
        <v>350</v>
      </c>
      <c r="FO25" t="s">
        <v>350</v>
      </c>
      <c r="FP25" t="s">
        <v>350</v>
      </c>
      <c r="FQ25" t="s">
        <v>350</v>
      </c>
      <c r="FR25">
        <v>0</v>
      </c>
      <c r="FS25">
        <v>100</v>
      </c>
      <c r="FT25">
        <v>100</v>
      </c>
      <c r="FU25">
        <v>-1.5640000000000001</v>
      </c>
      <c r="FV25">
        <v>0.24929999999999999</v>
      </c>
      <c r="FW25">
        <v>-1.56430000000006</v>
      </c>
      <c r="FX25">
        <v>0</v>
      </c>
      <c r="FY25">
        <v>0</v>
      </c>
      <c r="FZ25">
        <v>0</v>
      </c>
      <c r="GA25">
        <v>0.24933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9</v>
      </c>
      <c r="GJ25">
        <v>9</v>
      </c>
      <c r="GK25">
        <v>1.0485800000000001</v>
      </c>
      <c r="GL25">
        <v>2.5695800000000002</v>
      </c>
      <c r="GM25">
        <v>1.4489700000000001</v>
      </c>
      <c r="GN25">
        <v>2.3022499999999999</v>
      </c>
      <c r="GO25">
        <v>1.5466299999999999</v>
      </c>
      <c r="GP25">
        <v>2.4475099999999999</v>
      </c>
      <c r="GQ25">
        <v>30.868600000000001</v>
      </c>
      <c r="GR25">
        <v>15.0602</v>
      </c>
      <c r="GS25">
        <v>18</v>
      </c>
      <c r="GT25">
        <v>638.62300000000005</v>
      </c>
      <c r="GU25">
        <v>347.61799999999999</v>
      </c>
      <c r="GV25">
        <v>26.741900000000001</v>
      </c>
      <c r="GW25">
        <v>21.114999999999998</v>
      </c>
      <c r="GX25">
        <v>29.999700000000001</v>
      </c>
      <c r="GY25">
        <v>20.988</v>
      </c>
      <c r="GZ25">
        <v>20.955400000000001</v>
      </c>
      <c r="HA25">
        <v>20.993400000000001</v>
      </c>
      <c r="HB25">
        <v>0</v>
      </c>
      <c r="HC25">
        <v>-30</v>
      </c>
      <c r="HD25">
        <v>26.813400000000001</v>
      </c>
      <c r="HE25">
        <v>408.34300000000002</v>
      </c>
      <c r="HF25">
        <v>0</v>
      </c>
      <c r="HG25">
        <v>100.655</v>
      </c>
      <c r="HH25">
        <v>96.319500000000005</v>
      </c>
    </row>
    <row r="26" spans="1:216" x14ac:dyDescent="0.25">
      <c r="A26">
        <v>8</v>
      </c>
      <c r="B26">
        <v>1689471601.0999999</v>
      </c>
      <c r="C26">
        <v>427.09999990463302</v>
      </c>
      <c r="D26" t="s">
        <v>363</v>
      </c>
      <c r="E26" t="s">
        <v>364</v>
      </c>
      <c r="F26" t="s">
        <v>343</v>
      </c>
      <c r="G26" t="s">
        <v>390</v>
      </c>
      <c r="H26" t="s">
        <v>344</v>
      </c>
      <c r="I26" t="s">
        <v>345</v>
      </c>
      <c r="J26" t="s">
        <v>389</v>
      </c>
      <c r="K26" t="s">
        <v>391</v>
      </c>
      <c r="L26">
        <v>1689471601.0999999</v>
      </c>
      <c r="M26">
        <f t="shared" si="0"/>
        <v>1.7786159375684006E-3</v>
      </c>
      <c r="N26">
        <f t="shared" si="1"/>
        <v>1.7786159375684005</v>
      </c>
      <c r="O26">
        <f t="shared" si="2"/>
        <v>10.726944509945509</v>
      </c>
      <c r="P26">
        <f t="shared" si="3"/>
        <v>399.96899999999999</v>
      </c>
      <c r="Q26">
        <f t="shared" si="4"/>
        <v>278.45946243172358</v>
      </c>
      <c r="R26">
        <f t="shared" si="5"/>
        <v>27.963044072006038</v>
      </c>
      <c r="S26">
        <f t="shared" si="6"/>
        <v>40.165095043873798</v>
      </c>
      <c r="T26">
        <f t="shared" si="7"/>
        <v>0.15236992584513262</v>
      </c>
      <c r="U26">
        <f t="shared" si="8"/>
        <v>3.3987537248740836</v>
      </c>
      <c r="V26">
        <f t="shared" si="9"/>
        <v>0.14867425261333927</v>
      </c>
      <c r="W26">
        <f t="shared" si="10"/>
        <v>9.3245983604122895E-2</v>
      </c>
      <c r="X26">
        <f t="shared" si="11"/>
        <v>82.722132000000002</v>
      </c>
      <c r="Y26">
        <f t="shared" si="12"/>
        <v>25.722307064783205</v>
      </c>
      <c r="Z26">
        <f t="shared" si="13"/>
        <v>24.8508</v>
      </c>
      <c r="AA26">
        <f t="shared" si="14"/>
        <v>3.1515035101809441</v>
      </c>
      <c r="AB26">
        <f t="shared" si="15"/>
        <v>59.75646289365821</v>
      </c>
      <c r="AC26">
        <f t="shared" si="16"/>
        <v>1.9808550132571199</v>
      </c>
      <c r="AD26">
        <f t="shared" si="17"/>
        <v>3.3148799599839478</v>
      </c>
      <c r="AE26">
        <f t="shared" si="18"/>
        <v>1.1706484969238242</v>
      </c>
      <c r="AF26">
        <f t="shared" si="19"/>
        <v>-78.436962846766463</v>
      </c>
      <c r="AG26">
        <f t="shared" si="20"/>
        <v>155.65695238769197</v>
      </c>
      <c r="AH26">
        <f t="shared" si="21"/>
        <v>9.7143529957059087</v>
      </c>
      <c r="AI26">
        <f t="shared" si="22"/>
        <v>169.65647453663144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53176.946787571738</v>
      </c>
      <c r="AO26">
        <f t="shared" si="26"/>
        <v>500.17</v>
      </c>
      <c r="AP26">
        <f t="shared" si="27"/>
        <v>421.64279999999997</v>
      </c>
      <c r="AQ26">
        <f t="shared" si="28"/>
        <v>0.84299898034668208</v>
      </c>
      <c r="AR26">
        <f t="shared" si="29"/>
        <v>0.1653880320690965</v>
      </c>
      <c r="AS26">
        <v>1689471601.0999999</v>
      </c>
      <c r="AT26">
        <v>399.96899999999999</v>
      </c>
      <c r="AU26">
        <v>407.83300000000003</v>
      </c>
      <c r="AV26">
        <v>19.7256</v>
      </c>
      <c r="AW26">
        <v>18.526900000000001</v>
      </c>
      <c r="AX26">
        <v>401.53399999999999</v>
      </c>
      <c r="AY26">
        <v>19.476299999999998</v>
      </c>
      <c r="AZ26">
        <v>599.98900000000003</v>
      </c>
      <c r="BA26">
        <v>100.372</v>
      </c>
      <c r="BB26">
        <v>4.8520199999999999E-2</v>
      </c>
      <c r="BC26">
        <v>25.700299999999999</v>
      </c>
      <c r="BD26">
        <v>24.8508</v>
      </c>
      <c r="BE26">
        <v>999.9</v>
      </c>
      <c r="BF26">
        <v>0</v>
      </c>
      <c r="BG26">
        <v>0</v>
      </c>
      <c r="BH26">
        <v>9975</v>
      </c>
      <c r="BI26">
        <v>0</v>
      </c>
      <c r="BJ26">
        <v>128.49600000000001</v>
      </c>
      <c r="BK26">
        <v>-7.8641399999999999</v>
      </c>
      <c r="BL26">
        <v>408.01799999999997</v>
      </c>
      <c r="BM26">
        <v>415.53199999999998</v>
      </c>
      <c r="BN26">
        <v>1.1987099999999999</v>
      </c>
      <c r="BO26">
        <v>407.83300000000003</v>
      </c>
      <c r="BP26">
        <v>18.526900000000001</v>
      </c>
      <c r="BQ26">
        <v>1.9799</v>
      </c>
      <c r="BR26">
        <v>1.85958</v>
      </c>
      <c r="BS26">
        <v>17.284500000000001</v>
      </c>
      <c r="BT26">
        <v>16.296800000000001</v>
      </c>
      <c r="BU26">
        <v>500.17</v>
      </c>
      <c r="BV26">
        <v>0.900034</v>
      </c>
      <c r="BW26">
        <v>9.9965700000000005E-2</v>
      </c>
      <c r="BX26">
        <v>0</v>
      </c>
      <c r="BY26">
        <v>2.2174999999999998</v>
      </c>
      <c r="BZ26">
        <v>0</v>
      </c>
      <c r="CA26">
        <v>4500.28</v>
      </c>
      <c r="CB26">
        <v>3861.05</v>
      </c>
      <c r="CC26">
        <v>34.811999999999998</v>
      </c>
      <c r="CD26">
        <v>38.311999999999998</v>
      </c>
      <c r="CE26">
        <v>36.936999999999998</v>
      </c>
      <c r="CF26">
        <v>37.311999999999998</v>
      </c>
      <c r="CG26">
        <v>35.5</v>
      </c>
      <c r="CH26">
        <v>450.17</v>
      </c>
      <c r="CI26">
        <v>50</v>
      </c>
      <c r="CJ26">
        <v>0</v>
      </c>
      <c r="CK26">
        <v>1689471607.2</v>
      </c>
      <c r="CL26">
        <v>0</v>
      </c>
      <c r="CM26">
        <v>1689471003</v>
      </c>
      <c r="CN26" t="s">
        <v>346</v>
      </c>
      <c r="CO26">
        <v>1689470999</v>
      </c>
      <c r="CP26">
        <v>1689471003</v>
      </c>
      <c r="CQ26">
        <v>68</v>
      </c>
      <c r="CR26">
        <v>0.26500000000000001</v>
      </c>
      <c r="CS26">
        <v>-4.7E-2</v>
      </c>
      <c r="CT26">
        <v>-1.5640000000000001</v>
      </c>
      <c r="CU26">
        <v>0.249</v>
      </c>
      <c r="CV26">
        <v>410</v>
      </c>
      <c r="CW26">
        <v>19</v>
      </c>
      <c r="CX26">
        <v>0.17</v>
      </c>
      <c r="CY26">
        <v>7.0000000000000007E-2</v>
      </c>
      <c r="CZ26">
        <v>10.891914636478599</v>
      </c>
      <c r="DA26">
        <v>0.41127383857556399</v>
      </c>
      <c r="DB26">
        <v>7.1505229143172699E-2</v>
      </c>
      <c r="DC26">
        <v>1</v>
      </c>
      <c r="DD26">
        <v>407.77954999999997</v>
      </c>
      <c r="DE26">
        <v>-0.17264661654080099</v>
      </c>
      <c r="DF26">
        <v>4.3834318746844299E-2</v>
      </c>
      <c r="DG26">
        <v>-1</v>
      </c>
      <c r="DH26">
        <v>499.997761904762</v>
      </c>
      <c r="DI26">
        <v>5.3419537533498103E-2</v>
      </c>
      <c r="DJ26">
        <v>0.156428259766308</v>
      </c>
      <c r="DK26">
        <v>1</v>
      </c>
      <c r="DL26">
        <v>2</v>
      </c>
      <c r="DM26">
        <v>2</v>
      </c>
      <c r="DN26" t="s">
        <v>347</v>
      </c>
      <c r="DO26">
        <v>3.24194</v>
      </c>
      <c r="DP26">
        <v>2.7799399999999999</v>
      </c>
      <c r="DQ26">
        <v>9.7797099999999998E-2</v>
      </c>
      <c r="DR26">
        <v>9.8490300000000003E-2</v>
      </c>
      <c r="DS26">
        <v>0.105181</v>
      </c>
      <c r="DT26">
        <v>9.9490599999999998E-2</v>
      </c>
      <c r="DU26">
        <v>26346.3</v>
      </c>
      <c r="DV26">
        <v>28017.9</v>
      </c>
      <c r="DW26">
        <v>27319.3</v>
      </c>
      <c r="DX26">
        <v>29158.2</v>
      </c>
      <c r="DY26">
        <v>32228.2</v>
      </c>
      <c r="DZ26">
        <v>35117.300000000003</v>
      </c>
      <c r="EA26">
        <v>36548.6</v>
      </c>
      <c r="EB26">
        <v>39694.400000000001</v>
      </c>
      <c r="EC26">
        <v>2.3250999999999999</v>
      </c>
      <c r="ED26">
        <v>1.7136499999999999</v>
      </c>
      <c r="EE26">
        <v>0.149086</v>
      </c>
      <c r="EF26">
        <v>0</v>
      </c>
      <c r="EG26">
        <v>22.399100000000001</v>
      </c>
      <c r="EH26">
        <v>999.9</v>
      </c>
      <c r="EI26">
        <v>51.856000000000002</v>
      </c>
      <c r="EJ26">
        <v>28.721</v>
      </c>
      <c r="EK26">
        <v>20.446100000000001</v>
      </c>
      <c r="EL26">
        <v>62.681600000000003</v>
      </c>
      <c r="EM26">
        <v>33.549700000000001</v>
      </c>
      <c r="EN26">
        <v>1</v>
      </c>
      <c r="EO26">
        <v>-0.48281200000000002</v>
      </c>
      <c r="EP26">
        <v>-3.6488100000000001</v>
      </c>
      <c r="EQ26">
        <v>19.7576</v>
      </c>
      <c r="ER26">
        <v>5.2214799999999997</v>
      </c>
      <c r="ES26">
        <v>11.9201</v>
      </c>
      <c r="ET26">
        <v>4.9555999999999996</v>
      </c>
      <c r="EU26">
        <v>3.2976000000000001</v>
      </c>
      <c r="EV26">
        <v>2600.3000000000002</v>
      </c>
      <c r="EW26">
        <v>74.2</v>
      </c>
      <c r="EX26">
        <v>37.5</v>
      </c>
      <c r="EY26">
        <v>8463.7999999999993</v>
      </c>
      <c r="EZ26">
        <v>1.86005</v>
      </c>
      <c r="FA26">
        <v>1.85928</v>
      </c>
      <c r="FB26">
        <v>1.86487</v>
      </c>
      <c r="FC26">
        <v>1.8689</v>
      </c>
      <c r="FD26">
        <v>1.86371</v>
      </c>
      <c r="FE26">
        <v>1.86371</v>
      </c>
      <c r="FF26">
        <v>1.8637300000000001</v>
      </c>
      <c r="FG26">
        <v>1.8635600000000001</v>
      </c>
      <c r="FH26">
        <v>0</v>
      </c>
      <c r="FI26">
        <v>0</v>
      </c>
      <c r="FJ26">
        <v>0</v>
      </c>
      <c r="FK26">
        <v>0</v>
      </c>
      <c r="FL26" t="s">
        <v>348</v>
      </c>
      <c r="FM26" t="s">
        <v>349</v>
      </c>
      <c r="FN26" t="s">
        <v>350</v>
      </c>
      <c r="FO26" t="s">
        <v>350</v>
      </c>
      <c r="FP26" t="s">
        <v>350</v>
      </c>
      <c r="FQ26" t="s">
        <v>350</v>
      </c>
      <c r="FR26">
        <v>0</v>
      </c>
      <c r="FS26">
        <v>100</v>
      </c>
      <c r="FT26">
        <v>100</v>
      </c>
      <c r="FU26">
        <v>-1.5649999999999999</v>
      </c>
      <c r="FV26">
        <v>0.24929999999999999</v>
      </c>
      <c r="FW26">
        <v>-1.56430000000006</v>
      </c>
      <c r="FX26">
        <v>0</v>
      </c>
      <c r="FY26">
        <v>0</v>
      </c>
      <c r="FZ26">
        <v>0</v>
      </c>
      <c r="GA26">
        <v>0.24933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10</v>
      </c>
      <c r="GJ26">
        <v>10</v>
      </c>
      <c r="GK26">
        <v>1.0473600000000001</v>
      </c>
      <c r="GL26">
        <v>2.5744600000000002</v>
      </c>
      <c r="GM26">
        <v>1.4489700000000001</v>
      </c>
      <c r="GN26">
        <v>2.3071299999999999</v>
      </c>
      <c r="GO26">
        <v>1.5466299999999999</v>
      </c>
      <c r="GP26">
        <v>2.48169</v>
      </c>
      <c r="GQ26">
        <v>30.868600000000001</v>
      </c>
      <c r="GR26">
        <v>15.0251</v>
      </c>
      <c r="GS26">
        <v>18</v>
      </c>
      <c r="GT26">
        <v>638.49900000000002</v>
      </c>
      <c r="GU26">
        <v>347.58</v>
      </c>
      <c r="GV26">
        <v>27.948599999999999</v>
      </c>
      <c r="GW26">
        <v>21.116800000000001</v>
      </c>
      <c r="GX26">
        <v>30</v>
      </c>
      <c r="GY26">
        <v>20.975100000000001</v>
      </c>
      <c r="GZ26">
        <v>20.9404</v>
      </c>
      <c r="HA26">
        <v>20.972799999999999</v>
      </c>
      <c r="HB26">
        <v>0</v>
      </c>
      <c r="HC26">
        <v>-30</v>
      </c>
      <c r="HD26">
        <v>28.021100000000001</v>
      </c>
      <c r="HE26">
        <v>407.916</v>
      </c>
      <c r="HF26">
        <v>0</v>
      </c>
      <c r="HG26">
        <v>100.66200000000001</v>
      </c>
      <c r="HH26">
        <v>96.326899999999995</v>
      </c>
    </row>
    <row r="27" spans="1:216" x14ac:dyDescent="0.25">
      <c r="A27">
        <v>9</v>
      </c>
      <c r="B27">
        <v>1689471662.0999999</v>
      </c>
      <c r="C27">
        <v>488.09999990463302</v>
      </c>
      <c r="D27" t="s">
        <v>365</v>
      </c>
      <c r="E27" t="s">
        <v>366</v>
      </c>
      <c r="F27" t="s">
        <v>343</v>
      </c>
      <c r="G27" t="s">
        <v>390</v>
      </c>
      <c r="H27" t="s">
        <v>344</v>
      </c>
      <c r="I27" t="s">
        <v>345</v>
      </c>
      <c r="J27" t="s">
        <v>389</v>
      </c>
      <c r="K27" t="s">
        <v>391</v>
      </c>
      <c r="L27">
        <v>1689471662.0999999</v>
      </c>
      <c r="M27">
        <f t="shared" si="0"/>
        <v>1.834030223623653E-3</v>
      </c>
      <c r="N27">
        <f t="shared" si="1"/>
        <v>1.834030223623653</v>
      </c>
      <c r="O27">
        <f t="shared" si="2"/>
        <v>9.3572402041281713</v>
      </c>
      <c r="P27">
        <f t="shared" si="3"/>
        <v>400.024</v>
      </c>
      <c r="Q27">
        <f t="shared" si="4"/>
        <v>293.88973580401404</v>
      </c>
      <c r="R27">
        <f t="shared" si="5"/>
        <v>29.512564412280827</v>
      </c>
      <c r="S27">
        <f t="shared" si="6"/>
        <v>40.1706239728328</v>
      </c>
      <c r="T27">
        <f t="shared" si="7"/>
        <v>0.15389192498099141</v>
      </c>
      <c r="U27">
        <f t="shared" si="8"/>
        <v>3.4019557075916564</v>
      </c>
      <c r="V27">
        <f t="shared" si="9"/>
        <v>0.15012648945958154</v>
      </c>
      <c r="W27">
        <f t="shared" si="10"/>
        <v>9.4159691611940516E-2</v>
      </c>
      <c r="X27">
        <f t="shared" si="11"/>
        <v>62.016792780926465</v>
      </c>
      <c r="Y27">
        <f t="shared" si="12"/>
        <v>25.80081880757762</v>
      </c>
      <c r="Z27">
        <f t="shared" si="13"/>
        <v>24.987400000000001</v>
      </c>
      <c r="AA27">
        <f t="shared" si="14"/>
        <v>3.1772897982811319</v>
      </c>
      <c r="AB27">
        <f t="shared" si="15"/>
        <v>59.096271087476246</v>
      </c>
      <c r="AC27">
        <f t="shared" si="16"/>
        <v>1.9820101354273703</v>
      </c>
      <c r="AD27">
        <f t="shared" si="17"/>
        <v>3.3538666635895411</v>
      </c>
      <c r="AE27">
        <f t="shared" si="18"/>
        <v>1.1952796628537616</v>
      </c>
      <c r="AF27">
        <f t="shared" si="19"/>
        <v>-80.880732861803097</v>
      </c>
      <c r="AG27">
        <f t="shared" si="20"/>
        <v>166.93635610521156</v>
      </c>
      <c r="AH27">
        <f t="shared" si="21"/>
        <v>10.42597070388881</v>
      </c>
      <c r="AI27">
        <f t="shared" si="22"/>
        <v>158.49838672822375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53215.354104923426</v>
      </c>
      <c r="AO27">
        <f t="shared" si="26"/>
        <v>374.97199999999998</v>
      </c>
      <c r="AP27">
        <f t="shared" si="27"/>
        <v>316.10148600048001</v>
      </c>
      <c r="AQ27">
        <f t="shared" si="28"/>
        <v>0.84300024001920149</v>
      </c>
      <c r="AR27">
        <f t="shared" si="29"/>
        <v>0.16539046323705894</v>
      </c>
      <c r="AS27">
        <v>1689471662.0999999</v>
      </c>
      <c r="AT27">
        <v>400.024</v>
      </c>
      <c r="AU27">
        <v>406.96199999999999</v>
      </c>
      <c r="AV27">
        <v>19.737100000000002</v>
      </c>
      <c r="AW27">
        <v>18.501000000000001</v>
      </c>
      <c r="AX27">
        <v>401.589</v>
      </c>
      <c r="AY27">
        <v>19.4878</v>
      </c>
      <c r="AZ27">
        <v>599.95600000000002</v>
      </c>
      <c r="BA27">
        <v>100.372</v>
      </c>
      <c r="BB27">
        <v>4.85347E-2</v>
      </c>
      <c r="BC27">
        <v>25.897600000000001</v>
      </c>
      <c r="BD27">
        <v>24.987400000000001</v>
      </c>
      <c r="BE27">
        <v>999.9</v>
      </c>
      <c r="BF27">
        <v>0</v>
      </c>
      <c r="BG27">
        <v>0</v>
      </c>
      <c r="BH27">
        <v>9989.3799999999992</v>
      </c>
      <c r="BI27">
        <v>0</v>
      </c>
      <c r="BJ27">
        <v>140.00700000000001</v>
      </c>
      <c r="BK27">
        <v>-6.9371900000000002</v>
      </c>
      <c r="BL27">
        <v>408.07900000000001</v>
      </c>
      <c r="BM27">
        <v>414.63299999999998</v>
      </c>
      <c r="BN27">
        <v>1.2361200000000001</v>
      </c>
      <c r="BO27">
        <v>406.96199999999999</v>
      </c>
      <c r="BP27">
        <v>18.501000000000001</v>
      </c>
      <c r="BQ27">
        <v>1.98105</v>
      </c>
      <c r="BR27">
        <v>1.8569800000000001</v>
      </c>
      <c r="BS27">
        <v>17.293700000000001</v>
      </c>
      <c r="BT27">
        <v>16.274799999999999</v>
      </c>
      <c r="BU27">
        <v>374.97199999999998</v>
      </c>
      <c r="BV27">
        <v>0.89998199999999995</v>
      </c>
      <c r="BW27">
        <v>0.100018</v>
      </c>
      <c r="BX27">
        <v>0</v>
      </c>
      <c r="BY27">
        <v>2.1520999999999999</v>
      </c>
      <c r="BZ27">
        <v>0</v>
      </c>
      <c r="CA27">
        <v>3850.67</v>
      </c>
      <c r="CB27">
        <v>2894.55</v>
      </c>
      <c r="CC27">
        <v>34.561999999999998</v>
      </c>
      <c r="CD27">
        <v>38.25</v>
      </c>
      <c r="CE27">
        <v>36.875</v>
      </c>
      <c r="CF27">
        <v>37.375</v>
      </c>
      <c r="CG27">
        <v>35.375</v>
      </c>
      <c r="CH27">
        <v>337.47</v>
      </c>
      <c r="CI27">
        <v>37.5</v>
      </c>
      <c r="CJ27">
        <v>0</v>
      </c>
      <c r="CK27">
        <v>1689471668.4000001</v>
      </c>
      <c r="CL27">
        <v>0</v>
      </c>
      <c r="CM27">
        <v>1689471003</v>
      </c>
      <c r="CN27" t="s">
        <v>346</v>
      </c>
      <c r="CO27">
        <v>1689470999</v>
      </c>
      <c r="CP27">
        <v>1689471003</v>
      </c>
      <c r="CQ27">
        <v>68</v>
      </c>
      <c r="CR27">
        <v>0.26500000000000001</v>
      </c>
      <c r="CS27">
        <v>-4.7E-2</v>
      </c>
      <c r="CT27">
        <v>-1.5640000000000001</v>
      </c>
      <c r="CU27">
        <v>0.249</v>
      </c>
      <c r="CV27">
        <v>410</v>
      </c>
      <c r="CW27">
        <v>19</v>
      </c>
      <c r="CX27">
        <v>0.17</v>
      </c>
      <c r="CY27">
        <v>7.0000000000000007E-2</v>
      </c>
      <c r="CZ27">
        <v>9.6339655096458099</v>
      </c>
      <c r="DA27">
        <v>1.1533018488726601</v>
      </c>
      <c r="DB27">
        <v>0.12805609911520399</v>
      </c>
      <c r="DC27">
        <v>1</v>
      </c>
      <c r="DD27">
        <v>406.944476190476</v>
      </c>
      <c r="DE27">
        <v>0.54545454545490002</v>
      </c>
      <c r="DF27">
        <v>6.2678027628446598E-2</v>
      </c>
      <c r="DG27">
        <v>-1</v>
      </c>
      <c r="DH27">
        <v>374.99395238095201</v>
      </c>
      <c r="DI27">
        <v>0.14074993677751901</v>
      </c>
      <c r="DJ27">
        <v>9.4778175200473894E-2</v>
      </c>
      <c r="DK27">
        <v>1</v>
      </c>
      <c r="DL27">
        <v>2</v>
      </c>
      <c r="DM27">
        <v>2</v>
      </c>
      <c r="DN27" t="s">
        <v>347</v>
      </c>
      <c r="DO27">
        <v>3.2418800000000001</v>
      </c>
      <c r="DP27">
        <v>2.7800799999999999</v>
      </c>
      <c r="DQ27">
        <v>9.7809900000000005E-2</v>
      </c>
      <c r="DR27">
        <v>9.8333000000000004E-2</v>
      </c>
      <c r="DS27">
        <v>0.105227</v>
      </c>
      <c r="DT27">
        <v>9.9395600000000001E-2</v>
      </c>
      <c r="DU27">
        <v>26346.1</v>
      </c>
      <c r="DV27">
        <v>28024.2</v>
      </c>
      <c r="DW27">
        <v>27319.5</v>
      </c>
      <c r="DX27">
        <v>29159.5</v>
      </c>
      <c r="DY27">
        <v>32226.6</v>
      </c>
      <c r="DZ27">
        <v>35122.800000000003</v>
      </c>
      <c r="EA27">
        <v>36548.699999999997</v>
      </c>
      <c r="EB27">
        <v>39696.400000000001</v>
      </c>
      <c r="EC27">
        <v>2.3249499999999999</v>
      </c>
      <c r="ED27">
        <v>1.71393</v>
      </c>
      <c r="EE27">
        <v>0.15329599999999999</v>
      </c>
      <c r="EF27">
        <v>0</v>
      </c>
      <c r="EG27">
        <v>22.466899999999999</v>
      </c>
      <c r="EH27">
        <v>999.9</v>
      </c>
      <c r="EI27">
        <v>51.856000000000002</v>
      </c>
      <c r="EJ27">
        <v>28.710999999999999</v>
      </c>
      <c r="EK27">
        <v>20.433399999999999</v>
      </c>
      <c r="EL27">
        <v>62.221600000000002</v>
      </c>
      <c r="EM27">
        <v>33.605800000000002</v>
      </c>
      <c r="EN27">
        <v>1</v>
      </c>
      <c r="EO27">
        <v>-0.483346</v>
      </c>
      <c r="EP27">
        <v>-3.6322999999999999</v>
      </c>
      <c r="EQ27">
        <v>19.7669</v>
      </c>
      <c r="ER27">
        <v>5.2214799999999997</v>
      </c>
      <c r="ES27">
        <v>11.920199999999999</v>
      </c>
      <c r="ET27">
        <v>4.9557000000000002</v>
      </c>
      <c r="EU27">
        <v>3.2976700000000001</v>
      </c>
      <c r="EV27">
        <v>2601.4</v>
      </c>
      <c r="EW27">
        <v>74.2</v>
      </c>
      <c r="EX27">
        <v>37.6</v>
      </c>
      <c r="EY27">
        <v>8463.7999999999993</v>
      </c>
      <c r="EZ27">
        <v>1.86006</v>
      </c>
      <c r="FA27">
        <v>1.85928</v>
      </c>
      <c r="FB27">
        <v>1.8648499999999999</v>
      </c>
      <c r="FC27">
        <v>1.8689</v>
      </c>
      <c r="FD27">
        <v>1.86372</v>
      </c>
      <c r="FE27">
        <v>1.86371</v>
      </c>
      <c r="FF27">
        <v>1.8637600000000001</v>
      </c>
      <c r="FG27">
        <v>1.8635600000000001</v>
      </c>
      <c r="FH27">
        <v>0</v>
      </c>
      <c r="FI27">
        <v>0</v>
      </c>
      <c r="FJ27">
        <v>0</v>
      </c>
      <c r="FK27">
        <v>0</v>
      </c>
      <c r="FL27" t="s">
        <v>348</v>
      </c>
      <c r="FM27" t="s">
        <v>349</v>
      </c>
      <c r="FN27" t="s">
        <v>350</v>
      </c>
      <c r="FO27" t="s">
        <v>350</v>
      </c>
      <c r="FP27" t="s">
        <v>350</v>
      </c>
      <c r="FQ27" t="s">
        <v>350</v>
      </c>
      <c r="FR27">
        <v>0</v>
      </c>
      <c r="FS27">
        <v>100</v>
      </c>
      <c r="FT27">
        <v>100</v>
      </c>
      <c r="FU27">
        <v>-1.5649999999999999</v>
      </c>
      <c r="FV27">
        <v>0.24929999999999999</v>
      </c>
      <c r="FW27">
        <v>-1.56430000000006</v>
      </c>
      <c r="FX27">
        <v>0</v>
      </c>
      <c r="FY27">
        <v>0</v>
      </c>
      <c r="FZ27">
        <v>0</v>
      </c>
      <c r="GA27">
        <v>0.24933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11.1</v>
      </c>
      <c r="GJ27">
        <v>11</v>
      </c>
      <c r="GK27">
        <v>1.0461400000000001</v>
      </c>
      <c r="GL27">
        <v>2.5708000000000002</v>
      </c>
      <c r="GM27">
        <v>1.4489700000000001</v>
      </c>
      <c r="GN27">
        <v>2.3095699999999999</v>
      </c>
      <c r="GO27">
        <v>1.5466299999999999</v>
      </c>
      <c r="GP27">
        <v>2.4682599999999999</v>
      </c>
      <c r="GQ27">
        <v>30.846900000000002</v>
      </c>
      <c r="GR27">
        <v>15.0251</v>
      </c>
      <c r="GS27">
        <v>18</v>
      </c>
      <c r="GT27">
        <v>638.26199999999994</v>
      </c>
      <c r="GU27">
        <v>347.63400000000001</v>
      </c>
      <c r="GV27">
        <v>28.776</v>
      </c>
      <c r="GW27">
        <v>21.1097</v>
      </c>
      <c r="GX27">
        <v>30.0001</v>
      </c>
      <c r="GY27">
        <v>20.964300000000001</v>
      </c>
      <c r="GZ27">
        <v>20.927099999999999</v>
      </c>
      <c r="HA27">
        <v>20.933199999999999</v>
      </c>
      <c r="HB27">
        <v>0</v>
      </c>
      <c r="HC27">
        <v>-30</v>
      </c>
      <c r="HD27">
        <v>28.775400000000001</v>
      </c>
      <c r="HE27">
        <v>406.93</v>
      </c>
      <c r="HF27">
        <v>0</v>
      </c>
      <c r="HG27">
        <v>100.66200000000001</v>
      </c>
      <c r="HH27">
        <v>96.331699999999998</v>
      </c>
    </row>
    <row r="28" spans="1:216" x14ac:dyDescent="0.25">
      <c r="A28">
        <v>10</v>
      </c>
      <c r="B28">
        <v>1689471723.0999999</v>
      </c>
      <c r="C28">
        <v>549.09999990463302</v>
      </c>
      <c r="D28" t="s">
        <v>367</v>
      </c>
      <c r="E28" t="s">
        <v>368</v>
      </c>
      <c r="F28" t="s">
        <v>343</v>
      </c>
      <c r="G28" t="s">
        <v>390</v>
      </c>
      <c r="H28" t="s">
        <v>344</v>
      </c>
      <c r="I28" t="s">
        <v>345</v>
      </c>
      <c r="J28" t="s">
        <v>389</v>
      </c>
      <c r="K28" t="s">
        <v>391</v>
      </c>
      <c r="L28">
        <v>1689471723.0999999</v>
      </c>
      <c r="M28">
        <f t="shared" si="0"/>
        <v>1.6758468161466753E-3</v>
      </c>
      <c r="N28">
        <f t="shared" si="1"/>
        <v>1.6758468161466753</v>
      </c>
      <c r="O28">
        <f t="shared" si="2"/>
        <v>7.2364985316299668</v>
      </c>
      <c r="P28">
        <f t="shared" si="3"/>
        <v>400.03500000000003</v>
      </c>
      <c r="Q28">
        <f t="shared" si="4"/>
        <v>309.06553327245769</v>
      </c>
      <c r="R28">
        <f t="shared" si="5"/>
        <v>31.037162536306955</v>
      </c>
      <c r="S28">
        <f t="shared" si="6"/>
        <v>40.172552350786503</v>
      </c>
      <c r="T28">
        <f t="shared" si="7"/>
        <v>0.14042698666037937</v>
      </c>
      <c r="U28">
        <f t="shared" si="8"/>
        <v>3.4039449421861354</v>
      </c>
      <c r="V28">
        <f t="shared" si="9"/>
        <v>0.13728619055305069</v>
      </c>
      <c r="W28">
        <f t="shared" si="10"/>
        <v>8.6080206346481752E-2</v>
      </c>
      <c r="X28">
        <f t="shared" si="11"/>
        <v>41.350254</v>
      </c>
      <c r="Y28">
        <f t="shared" si="12"/>
        <v>25.824080190257508</v>
      </c>
      <c r="Z28">
        <f t="shared" si="13"/>
        <v>25.031199999999998</v>
      </c>
      <c r="AA28">
        <f t="shared" si="14"/>
        <v>3.1855969672723492</v>
      </c>
      <c r="AB28">
        <f t="shared" si="15"/>
        <v>59.047068550812945</v>
      </c>
      <c r="AC28">
        <f t="shared" si="16"/>
        <v>1.9913398679994398</v>
      </c>
      <c r="AD28">
        <f t="shared" si="17"/>
        <v>3.3724618628370906</v>
      </c>
      <c r="AE28">
        <f t="shared" si="18"/>
        <v>1.1942570992729094</v>
      </c>
      <c r="AF28">
        <f t="shared" si="19"/>
        <v>-73.904844592068386</v>
      </c>
      <c r="AG28">
        <f t="shared" si="20"/>
        <v>176.13623783826901</v>
      </c>
      <c r="AH28">
        <f t="shared" si="21"/>
        <v>11.001704444058145</v>
      </c>
      <c r="AI28">
        <f t="shared" si="22"/>
        <v>154.58335169025878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53244.440310298465</v>
      </c>
      <c r="AO28">
        <f t="shared" si="26"/>
        <v>250.01</v>
      </c>
      <c r="AP28">
        <f t="shared" si="27"/>
        <v>210.75899999999999</v>
      </c>
      <c r="AQ28">
        <f t="shared" si="28"/>
        <v>0.84300227990880361</v>
      </c>
      <c r="AR28">
        <f t="shared" si="29"/>
        <v>0.16539440022399104</v>
      </c>
      <c r="AS28">
        <v>1689471723.0999999</v>
      </c>
      <c r="AT28">
        <v>400.03500000000003</v>
      </c>
      <c r="AU28">
        <v>405.471</v>
      </c>
      <c r="AV28">
        <v>19.829599999999999</v>
      </c>
      <c r="AW28">
        <v>18.700299999999999</v>
      </c>
      <c r="AX28">
        <v>401.6</v>
      </c>
      <c r="AY28">
        <v>19.580300000000001</v>
      </c>
      <c r="AZ28">
        <v>599.99900000000002</v>
      </c>
      <c r="BA28">
        <v>100.374</v>
      </c>
      <c r="BB28">
        <v>4.8593900000000002E-2</v>
      </c>
      <c r="BC28">
        <v>25.991</v>
      </c>
      <c r="BD28">
        <v>25.031199999999998</v>
      </c>
      <c r="BE28">
        <v>999.9</v>
      </c>
      <c r="BF28">
        <v>0</v>
      </c>
      <c r="BG28">
        <v>0</v>
      </c>
      <c r="BH28">
        <v>9998.1200000000008</v>
      </c>
      <c r="BI28">
        <v>0</v>
      </c>
      <c r="BJ28">
        <v>166.87100000000001</v>
      </c>
      <c r="BK28">
        <v>-5.4352099999999997</v>
      </c>
      <c r="BL28">
        <v>408.12900000000002</v>
      </c>
      <c r="BM28">
        <v>413.19799999999998</v>
      </c>
      <c r="BN28">
        <v>1.12931</v>
      </c>
      <c r="BO28">
        <v>405.471</v>
      </c>
      <c r="BP28">
        <v>18.700299999999999</v>
      </c>
      <c r="BQ28">
        <v>1.99037</v>
      </c>
      <c r="BR28">
        <v>1.8770199999999999</v>
      </c>
      <c r="BS28">
        <v>17.367899999999999</v>
      </c>
      <c r="BT28">
        <v>16.4434</v>
      </c>
      <c r="BU28">
        <v>250.01</v>
      </c>
      <c r="BV28">
        <v>0.899918</v>
      </c>
      <c r="BW28">
        <v>0.100082</v>
      </c>
      <c r="BX28">
        <v>0</v>
      </c>
      <c r="BY28">
        <v>2.2010999999999998</v>
      </c>
      <c r="BZ28">
        <v>0</v>
      </c>
      <c r="CA28">
        <v>3098.14</v>
      </c>
      <c r="CB28">
        <v>1929.89</v>
      </c>
      <c r="CC28">
        <v>34.311999999999998</v>
      </c>
      <c r="CD28">
        <v>38.186999999999998</v>
      </c>
      <c r="CE28">
        <v>36.75</v>
      </c>
      <c r="CF28">
        <v>37.436999999999998</v>
      </c>
      <c r="CG28">
        <v>35.186999999999998</v>
      </c>
      <c r="CH28">
        <v>224.99</v>
      </c>
      <c r="CI28">
        <v>25.02</v>
      </c>
      <c r="CJ28">
        <v>0</v>
      </c>
      <c r="CK28">
        <v>1689471729</v>
      </c>
      <c r="CL28">
        <v>0</v>
      </c>
      <c r="CM28">
        <v>1689471003</v>
      </c>
      <c r="CN28" t="s">
        <v>346</v>
      </c>
      <c r="CO28">
        <v>1689470999</v>
      </c>
      <c r="CP28">
        <v>1689471003</v>
      </c>
      <c r="CQ28">
        <v>68</v>
      </c>
      <c r="CR28">
        <v>0.26500000000000001</v>
      </c>
      <c r="CS28">
        <v>-4.7E-2</v>
      </c>
      <c r="CT28">
        <v>-1.5640000000000001</v>
      </c>
      <c r="CU28">
        <v>0.249</v>
      </c>
      <c r="CV28">
        <v>410</v>
      </c>
      <c r="CW28">
        <v>19</v>
      </c>
      <c r="CX28">
        <v>0.17</v>
      </c>
      <c r="CY28">
        <v>7.0000000000000007E-2</v>
      </c>
      <c r="CZ28">
        <v>7.2930759101883798</v>
      </c>
      <c r="DA28">
        <v>0.91051828007899704</v>
      </c>
      <c r="DB28">
        <v>0.101443478569126</v>
      </c>
      <c r="DC28">
        <v>1</v>
      </c>
      <c r="DD28">
        <v>405.41899999999998</v>
      </c>
      <c r="DE28">
        <v>0.14309774436151301</v>
      </c>
      <c r="DF28">
        <v>4.0315009611807902E-2</v>
      </c>
      <c r="DG28">
        <v>-1</v>
      </c>
      <c r="DH28">
        <v>250.00255000000001</v>
      </c>
      <c r="DI28">
        <v>-2.8893622378100999E-2</v>
      </c>
      <c r="DJ28">
        <v>1.0735338839552201E-2</v>
      </c>
      <c r="DK28">
        <v>1</v>
      </c>
      <c r="DL28">
        <v>2</v>
      </c>
      <c r="DM28">
        <v>2</v>
      </c>
      <c r="DN28" t="s">
        <v>347</v>
      </c>
      <c r="DO28">
        <v>3.2419799999999999</v>
      </c>
      <c r="DP28">
        <v>2.7802099999999998</v>
      </c>
      <c r="DQ28">
        <v>9.7817000000000001E-2</v>
      </c>
      <c r="DR28">
        <v>9.8064999999999999E-2</v>
      </c>
      <c r="DS28">
        <v>0.105585</v>
      </c>
      <c r="DT28">
        <v>0.100151</v>
      </c>
      <c r="DU28">
        <v>26344.7</v>
      </c>
      <c r="DV28">
        <v>28030.7</v>
      </c>
      <c r="DW28">
        <v>27318.2</v>
      </c>
      <c r="DX28">
        <v>29157.599999999999</v>
      </c>
      <c r="DY28">
        <v>32212</v>
      </c>
      <c r="DZ28">
        <v>35090.9</v>
      </c>
      <c r="EA28">
        <v>36547.1</v>
      </c>
      <c r="EB28">
        <v>39693.800000000003</v>
      </c>
      <c r="EC28">
        <v>2.3250299999999999</v>
      </c>
      <c r="ED28">
        <v>1.7142500000000001</v>
      </c>
      <c r="EE28">
        <v>0.14960799999999999</v>
      </c>
      <c r="EF28">
        <v>0</v>
      </c>
      <c r="EG28">
        <v>22.5717</v>
      </c>
      <c r="EH28">
        <v>999.9</v>
      </c>
      <c r="EI28">
        <v>51.868000000000002</v>
      </c>
      <c r="EJ28">
        <v>28.690999999999999</v>
      </c>
      <c r="EK28">
        <v>20.413499999999999</v>
      </c>
      <c r="EL28">
        <v>62.4816</v>
      </c>
      <c r="EM28">
        <v>33.497599999999998</v>
      </c>
      <c r="EN28">
        <v>1</v>
      </c>
      <c r="EO28">
        <v>-0.48453499999999999</v>
      </c>
      <c r="EP28">
        <v>-2.6309300000000002</v>
      </c>
      <c r="EQ28">
        <v>19.864699999999999</v>
      </c>
      <c r="ER28">
        <v>5.2172900000000002</v>
      </c>
      <c r="ES28">
        <v>11.9201</v>
      </c>
      <c r="ET28">
        <v>4.9553500000000001</v>
      </c>
      <c r="EU28">
        <v>3.2974800000000002</v>
      </c>
      <c r="EV28">
        <v>2602.8000000000002</v>
      </c>
      <c r="EW28">
        <v>74.2</v>
      </c>
      <c r="EX28">
        <v>37.6</v>
      </c>
      <c r="EY28">
        <v>8463.7999999999993</v>
      </c>
      <c r="EZ28">
        <v>1.8601399999999999</v>
      </c>
      <c r="FA28">
        <v>1.85928</v>
      </c>
      <c r="FB28">
        <v>1.8649</v>
      </c>
      <c r="FC28">
        <v>1.8689</v>
      </c>
      <c r="FD28">
        <v>1.86372</v>
      </c>
      <c r="FE28">
        <v>1.86371</v>
      </c>
      <c r="FF28">
        <v>1.8638300000000001</v>
      </c>
      <c r="FG28">
        <v>1.8635600000000001</v>
      </c>
      <c r="FH28">
        <v>0</v>
      </c>
      <c r="FI28">
        <v>0</v>
      </c>
      <c r="FJ28">
        <v>0</v>
      </c>
      <c r="FK28">
        <v>0</v>
      </c>
      <c r="FL28" t="s">
        <v>348</v>
      </c>
      <c r="FM28" t="s">
        <v>349</v>
      </c>
      <c r="FN28" t="s">
        <v>350</v>
      </c>
      <c r="FO28" t="s">
        <v>350</v>
      </c>
      <c r="FP28" t="s">
        <v>350</v>
      </c>
      <c r="FQ28" t="s">
        <v>350</v>
      </c>
      <c r="FR28">
        <v>0</v>
      </c>
      <c r="FS28">
        <v>100</v>
      </c>
      <c r="FT28">
        <v>100</v>
      </c>
      <c r="FU28">
        <v>-1.5649999999999999</v>
      </c>
      <c r="FV28">
        <v>0.24929999999999999</v>
      </c>
      <c r="FW28">
        <v>-1.56430000000006</v>
      </c>
      <c r="FX28">
        <v>0</v>
      </c>
      <c r="FY28">
        <v>0</v>
      </c>
      <c r="FZ28">
        <v>0</v>
      </c>
      <c r="GA28">
        <v>0.24933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12.1</v>
      </c>
      <c r="GJ28">
        <v>12</v>
      </c>
      <c r="GK28">
        <v>1.0424800000000001</v>
      </c>
      <c r="GL28">
        <v>2.5732400000000002</v>
      </c>
      <c r="GM28">
        <v>1.4489700000000001</v>
      </c>
      <c r="GN28">
        <v>2.3071299999999999</v>
      </c>
      <c r="GO28">
        <v>1.5466299999999999</v>
      </c>
      <c r="GP28">
        <v>2.4658199999999999</v>
      </c>
      <c r="GQ28">
        <v>30.846900000000002</v>
      </c>
      <c r="GR28">
        <v>15.0251</v>
      </c>
      <c r="GS28">
        <v>18</v>
      </c>
      <c r="GT28">
        <v>638.20600000000002</v>
      </c>
      <c r="GU28">
        <v>347.74599999999998</v>
      </c>
      <c r="GV28">
        <v>28.232800000000001</v>
      </c>
      <c r="GW28">
        <v>21.106100000000001</v>
      </c>
      <c r="GX28">
        <v>30.0001</v>
      </c>
      <c r="GY28">
        <v>20.955500000000001</v>
      </c>
      <c r="GZ28">
        <v>20.918199999999999</v>
      </c>
      <c r="HA28">
        <v>20.876000000000001</v>
      </c>
      <c r="HB28">
        <v>0</v>
      </c>
      <c r="HC28">
        <v>-30</v>
      </c>
      <c r="HD28">
        <v>28.150200000000002</v>
      </c>
      <c r="HE28">
        <v>405.36200000000002</v>
      </c>
      <c r="HF28">
        <v>0</v>
      </c>
      <c r="HG28">
        <v>100.658</v>
      </c>
      <c r="HH28">
        <v>96.325400000000002</v>
      </c>
    </row>
    <row r="29" spans="1:216" x14ac:dyDescent="0.25">
      <c r="A29">
        <v>11</v>
      </c>
      <c r="B29">
        <v>1689471784.0999999</v>
      </c>
      <c r="C29">
        <v>610.09999990463302</v>
      </c>
      <c r="D29" t="s">
        <v>369</v>
      </c>
      <c r="E29" t="s">
        <v>370</v>
      </c>
      <c r="F29" t="s">
        <v>343</v>
      </c>
      <c r="G29" t="s">
        <v>390</v>
      </c>
      <c r="H29" t="s">
        <v>344</v>
      </c>
      <c r="I29" t="s">
        <v>345</v>
      </c>
      <c r="J29" t="s">
        <v>389</v>
      </c>
      <c r="K29" t="s">
        <v>391</v>
      </c>
      <c r="L29">
        <v>1689471784.0999999</v>
      </c>
      <c r="M29">
        <f t="shared" si="0"/>
        <v>1.5344907434845338E-3</v>
      </c>
      <c r="N29">
        <f t="shared" si="1"/>
        <v>1.5344907434845338</v>
      </c>
      <c r="O29">
        <f t="shared" si="2"/>
        <v>5.4337921644705247</v>
      </c>
      <c r="P29">
        <f t="shared" si="3"/>
        <v>400.02300000000002</v>
      </c>
      <c r="Q29">
        <f t="shared" si="4"/>
        <v>324.36729006184419</v>
      </c>
      <c r="R29">
        <f t="shared" si="5"/>
        <v>32.573165770509576</v>
      </c>
      <c r="S29">
        <f t="shared" si="6"/>
        <v>40.170559394358904</v>
      </c>
      <c r="T29">
        <f t="shared" si="7"/>
        <v>0.12894397953900272</v>
      </c>
      <c r="U29">
        <f t="shared" si="8"/>
        <v>3.4122306216132707</v>
      </c>
      <c r="V29">
        <f t="shared" si="9"/>
        <v>0.12629691226844997</v>
      </c>
      <c r="W29">
        <f t="shared" si="10"/>
        <v>7.9168872603953361E-2</v>
      </c>
      <c r="X29">
        <f t="shared" si="11"/>
        <v>29.770530779999998</v>
      </c>
      <c r="Y29">
        <f t="shared" si="12"/>
        <v>25.866821682129562</v>
      </c>
      <c r="Z29">
        <f t="shared" si="13"/>
        <v>25.080100000000002</v>
      </c>
      <c r="AA29">
        <f t="shared" si="14"/>
        <v>3.1948938269790741</v>
      </c>
      <c r="AB29">
        <f t="shared" si="15"/>
        <v>59.24863264122925</v>
      </c>
      <c r="AC29">
        <f t="shared" si="16"/>
        <v>2.00639403145157</v>
      </c>
      <c r="AD29">
        <f t="shared" si="17"/>
        <v>3.3863971909714317</v>
      </c>
      <c r="AE29">
        <f t="shared" si="18"/>
        <v>1.1884997955275041</v>
      </c>
      <c r="AF29">
        <f t="shared" si="19"/>
        <v>-67.671041787667946</v>
      </c>
      <c r="AG29">
        <f t="shared" si="20"/>
        <v>180.39134983332963</v>
      </c>
      <c r="AH29">
        <f t="shared" si="21"/>
        <v>11.246825609183183</v>
      </c>
      <c r="AI29">
        <f t="shared" si="22"/>
        <v>153.73766443484487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53422.265864158369</v>
      </c>
      <c r="AO29">
        <f t="shared" si="26"/>
        <v>180.00200000000001</v>
      </c>
      <c r="AP29">
        <f t="shared" si="27"/>
        <v>151.74168600000002</v>
      </c>
      <c r="AQ29">
        <f t="shared" si="28"/>
        <v>0.84299999999999997</v>
      </c>
      <c r="AR29">
        <f t="shared" si="29"/>
        <v>0.16538999999999998</v>
      </c>
      <c r="AS29">
        <v>1689471784.0999999</v>
      </c>
      <c r="AT29">
        <v>400.02300000000002</v>
      </c>
      <c r="AU29">
        <v>404.18</v>
      </c>
      <c r="AV29">
        <v>19.979900000000001</v>
      </c>
      <c r="AW29">
        <v>18.946200000000001</v>
      </c>
      <c r="AX29">
        <v>401.58699999999999</v>
      </c>
      <c r="AY29">
        <v>19.730599999999999</v>
      </c>
      <c r="AZ29">
        <v>600.10699999999997</v>
      </c>
      <c r="BA29">
        <v>100.372</v>
      </c>
      <c r="BB29">
        <v>4.8624300000000002E-2</v>
      </c>
      <c r="BC29">
        <v>26.060700000000001</v>
      </c>
      <c r="BD29">
        <v>25.080100000000002</v>
      </c>
      <c r="BE29">
        <v>999.9</v>
      </c>
      <c r="BF29">
        <v>0</v>
      </c>
      <c r="BG29">
        <v>0</v>
      </c>
      <c r="BH29">
        <v>10035.6</v>
      </c>
      <c r="BI29">
        <v>0</v>
      </c>
      <c r="BJ29">
        <v>164.554</v>
      </c>
      <c r="BK29">
        <v>-4.1569200000000004</v>
      </c>
      <c r="BL29">
        <v>408.178</v>
      </c>
      <c r="BM29">
        <v>411.98500000000001</v>
      </c>
      <c r="BN29">
        <v>1.03372</v>
      </c>
      <c r="BO29">
        <v>404.18</v>
      </c>
      <c r="BP29">
        <v>18.946200000000001</v>
      </c>
      <c r="BQ29">
        <v>2.00543</v>
      </c>
      <c r="BR29">
        <v>1.90167</v>
      </c>
      <c r="BS29">
        <v>17.487300000000001</v>
      </c>
      <c r="BT29">
        <v>16.648599999999998</v>
      </c>
      <c r="BU29">
        <v>180.00200000000001</v>
      </c>
      <c r="BV29">
        <v>0.89998500000000003</v>
      </c>
      <c r="BW29">
        <v>0.10001500000000001</v>
      </c>
      <c r="BX29">
        <v>0</v>
      </c>
      <c r="BY29">
        <v>2.1907999999999999</v>
      </c>
      <c r="BZ29">
        <v>0</v>
      </c>
      <c r="CA29">
        <v>2602.85</v>
      </c>
      <c r="CB29">
        <v>1389.5</v>
      </c>
      <c r="CC29">
        <v>34</v>
      </c>
      <c r="CD29">
        <v>38.125</v>
      </c>
      <c r="CE29">
        <v>36.561999999999998</v>
      </c>
      <c r="CF29">
        <v>37.375</v>
      </c>
      <c r="CG29">
        <v>35</v>
      </c>
      <c r="CH29">
        <v>162</v>
      </c>
      <c r="CI29">
        <v>18</v>
      </c>
      <c r="CJ29">
        <v>0</v>
      </c>
      <c r="CK29">
        <v>1689471790.2</v>
      </c>
      <c r="CL29">
        <v>0</v>
      </c>
      <c r="CM29">
        <v>1689471003</v>
      </c>
      <c r="CN29" t="s">
        <v>346</v>
      </c>
      <c r="CO29">
        <v>1689470999</v>
      </c>
      <c r="CP29">
        <v>1689471003</v>
      </c>
      <c r="CQ29">
        <v>68</v>
      </c>
      <c r="CR29">
        <v>0.26500000000000001</v>
      </c>
      <c r="CS29">
        <v>-4.7E-2</v>
      </c>
      <c r="CT29">
        <v>-1.5640000000000001</v>
      </c>
      <c r="CU29">
        <v>0.249</v>
      </c>
      <c r="CV29">
        <v>410</v>
      </c>
      <c r="CW29">
        <v>19</v>
      </c>
      <c r="CX29">
        <v>0.17</v>
      </c>
      <c r="CY29">
        <v>7.0000000000000007E-2</v>
      </c>
      <c r="CZ29">
        <v>5.5139630424331001</v>
      </c>
      <c r="DA29">
        <v>0.66939620265899302</v>
      </c>
      <c r="DB29">
        <v>0.108425927470208</v>
      </c>
      <c r="DC29">
        <v>1</v>
      </c>
      <c r="DD29">
        <v>404.19150000000002</v>
      </c>
      <c r="DE29">
        <v>-4.7278195488946503E-2</v>
      </c>
      <c r="DF29">
        <v>6.2085022348387801E-2</v>
      </c>
      <c r="DG29">
        <v>-1</v>
      </c>
      <c r="DH29">
        <v>180.0042</v>
      </c>
      <c r="DI29">
        <v>-2.7681389773414802E-2</v>
      </c>
      <c r="DJ29">
        <v>8.4474848327793003E-3</v>
      </c>
      <c r="DK29">
        <v>1</v>
      </c>
      <c r="DL29">
        <v>2</v>
      </c>
      <c r="DM29">
        <v>2</v>
      </c>
      <c r="DN29" t="s">
        <v>347</v>
      </c>
      <c r="DO29">
        <v>3.2422</v>
      </c>
      <c r="DP29">
        <v>2.78057</v>
      </c>
      <c r="DQ29">
        <v>9.7814499999999999E-2</v>
      </c>
      <c r="DR29">
        <v>9.7827999999999998E-2</v>
      </c>
      <c r="DS29">
        <v>0.106156</v>
      </c>
      <c r="DT29">
        <v>0.101073</v>
      </c>
      <c r="DU29">
        <v>26344.5</v>
      </c>
      <c r="DV29">
        <v>28033.3</v>
      </c>
      <c r="DW29">
        <v>27318</v>
      </c>
      <c r="DX29">
        <v>29152.799999999999</v>
      </c>
      <c r="DY29">
        <v>32191</v>
      </c>
      <c r="DZ29">
        <v>35049</v>
      </c>
      <c r="EA29">
        <v>36547.1</v>
      </c>
      <c r="EB29">
        <v>39687.1</v>
      </c>
      <c r="EC29">
        <v>2.3252999999999999</v>
      </c>
      <c r="ED29">
        <v>1.71448</v>
      </c>
      <c r="EE29">
        <v>0.14435500000000001</v>
      </c>
      <c r="EF29">
        <v>0</v>
      </c>
      <c r="EG29">
        <v>22.7072</v>
      </c>
      <c r="EH29">
        <v>999.9</v>
      </c>
      <c r="EI29">
        <v>51.984000000000002</v>
      </c>
      <c r="EJ29">
        <v>28.681000000000001</v>
      </c>
      <c r="EK29">
        <v>20.447099999999999</v>
      </c>
      <c r="EL29">
        <v>62.2316</v>
      </c>
      <c r="EM29">
        <v>33.369399999999999</v>
      </c>
      <c r="EN29">
        <v>1</v>
      </c>
      <c r="EO29">
        <v>-0.48333799999999999</v>
      </c>
      <c r="EP29">
        <v>-2.77956</v>
      </c>
      <c r="EQ29">
        <v>19.852799999999998</v>
      </c>
      <c r="ER29">
        <v>5.2180400000000002</v>
      </c>
      <c r="ES29">
        <v>11.9201</v>
      </c>
      <c r="ET29">
        <v>4.9545500000000002</v>
      </c>
      <c r="EU29">
        <v>3.2977500000000002</v>
      </c>
      <c r="EV29">
        <v>2604</v>
      </c>
      <c r="EW29">
        <v>74.2</v>
      </c>
      <c r="EX29">
        <v>37.6</v>
      </c>
      <c r="EY29">
        <v>8463.7999999999993</v>
      </c>
      <c r="EZ29">
        <v>1.8601000000000001</v>
      </c>
      <c r="FA29">
        <v>1.85928</v>
      </c>
      <c r="FB29">
        <v>1.86487</v>
      </c>
      <c r="FC29">
        <v>1.8689</v>
      </c>
      <c r="FD29">
        <v>1.86371</v>
      </c>
      <c r="FE29">
        <v>1.86372</v>
      </c>
      <c r="FF29">
        <v>1.86381</v>
      </c>
      <c r="FG29">
        <v>1.8635600000000001</v>
      </c>
      <c r="FH29">
        <v>0</v>
      </c>
      <c r="FI29">
        <v>0</v>
      </c>
      <c r="FJ29">
        <v>0</v>
      </c>
      <c r="FK29">
        <v>0</v>
      </c>
      <c r="FL29" t="s">
        <v>348</v>
      </c>
      <c r="FM29" t="s">
        <v>349</v>
      </c>
      <c r="FN29" t="s">
        <v>350</v>
      </c>
      <c r="FO29" t="s">
        <v>350</v>
      </c>
      <c r="FP29" t="s">
        <v>350</v>
      </c>
      <c r="FQ29" t="s">
        <v>350</v>
      </c>
      <c r="FR29">
        <v>0</v>
      </c>
      <c r="FS29">
        <v>100</v>
      </c>
      <c r="FT29">
        <v>100</v>
      </c>
      <c r="FU29">
        <v>-1.5640000000000001</v>
      </c>
      <c r="FV29">
        <v>0.24929999999999999</v>
      </c>
      <c r="FW29">
        <v>-1.56430000000006</v>
      </c>
      <c r="FX29">
        <v>0</v>
      </c>
      <c r="FY29">
        <v>0</v>
      </c>
      <c r="FZ29">
        <v>0</v>
      </c>
      <c r="GA29">
        <v>0.24933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13.1</v>
      </c>
      <c r="GJ29">
        <v>13</v>
      </c>
      <c r="GK29">
        <v>1.0412600000000001</v>
      </c>
      <c r="GL29">
        <v>2.5756800000000002</v>
      </c>
      <c r="GM29">
        <v>1.4489700000000001</v>
      </c>
      <c r="GN29">
        <v>2.3071299999999999</v>
      </c>
      <c r="GO29">
        <v>1.5466299999999999</v>
      </c>
      <c r="GP29">
        <v>2.4304199999999998</v>
      </c>
      <c r="GQ29">
        <v>30.846900000000002</v>
      </c>
      <c r="GR29">
        <v>15.016400000000001</v>
      </c>
      <c r="GS29">
        <v>18</v>
      </c>
      <c r="GT29">
        <v>638.41899999999998</v>
      </c>
      <c r="GU29">
        <v>347.88</v>
      </c>
      <c r="GV29">
        <v>28.046099999999999</v>
      </c>
      <c r="GW29">
        <v>21.121700000000001</v>
      </c>
      <c r="GX29">
        <v>30.0001</v>
      </c>
      <c r="GY29">
        <v>20.9573</v>
      </c>
      <c r="GZ29">
        <v>20.919899999999998</v>
      </c>
      <c r="HA29">
        <v>20.831600000000002</v>
      </c>
      <c r="HB29">
        <v>0</v>
      </c>
      <c r="HC29">
        <v>-30</v>
      </c>
      <c r="HD29">
        <v>27.966100000000001</v>
      </c>
      <c r="HE29">
        <v>404.21199999999999</v>
      </c>
      <c r="HF29">
        <v>0</v>
      </c>
      <c r="HG29">
        <v>100.658</v>
      </c>
      <c r="HH29">
        <v>96.309200000000004</v>
      </c>
    </row>
    <row r="30" spans="1:216" x14ac:dyDescent="0.25">
      <c r="A30">
        <v>12</v>
      </c>
      <c r="B30">
        <v>1689471845.0999999</v>
      </c>
      <c r="C30">
        <v>671.09999990463302</v>
      </c>
      <c r="D30" t="s">
        <v>371</v>
      </c>
      <c r="E30" t="s">
        <v>372</v>
      </c>
      <c r="F30" t="s">
        <v>343</v>
      </c>
      <c r="G30" t="s">
        <v>390</v>
      </c>
      <c r="H30" t="s">
        <v>344</v>
      </c>
      <c r="I30" t="s">
        <v>345</v>
      </c>
      <c r="J30" t="s">
        <v>389</v>
      </c>
      <c r="K30" t="s">
        <v>391</v>
      </c>
      <c r="L30">
        <v>1689471845.0999999</v>
      </c>
      <c r="M30">
        <f t="shared" si="0"/>
        <v>1.5104271970255874E-3</v>
      </c>
      <c r="N30">
        <f t="shared" si="1"/>
        <v>1.5104271970255874</v>
      </c>
      <c r="O30">
        <f t="shared" si="2"/>
        <v>3.7802141276878545</v>
      </c>
      <c r="P30">
        <f t="shared" si="3"/>
        <v>400.01600000000002</v>
      </c>
      <c r="Q30">
        <f t="shared" si="4"/>
        <v>345.17397337626062</v>
      </c>
      <c r="R30">
        <f t="shared" si="5"/>
        <v>34.662275138427439</v>
      </c>
      <c r="S30">
        <f t="shared" si="6"/>
        <v>40.169496315583999</v>
      </c>
      <c r="T30">
        <f t="shared" si="7"/>
        <v>0.12898462624367327</v>
      </c>
      <c r="U30">
        <f t="shared" si="8"/>
        <v>3.4062538209083528</v>
      </c>
      <c r="V30">
        <f t="shared" si="9"/>
        <v>0.12633136376185766</v>
      </c>
      <c r="W30">
        <f t="shared" si="10"/>
        <v>7.9190941626819014E-2</v>
      </c>
      <c r="X30">
        <f t="shared" si="11"/>
        <v>20.712219671095497</v>
      </c>
      <c r="Y30">
        <f t="shared" si="12"/>
        <v>25.686905897410018</v>
      </c>
      <c r="Z30">
        <f t="shared" si="13"/>
        <v>24.968699999999998</v>
      </c>
      <c r="AA30">
        <f t="shared" si="14"/>
        <v>3.1737489007257955</v>
      </c>
      <c r="AB30">
        <f t="shared" si="15"/>
        <v>59.667583007002413</v>
      </c>
      <c r="AC30">
        <f t="shared" si="16"/>
        <v>2.004076431868</v>
      </c>
      <c r="AD30">
        <f t="shared" si="17"/>
        <v>3.3587357336609522</v>
      </c>
      <c r="AE30">
        <f t="shared" si="18"/>
        <v>1.1696724688577955</v>
      </c>
      <c r="AF30">
        <f t="shared" si="19"/>
        <v>-66.609839388828405</v>
      </c>
      <c r="AG30">
        <f t="shared" si="20"/>
        <v>175.0804272435465</v>
      </c>
      <c r="AH30">
        <f t="shared" si="21"/>
        <v>10.921129955540982</v>
      </c>
      <c r="AI30">
        <f t="shared" si="22"/>
        <v>140.10393748135456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53309.677232489958</v>
      </c>
      <c r="AO30">
        <f t="shared" si="26"/>
        <v>125.23399999999999</v>
      </c>
      <c r="AP30">
        <f t="shared" si="27"/>
        <v>105.57214200574896</v>
      </c>
      <c r="AQ30">
        <f t="shared" si="28"/>
        <v>0.8429990418396679</v>
      </c>
      <c r="AR30">
        <f t="shared" si="29"/>
        <v>0.16538815075055893</v>
      </c>
      <c r="AS30">
        <v>1689471845.0999999</v>
      </c>
      <c r="AT30">
        <v>400.01600000000002</v>
      </c>
      <c r="AU30">
        <v>403.03</v>
      </c>
      <c r="AV30">
        <v>19.957000000000001</v>
      </c>
      <c r="AW30">
        <v>18.939399999999999</v>
      </c>
      <c r="AX30">
        <v>401.58100000000002</v>
      </c>
      <c r="AY30">
        <v>19.707699999999999</v>
      </c>
      <c r="AZ30">
        <v>600.05600000000004</v>
      </c>
      <c r="BA30">
        <v>100.371</v>
      </c>
      <c r="BB30">
        <v>4.8724000000000003E-2</v>
      </c>
      <c r="BC30">
        <v>25.9221</v>
      </c>
      <c r="BD30">
        <v>24.968699999999998</v>
      </c>
      <c r="BE30">
        <v>999.9</v>
      </c>
      <c r="BF30">
        <v>0</v>
      </c>
      <c r="BG30">
        <v>0</v>
      </c>
      <c r="BH30">
        <v>10008.799999999999</v>
      </c>
      <c r="BI30">
        <v>0</v>
      </c>
      <c r="BJ30">
        <v>177.53100000000001</v>
      </c>
      <c r="BK30">
        <v>-3.0140099999999999</v>
      </c>
      <c r="BL30">
        <v>408.16199999999998</v>
      </c>
      <c r="BM30">
        <v>410.81099999999998</v>
      </c>
      <c r="BN30">
        <v>1.01769</v>
      </c>
      <c r="BO30">
        <v>403.03</v>
      </c>
      <c r="BP30">
        <v>18.939399999999999</v>
      </c>
      <c r="BQ30">
        <v>2.0030999999999999</v>
      </c>
      <c r="BR30">
        <v>1.90096</v>
      </c>
      <c r="BS30">
        <v>17.468900000000001</v>
      </c>
      <c r="BT30">
        <v>16.642700000000001</v>
      </c>
      <c r="BU30">
        <v>125.23399999999999</v>
      </c>
      <c r="BV30">
        <v>0.90006399999999998</v>
      </c>
      <c r="BW30">
        <v>9.9935499999999997E-2</v>
      </c>
      <c r="BX30">
        <v>0</v>
      </c>
      <c r="BY30">
        <v>2.1341999999999999</v>
      </c>
      <c r="BZ30">
        <v>0</v>
      </c>
      <c r="CA30">
        <v>2249.8200000000002</v>
      </c>
      <c r="CB30">
        <v>966.75300000000004</v>
      </c>
      <c r="CC30">
        <v>33.811999999999998</v>
      </c>
      <c r="CD30">
        <v>38.061999999999998</v>
      </c>
      <c r="CE30">
        <v>36.436999999999998</v>
      </c>
      <c r="CF30">
        <v>37.375</v>
      </c>
      <c r="CG30">
        <v>34.875</v>
      </c>
      <c r="CH30">
        <v>112.72</v>
      </c>
      <c r="CI30">
        <v>12.52</v>
      </c>
      <c r="CJ30">
        <v>0</v>
      </c>
      <c r="CK30">
        <v>1689471851.4000001</v>
      </c>
      <c r="CL30">
        <v>0</v>
      </c>
      <c r="CM30">
        <v>1689471003</v>
      </c>
      <c r="CN30" t="s">
        <v>346</v>
      </c>
      <c r="CO30">
        <v>1689470999</v>
      </c>
      <c r="CP30">
        <v>1689471003</v>
      </c>
      <c r="CQ30">
        <v>68</v>
      </c>
      <c r="CR30">
        <v>0.26500000000000001</v>
      </c>
      <c r="CS30">
        <v>-4.7E-2</v>
      </c>
      <c r="CT30">
        <v>-1.5640000000000001</v>
      </c>
      <c r="CU30">
        <v>0.249</v>
      </c>
      <c r="CV30">
        <v>410</v>
      </c>
      <c r="CW30">
        <v>19</v>
      </c>
      <c r="CX30">
        <v>0.17</v>
      </c>
      <c r="CY30">
        <v>7.0000000000000007E-2</v>
      </c>
      <c r="CZ30">
        <v>3.6465401715515799</v>
      </c>
      <c r="DA30">
        <v>0.77161362122431898</v>
      </c>
      <c r="DB30">
        <v>0.100875620214564</v>
      </c>
      <c r="DC30">
        <v>1</v>
      </c>
      <c r="DD30">
        <v>402.95359999999999</v>
      </c>
      <c r="DE30">
        <v>-0.119007518797278</v>
      </c>
      <c r="DF30">
        <v>3.3943187829076002E-2</v>
      </c>
      <c r="DG30">
        <v>-1</v>
      </c>
      <c r="DH30">
        <v>124.97509523809499</v>
      </c>
      <c r="DI30">
        <v>-4.6435080827643298E-2</v>
      </c>
      <c r="DJ30">
        <v>0.14200801612581801</v>
      </c>
      <c r="DK30">
        <v>1</v>
      </c>
      <c r="DL30">
        <v>2</v>
      </c>
      <c r="DM30">
        <v>2</v>
      </c>
      <c r="DN30" t="s">
        <v>347</v>
      </c>
      <c r="DO30">
        <v>3.2420499999999999</v>
      </c>
      <c r="DP30">
        <v>2.78044</v>
      </c>
      <c r="DQ30">
        <v>9.7808000000000006E-2</v>
      </c>
      <c r="DR30">
        <v>9.7611299999999998E-2</v>
      </c>
      <c r="DS30">
        <v>0.10606400000000001</v>
      </c>
      <c r="DT30">
        <v>0.10104299999999999</v>
      </c>
      <c r="DU30">
        <v>26343.9</v>
      </c>
      <c r="DV30">
        <v>28039.599999999999</v>
      </c>
      <c r="DW30">
        <v>27317.3</v>
      </c>
      <c r="DX30">
        <v>29152.5</v>
      </c>
      <c r="DY30">
        <v>32193.7</v>
      </c>
      <c r="DZ30">
        <v>35050.1</v>
      </c>
      <c r="EA30">
        <v>36546.199999999997</v>
      </c>
      <c r="EB30">
        <v>39687</v>
      </c>
      <c r="EC30">
        <v>2.3244199999999999</v>
      </c>
      <c r="ED30">
        <v>1.7141500000000001</v>
      </c>
      <c r="EE30">
        <v>0.12844800000000001</v>
      </c>
      <c r="EF30">
        <v>0</v>
      </c>
      <c r="EG30">
        <v>22.857399999999998</v>
      </c>
      <c r="EH30">
        <v>999.9</v>
      </c>
      <c r="EI30">
        <v>52.088000000000001</v>
      </c>
      <c r="EJ30">
        <v>28.670999999999999</v>
      </c>
      <c r="EK30">
        <v>20.476900000000001</v>
      </c>
      <c r="EL30">
        <v>62.461599999999997</v>
      </c>
      <c r="EM30">
        <v>33.289299999999997</v>
      </c>
      <c r="EN30">
        <v>1</v>
      </c>
      <c r="EO30">
        <v>-0.48060000000000003</v>
      </c>
      <c r="EP30">
        <v>-2.9416600000000002</v>
      </c>
      <c r="EQ30">
        <v>19.808599999999998</v>
      </c>
      <c r="ER30">
        <v>5.2202799999999998</v>
      </c>
      <c r="ES30">
        <v>11.9201</v>
      </c>
      <c r="ET30">
        <v>4.9555499999999997</v>
      </c>
      <c r="EU30">
        <v>3.2976000000000001</v>
      </c>
      <c r="EV30">
        <v>2605.3000000000002</v>
      </c>
      <c r="EW30">
        <v>74.2</v>
      </c>
      <c r="EX30">
        <v>37.6</v>
      </c>
      <c r="EY30">
        <v>8463.7999999999993</v>
      </c>
      <c r="EZ30">
        <v>1.86009</v>
      </c>
      <c r="FA30">
        <v>1.8593</v>
      </c>
      <c r="FB30">
        <v>1.8649</v>
      </c>
      <c r="FC30">
        <v>1.8688899999999999</v>
      </c>
      <c r="FD30">
        <v>1.86374</v>
      </c>
      <c r="FE30">
        <v>1.86375</v>
      </c>
      <c r="FF30">
        <v>1.86381</v>
      </c>
      <c r="FG30">
        <v>1.8635600000000001</v>
      </c>
      <c r="FH30">
        <v>0</v>
      </c>
      <c r="FI30">
        <v>0</v>
      </c>
      <c r="FJ30">
        <v>0</v>
      </c>
      <c r="FK30">
        <v>0</v>
      </c>
      <c r="FL30" t="s">
        <v>348</v>
      </c>
      <c r="FM30" t="s">
        <v>349</v>
      </c>
      <c r="FN30" t="s">
        <v>350</v>
      </c>
      <c r="FO30" t="s">
        <v>350</v>
      </c>
      <c r="FP30" t="s">
        <v>350</v>
      </c>
      <c r="FQ30" t="s">
        <v>350</v>
      </c>
      <c r="FR30">
        <v>0</v>
      </c>
      <c r="FS30">
        <v>100</v>
      </c>
      <c r="FT30">
        <v>100</v>
      </c>
      <c r="FU30">
        <v>-1.5649999999999999</v>
      </c>
      <c r="FV30">
        <v>0.24929999999999999</v>
      </c>
      <c r="FW30">
        <v>-1.56430000000006</v>
      </c>
      <c r="FX30">
        <v>0</v>
      </c>
      <c r="FY30">
        <v>0</v>
      </c>
      <c r="FZ30">
        <v>0</v>
      </c>
      <c r="GA30">
        <v>0.24933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14.1</v>
      </c>
      <c r="GJ30">
        <v>14</v>
      </c>
      <c r="GK30">
        <v>1.0376000000000001</v>
      </c>
      <c r="GL30">
        <v>2.5720200000000002</v>
      </c>
      <c r="GM30">
        <v>1.4489700000000001</v>
      </c>
      <c r="GN30">
        <v>2.3071299999999999</v>
      </c>
      <c r="GO30">
        <v>1.5466299999999999</v>
      </c>
      <c r="GP30">
        <v>2.50366</v>
      </c>
      <c r="GQ30">
        <v>30.846900000000002</v>
      </c>
      <c r="GR30">
        <v>14.9726</v>
      </c>
      <c r="GS30">
        <v>18</v>
      </c>
      <c r="GT30">
        <v>637.98400000000004</v>
      </c>
      <c r="GU30">
        <v>347.79199999999997</v>
      </c>
      <c r="GV30">
        <v>26.941800000000001</v>
      </c>
      <c r="GW30">
        <v>21.156600000000001</v>
      </c>
      <c r="GX30">
        <v>30.0002</v>
      </c>
      <c r="GY30">
        <v>20.971499999999999</v>
      </c>
      <c r="GZ30">
        <v>20.932300000000001</v>
      </c>
      <c r="HA30">
        <v>20.7776</v>
      </c>
      <c r="HB30">
        <v>0</v>
      </c>
      <c r="HC30">
        <v>-30</v>
      </c>
      <c r="HD30">
        <v>27.5334</v>
      </c>
      <c r="HE30">
        <v>402.935</v>
      </c>
      <c r="HF30">
        <v>0</v>
      </c>
      <c r="HG30">
        <v>100.655</v>
      </c>
      <c r="HH30">
        <v>96.308599999999998</v>
      </c>
    </row>
    <row r="31" spans="1:216" x14ac:dyDescent="0.25">
      <c r="A31">
        <v>13</v>
      </c>
      <c r="B31">
        <v>1689471906.0999999</v>
      </c>
      <c r="C31">
        <v>732.09999990463302</v>
      </c>
      <c r="D31" t="s">
        <v>373</v>
      </c>
      <c r="E31" t="s">
        <v>374</v>
      </c>
      <c r="F31" t="s">
        <v>343</v>
      </c>
      <c r="G31" t="s">
        <v>390</v>
      </c>
      <c r="H31" t="s">
        <v>344</v>
      </c>
      <c r="I31" t="s">
        <v>345</v>
      </c>
      <c r="J31" t="s">
        <v>389</v>
      </c>
      <c r="K31" t="s">
        <v>391</v>
      </c>
      <c r="L31">
        <v>1689471906.0999999</v>
      </c>
      <c r="M31">
        <f t="shared" si="0"/>
        <v>1.3955477121890209E-3</v>
      </c>
      <c r="N31">
        <f t="shared" si="1"/>
        <v>1.395547712189021</v>
      </c>
      <c r="O31">
        <f t="shared" si="2"/>
        <v>2.8718182509996106</v>
      </c>
      <c r="P31">
        <f t="shared" si="3"/>
        <v>400.01499999999999</v>
      </c>
      <c r="Q31">
        <f t="shared" si="4"/>
        <v>353.17618163621057</v>
      </c>
      <c r="R31">
        <f t="shared" si="5"/>
        <v>35.465775924993629</v>
      </c>
      <c r="S31">
        <f t="shared" si="6"/>
        <v>40.169306692515001</v>
      </c>
      <c r="T31">
        <f t="shared" si="7"/>
        <v>0.11796197723538132</v>
      </c>
      <c r="U31">
        <f t="shared" si="8"/>
        <v>3.4074987804157444</v>
      </c>
      <c r="V31">
        <f t="shared" si="9"/>
        <v>0.11573940192023831</v>
      </c>
      <c r="W31">
        <f t="shared" si="10"/>
        <v>7.2533327800873099E-2</v>
      </c>
      <c r="X31">
        <f t="shared" si="11"/>
        <v>16.517639773607691</v>
      </c>
      <c r="Y31">
        <f t="shared" si="12"/>
        <v>25.704053330409579</v>
      </c>
      <c r="Z31">
        <f t="shared" si="13"/>
        <v>25.034800000000001</v>
      </c>
      <c r="AA31">
        <f t="shared" si="14"/>
        <v>3.1862805916061556</v>
      </c>
      <c r="AB31">
        <f t="shared" si="15"/>
        <v>59.70302306993888</v>
      </c>
      <c r="AC31">
        <f t="shared" si="16"/>
        <v>2.0067632240837998</v>
      </c>
      <c r="AD31">
        <f t="shared" si="17"/>
        <v>3.3612422301178699</v>
      </c>
      <c r="AE31">
        <f t="shared" si="18"/>
        <v>1.1795173675223558</v>
      </c>
      <c r="AF31">
        <f t="shared" si="19"/>
        <v>-61.543654107535822</v>
      </c>
      <c r="AG31">
        <f t="shared" si="20"/>
        <v>165.31619631737109</v>
      </c>
      <c r="AH31">
        <f t="shared" si="21"/>
        <v>10.312366321188161</v>
      </c>
      <c r="AI31">
        <f t="shared" si="22"/>
        <v>130.60254830463111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53336.028441461414</v>
      </c>
      <c r="AO31">
        <f t="shared" si="26"/>
        <v>99.8733</v>
      </c>
      <c r="AP31">
        <f t="shared" si="27"/>
        <v>84.192981893060974</v>
      </c>
      <c r="AQ31">
        <f t="shared" si="28"/>
        <v>0.84299789726644636</v>
      </c>
      <c r="AR31">
        <f t="shared" si="29"/>
        <v>0.16538594172424151</v>
      </c>
      <c r="AS31">
        <v>1689471906.0999999</v>
      </c>
      <c r="AT31">
        <v>400.01499999999999</v>
      </c>
      <c r="AU31">
        <v>402.37299999999999</v>
      </c>
      <c r="AV31">
        <v>19.983799999999999</v>
      </c>
      <c r="AW31">
        <v>19.043600000000001</v>
      </c>
      <c r="AX31">
        <v>401.57900000000001</v>
      </c>
      <c r="AY31">
        <v>19.734400000000001</v>
      </c>
      <c r="AZ31">
        <v>600.04200000000003</v>
      </c>
      <c r="BA31">
        <v>100.371</v>
      </c>
      <c r="BB31">
        <v>4.8501000000000002E-2</v>
      </c>
      <c r="BC31">
        <v>25.934699999999999</v>
      </c>
      <c r="BD31">
        <v>25.034800000000001</v>
      </c>
      <c r="BE31">
        <v>999.9</v>
      </c>
      <c r="BF31">
        <v>0</v>
      </c>
      <c r="BG31">
        <v>0</v>
      </c>
      <c r="BH31">
        <v>10014.4</v>
      </c>
      <c r="BI31">
        <v>0</v>
      </c>
      <c r="BJ31">
        <v>161.88900000000001</v>
      </c>
      <c r="BK31">
        <v>-2.3576999999999999</v>
      </c>
      <c r="BL31">
        <v>408.17200000000003</v>
      </c>
      <c r="BM31">
        <v>410.18400000000003</v>
      </c>
      <c r="BN31">
        <v>0.94016999999999995</v>
      </c>
      <c r="BO31">
        <v>402.37299999999999</v>
      </c>
      <c r="BP31">
        <v>19.043600000000001</v>
      </c>
      <c r="BQ31">
        <v>2.0057900000000002</v>
      </c>
      <c r="BR31">
        <v>1.9114199999999999</v>
      </c>
      <c r="BS31">
        <v>17.490100000000002</v>
      </c>
      <c r="BT31">
        <v>16.728999999999999</v>
      </c>
      <c r="BU31">
        <v>99.8733</v>
      </c>
      <c r="BV31">
        <v>0.90005400000000002</v>
      </c>
      <c r="BW31">
        <v>9.9946400000000005E-2</v>
      </c>
      <c r="BX31">
        <v>0</v>
      </c>
      <c r="BY31">
        <v>1.8920999999999999</v>
      </c>
      <c r="BZ31">
        <v>0</v>
      </c>
      <c r="CA31">
        <v>2026.11</v>
      </c>
      <c r="CB31">
        <v>770.97500000000002</v>
      </c>
      <c r="CC31">
        <v>33.625</v>
      </c>
      <c r="CD31">
        <v>38</v>
      </c>
      <c r="CE31">
        <v>36.25</v>
      </c>
      <c r="CF31">
        <v>37.311999999999998</v>
      </c>
      <c r="CG31">
        <v>34.686999999999998</v>
      </c>
      <c r="CH31">
        <v>89.89</v>
      </c>
      <c r="CI31">
        <v>9.98</v>
      </c>
      <c r="CJ31">
        <v>0</v>
      </c>
      <c r="CK31">
        <v>1689471912</v>
      </c>
      <c r="CL31">
        <v>0</v>
      </c>
      <c r="CM31">
        <v>1689471003</v>
      </c>
      <c r="CN31" t="s">
        <v>346</v>
      </c>
      <c r="CO31">
        <v>1689470999</v>
      </c>
      <c r="CP31">
        <v>1689471003</v>
      </c>
      <c r="CQ31">
        <v>68</v>
      </c>
      <c r="CR31">
        <v>0.26500000000000001</v>
      </c>
      <c r="CS31">
        <v>-4.7E-2</v>
      </c>
      <c r="CT31">
        <v>-1.5640000000000001</v>
      </c>
      <c r="CU31">
        <v>0.249</v>
      </c>
      <c r="CV31">
        <v>410</v>
      </c>
      <c r="CW31">
        <v>19</v>
      </c>
      <c r="CX31">
        <v>0.17</v>
      </c>
      <c r="CY31">
        <v>7.0000000000000007E-2</v>
      </c>
      <c r="CZ31">
        <v>2.8974351922252102</v>
      </c>
      <c r="DA31">
        <v>-0.104812882342477</v>
      </c>
      <c r="DB31">
        <v>5.3438028883064301E-2</v>
      </c>
      <c r="DC31">
        <v>1</v>
      </c>
      <c r="DD31">
        <v>402.36869999999999</v>
      </c>
      <c r="DE31">
        <v>-0.20454135338295901</v>
      </c>
      <c r="DF31">
        <v>3.2301857531727603E-2</v>
      </c>
      <c r="DG31">
        <v>-1</v>
      </c>
      <c r="DH31">
        <v>100.047614285714</v>
      </c>
      <c r="DI31">
        <v>6.9670021266880003E-2</v>
      </c>
      <c r="DJ31">
        <v>0.16480494180557001</v>
      </c>
      <c r="DK31">
        <v>1</v>
      </c>
      <c r="DL31">
        <v>2</v>
      </c>
      <c r="DM31">
        <v>2</v>
      </c>
      <c r="DN31" t="s">
        <v>347</v>
      </c>
      <c r="DO31">
        <v>3.2419799999999999</v>
      </c>
      <c r="DP31">
        <v>2.7802600000000002</v>
      </c>
      <c r="DQ31">
        <v>9.7802100000000003E-2</v>
      </c>
      <c r="DR31">
        <v>9.7485699999999995E-2</v>
      </c>
      <c r="DS31">
        <v>0.106159</v>
      </c>
      <c r="DT31">
        <v>0.101427</v>
      </c>
      <c r="DU31">
        <v>26342.400000000001</v>
      </c>
      <c r="DV31">
        <v>28040.3</v>
      </c>
      <c r="DW31">
        <v>27315.7</v>
      </c>
      <c r="DX31">
        <v>29149.4</v>
      </c>
      <c r="DY31">
        <v>32188.5</v>
      </c>
      <c r="DZ31">
        <v>35031.599999999999</v>
      </c>
      <c r="EA31">
        <v>36544.199999999997</v>
      </c>
      <c r="EB31">
        <v>39682.9</v>
      </c>
      <c r="EC31">
        <v>2.32457</v>
      </c>
      <c r="ED31">
        <v>1.7139</v>
      </c>
      <c r="EE31">
        <v>0.128299</v>
      </c>
      <c r="EF31">
        <v>0</v>
      </c>
      <c r="EG31">
        <v>22.926100000000002</v>
      </c>
      <c r="EH31">
        <v>999.9</v>
      </c>
      <c r="EI31">
        <v>52.222000000000001</v>
      </c>
      <c r="EJ31">
        <v>28.640999999999998</v>
      </c>
      <c r="EK31">
        <v>20.494700000000002</v>
      </c>
      <c r="EL31">
        <v>62.301600000000001</v>
      </c>
      <c r="EM31">
        <v>33.541699999999999</v>
      </c>
      <c r="EN31">
        <v>1</v>
      </c>
      <c r="EO31">
        <v>-0.47829500000000003</v>
      </c>
      <c r="EP31">
        <v>-2.3587699999999998</v>
      </c>
      <c r="EQ31">
        <v>19.886600000000001</v>
      </c>
      <c r="ER31">
        <v>5.21774</v>
      </c>
      <c r="ES31">
        <v>11.9201</v>
      </c>
      <c r="ET31">
        <v>4.9556500000000003</v>
      </c>
      <c r="EU31">
        <v>3.2975500000000002</v>
      </c>
      <c r="EV31">
        <v>2606.6999999999998</v>
      </c>
      <c r="EW31">
        <v>74.2</v>
      </c>
      <c r="EX31">
        <v>37.6</v>
      </c>
      <c r="EY31">
        <v>8463.7999999999993</v>
      </c>
      <c r="EZ31">
        <v>1.8601099999999999</v>
      </c>
      <c r="FA31">
        <v>1.8592900000000001</v>
      </c>
      <c r="FB31">
        <v>1.8649199999999999</v>
      </c>
      <c r="FC31">
        <v>1.8689</v>
      </c>
      <c r="FD31">
        <v>1.8637300000000001</v>
      </c>
      <c r="FE31">
        <v>1.86374</v>
      </c>
      <c r="FF31">
        <v>1.8638300000000001</v>
      </c>
      <c r="FG31">
        <v>1.8635600000000001</v>
      </c>
      <c r="FH31">
        <v>0</v>
      </c>
      <c r="FI31">
        <v>0</v>
      </c>
      <c r="FJ31">
        <v>0</v>
      </c>
      <c r="FK31">
        <v>0</v>
      </c>
      <c r="FL31" t="s">
        <v>348</v>
      </c>
      <c r="FM31" t="s">
        <v>349</v>
      </c>
      <c r="FN31" t="s">
        <v>350</v>
      </c>
      <c r="FO31" t="s">
        <v>350</v>
      </c>
      <c r="FP31" t="s">
        <v>350</v>
      </c>
      <c r="FQ31" t="s">
        <v>350</v>
      </c>
      <c r="FR31">
        <v>0</v>
      </c>
      <c r="FS31">
        <v>100</v>
      </c>
      <c r="FT31">
        <v>100</v>
      </c>
      <c r="FU31">
        <v>-1.5640000000000001</v>
      </c>
      <c r="FV31">
        <v>0.24940000000000001</v>
      </c>
      <c r="FW31">
        <v>-1.56430000000006</v>
      </c>
      <c r="FX31">
        <v>0</v>
      </c>
      <c r="FY31">
        <v>0</v>
      </c>
      <c r="FZ31">
        <v>0</v>
      </c>
      <c r="GA31">
        <v>0.24933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15.1</v>
      </c>
      <c r="GJ31">
        <v>15.1</v>
      </c>
      <c r="GK31">
        <v>1.0363800000000001</v>
      </c>
      <c r="GL31">
        <v>2.5720200000000002</v>
      </c>
      <c r="GM31">
        <v>1.4477500000000001</v>
      </c>
      <c r="GN31">
        <v>2.3071299999999999</v>
      </c>
      <c r="GO31">
        <v>1.5466299999999999</v>
      </c>
      <c r="GP31">
        <v>2.4328599999999998</v>
      </c>
      <c r="GQ31">
        <v>30.846900000000002</v>
      </c>
      <c r="GR31">
        <v>14.998900000000001</v>
      </c>
      <c r="GS31">
        <v>18</v>
      </c>
      <c r="GT31">
        <v>638.37300000000005</v>
      </c>
      <c r="GU31">
        <v>347.80399999999997</v>
      </c>
      <c r="GV31">
        <v>27.380099999999999</v>
      </c>
      <c r="GW31">
        <v>21.1934</v>
      </c>
      <c r="GX31">
        <v>30.000299999999999</v>
      </c>
      <c r="GY31">
        <v>20.994700000000002</v>
      </c>
      <c r="GZ31">
        <v>20.953099999999999</v>
      </c>
      <c r="HA31">
        <v>20.7546</v>
      </c>
      <c r="HB31">
        <v>0</v>
      </c>
      <c r="HC31">
        <v>-30</v>
      </c>
      <c r="HD31">
        <v>27.351400000000002</v>
      </c>
      <c r="HE31">
        <v>402.37200000000001</v>
      </c>
      <c r="HF31">
        <v>0</v>
      </c>
      <c r="HG31">
        <v>100.649</v>
      </c>
      <c r="HH31">
        <v>96.298599999999993</v>
      </c>
    </row>
    <row r="32" spans="1:216" x14ac:dyDescent="0.25">
      <c r="A32">
        <v>14</v>
      </c>
      <c r="B32">
        <v>1689471967.0999999</v>
      </c>
      <c r="C32">
        <v>793.09999990463302</v>
      </c>
      <c r="D32" t="s">
        <v>375</v>
      </c>
      <c r="E32" t="s">
        <v>376</v>
      </c>
      <c r="F32" t="s">
        <v>343</v>
      </c>
      <c r="G32" t="s">
        <v>390</v>
      </c>
      <c r="H32" t="s">
        <v>344</v>
      </c>
      <c r="I32" t="s">
        <v>345</v>
      </c>
      <c r="J32" t="s">
        <v>389</v>
      </c>
      <c r="K32" t="s">
        <v>391</v>
      </c>
      <c r="L32">
        <v>1689471967.0999999</v>
      </c>
      <c r="M32">
        <f t="shared" si="0"/>
        <v>1.2257598863824252E-3</v>
      </c>
      <c r="N32">
        <f t="shared" si="1"/>
        <v>1.2257598863824253</v>
      </c>
      <c r="O32">
        <f t="shared" si="2"/>
        <v>1.9359829844617364</v>
      </c>
      <c r="P32">
        <f t="shared" si="3"/>
        <v>400.03300000000002</v>
      </c>
      <c r="Q32">
        <f t="shared" si="4"/>
        <v>362.91376811634376</v>
      </c>
      <c r="R32">
        <f t="shared" si="5"/>
        <v>36.443231400289328</v>
      </c>
      <c r="S32">
        <f t="shared" si="6"/>
        <v>40.170686448242805</v>
      </c>
      <c r="T32">
        <f t="shared" si="7"/>
        <v>0.10512565297424935</v>
      </c>
      <c r="U32">
        <f t="shared" si="8"/>
        <v>3.4023276075930373</v>
      </c>
      <c r="V32">
        <f t="shared" si="9"/>
        <v>0.10335391983182049</v>
      </c>
      <c r="W32">
        <f t="shared" si="10"/>
        <v>6.4752895854537071E-2</v>
      </c>
      <c r="X32">
        <f t="shared" si="11"/>
        <v>12.414776849244703</v>
      </c>
      <c r="Y32">
        <f t="shared" si="12"/>
        <v>25.649577825377847</v>
      </c>
      <c r="Z32">
        <f t="shared" si="13"/>
        <v>25.0076</v>
      </c>
      <c r="AA32">
        <f t="shared" si="14"/>
        <v>3.1811186033495638</v>
      </c>
      <c r="AB32">
        <f t="shared" si="15"/>
        <v>60.38233943658372</v>
      </c>
      <c r="AC32">
        <f t="shared" si="16"/>
        <v>2.0210213543816002</v>
      </c>
      <c r="AD32">
        <f t="shared" si="17"/>
        <v>3.3470404976676478</v>
      </c>
      <c r="AE32">
        <f t="shared" si="18"/>
        <v>1.1600972489679635</v>
      </c>
      <c r="AF32">
        <f t="shared" si="19"/>
        <v>-54.056010989464951</v>
      </c>
      <c r="AG32">
        <f t="shared" si="20"/>
        <v>156.93953028496338</v>
      </c>
      <c r="AH32">
        <f t="shared" si="21"/>
        <v>9.7998478119238488</v>
      </c>
      <c r="AI32">
        <f t="shared" si="22"/>
        <v>125.09814395666697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53229.976738619625</v>
      </c>
      <c r="AO32">
        <f t="shared" si="26"/>
        <v>75.069599999999994</v>
      </c>
      <c r="AP32">
        <f t="shared" si="27"/>
        <v>63.283162802717456</v>
      </c>
      <c r="AQ32">
        <f t="shared" si="28"/>
        <v>0.84299320634074859</v>
      </c>
      <c r="AR32">
        <f t="shared" si="29"/>
        <v>0.16537688823764485</v>
      </c>
      <c r="AS32">
        <v>1689471967.0999999</v>
      </c>
      <c r="AT32">
        <v>400.03300000000002</v>
      </c>
      <c r="AU32">
        <v>401.70100000000002</v>
      </c>
      <c r="AV32">
        <v>20.126000000000001</v>
      </c>
      <c r="AW32">
        <v>19.3003</v>
      </c>
      <c r="AX32">
        <v>401.59699999999998</v>
      </c>
      <c r="AY32">
        <v>19.8766</v>
      </c>
      <c r="AZ32">
        <v>600.03599999999994</v>
      </c>
      <c r="BA32">
        <v>100.37</v>
      </c>
      <c r="BB32">
        <v>4.8431599999999998E-2</v>
      </c>
      <c r="BC32">
        <v>25.863199999999999</v>
      </c>
      <c r="BD32">
        <v>25.0076</v>
      </c>
      <c r="BE32">
        <v>999.9</v>
      </c>
      <c r="BF32">
        <v>0</v>
      </c>
      <c r="BG32">
        <v>0</v>
      </c>
      <c r="BH32">
        <v>9991.25</v>
      </c>
      <c r="BI32">
        <v>0</v>
      </c>
      <c r="BJ32">
        <v>170.934</v>
      </c>
      <c r="BK32">
        <v>-1.66818</v>
      </c>
      <c r="BL32">
        <v>408.24900000000002</v>
      </c>
      <c r="BM32">
        <v>409.60599999999999</v>
      </c>
      <c r="BN32">
        <v>0.82568900000000001</v>
      </c>
      <c r="BO32">
        <v>401.70100000000002</v>
      </c>
      <c r="BP32">
        <v>19.3003</v>
      </c>
      <c r="BQ32">
        <v>2.0200300000000002</v>
      </c>
      <c r="BR32">
        <v>1.93716</v>
      </c>
      <c r="BS32">
        <v>17.6022</v>
      </c>
      <c r="BT32">
        <v>16.939800000000002</v>
      </c>
      <c r="BU32">
        <v>75.069599999999994</v>
      </c>
      <c r="BV32">
        <v>0.90017100000000005</v>
      </c>
      <c r="BW32">
        <v>9.9828500000000001E-2</v>
      </c>
      <c r="BX32">
        <v>0</v>
      </c>
      <c r="BY32">
        <v>2.2202999999999999</v>
      </c>
      <c r="BZ32">
        <v>0</v>
      </c>
      <c r="CA32">
        <v>1895.45</v>
      </c>
      <c r="CB32">
        <v>579.52099999999996</v>
      </c>
      <c r="CC32">
        <v>33.436999999999998</v>
      </c>
      <c r="CD32">
        <v>37.936999999999998</v>
      </c>
      <c r="CE32">
        <v>36.125</v>
      </c>
      <c r="CF32">
        <v>37.311999999999998</v>
      </c>
      <c r="CG32">
        <v>34.561999999999998</v>
      </c>
      <c r="CH32">
        <v>67.58</v>
      </c>
      <c r="CI32">
        <v>7.49</v>
      </c>
      <c r="CJ32">
        <v>0</v>
      </c>
      <c r="CK32">
        <v>1689471973.2</v>
      </c>
      <c r="CL32">
        <v>0</v>
      </c>
      <c r="CM32">
        <v>1689471003</v>
      </c>
      <c r="CN32" t="s">
        <v>346</v>
      </c>
      <c r="CO32">
        <v>1689470999</v>
      </c>
      <c r="CP32">
        <v>1689471003</v>
      </c>
      <c r="CQ32">
        <v>68</v>
      </c>
      <c r="CR32">
        <v>0.26500000000000001</v>
      </c>
      <c r="CS32">
        <v>-4.7E-2</v>
      </c>
      <c r="CT32">
        <v>-1.5640000000000001</v>
      </c>
      <c r="CU32">
        <v>0.249</v>
      </c>
      <c r="CV32">
        <v>410</v>
      </c>
      <c r="CW32">
        <v>19</v>
      </c>
      <c r="CX32">
        <v>0.17</v>
      </c>
      <c r="CY32">
        <v>7.0000000000000007E-2</v>
      </c>
      <c r="CZ32">
        <v>1.9392587461537401</v>
      </c>
      <c r="DA32">
        <v>3.9869765176022099E-3</v>
      </c>
      <c r="DB32">
        <v>5.05693354599729E-2</v>
      </c>
      <c r="DC32">
        <v>1</v>
      </c>
      <c r="DD32">
        <v>401.68720000000002</v>
      </c>
      <c r="DE32">
        <v>2.7338345864295E-2</v>
      </c>
      <c r="DF32">
        <v>3.1457272609045302E-2</v>
      </c>
      <c r="DG32">
        <v>-1</v>
      </c>
      <c r="DH32">
        <v>74.982247619047598</v>
      </c>
      <c r="DI32">
        <v>-8.4317933857437397E-2</v>
      </c>
      <c r="DJ32">
        <v>0.13753782378139401</v>
      </c>
      <c r="DK32">
        <v>1</v>
      </c>
      <c r="DL32">
        <v>2</v>
      </c>
      <c r="DM32">
        <v>2</v>
      </c>
      <c r="DN32" t="s">
        <v>347</v>
      </c>
      <c r="DO32">
        <v>3.24193</v>
      </c>
      <c r="DP32">
        <v>2.78</v>
      </c>
      <c r="DQ32">
        <v>9.7797700000000001E-2</v>
      </c>
      <c r="DR32">
        <v>9.7355200000000003E-2</v>
      </c>
      <c r="DS32">
        <v>0.10668999999999999</v>
      </c>
      <c r="DT32">
        <v>0.10237499999999999</v>
      </c>
      <c r="DU32">
        <v>26339.1</v>
      </c>
      <c r="DV32">
        <v>28040.2</v>
      </c>
      <c r="DW32">
        <v>27312.400000000001</v>
      </c>
      <c r="DX32">
        <v>29145.200000000001</v>
      </c>
      <c r="DY32">
        <v>32165</v>
      </c>
      <c r="DZ32">
        <v>34989.9</v>
      </c>
      <c r="EA32">
        <v>36539.5</v>
      </c>
      <c r="EB32">
        <v>39677.599999999999</v>
      </c>
      <c r="EC32">
        <v>2.3243</v>
      </c>
      <c r="ED32">
        <v>1.7137</v>
      </c>
      <c r="EE32">
        <v>0.12207800000000001</v>
      </c>
      <c r="EF32">
        <v>0</v>
      </c>
      <c r="EG32">
        <v>23.001300000000001</v>
      </c>
      <c r="EH32">
        <v>999.9</v>
      </c>
      <c r="EI32">
        <v>52.362000000000002</v>
      </c>
      <c r="EJ32">
        <v>28.640999999999998</v>
      </c>
      <c r="EK32">
        <v>20.549199999999999</v>
      </c>
      <c r="EL32">
        <v>62.5916</v>
      </c>
      <c r="EM32">
        <v>33.317300000000003</v>
      </c>
      <c r="EN32">
        <v>1</v>
      </c>
      <c r="EO32">
        <v>-0.47506900000000002</v>
      </c>
      <c r="EP32">
        <v>-2.1518199999999998</v>
      </c>
      <c r="EQ32">
        <v>19.9009</v>
      </c>
      <c r="ER32">
        <v>5.2172900000000002</v>
      </c>
      <c r="ES32">
        <v>11.9201</v>
      </c>
      <c r="ET32">
        <v>4.9553000000000003</v>
      </c>
      <c r="EU32">
        <v>3.2976999999999999</v>
      </c>
      <c r="EV32">
        <v>2607.9</v>
      </c>
      <c r="EW32">
        <v>74.2</v>
      </c>
      <c r="EX32">
        <v>37.6</v>
      </c>
      <c r="EY32">
        <v>8463.7999999999993</v>
      </c>
      <c r="EZ32">
        <v>1.8601000000000001</v>
      </c>
      <c r="FA32">
        <v>1.8592900000000001</v>
      </c>
      <c r="FB32">
        <v>1.86493</v>
      </c>
      <c r="FC32">
        <v>1.8689</v>
      </c>
      <c r="FD32">
        <v>1.86374</v>
      </c>
      <c r="FE32">
        <v>1.86375</v>
      </c>
      <c r="FF32">
        <v>1.8638399999999999</v>
      </c>
      <c r="FG32">
        <v>1.8635600000000001</v>
      </c>
      <c r="FH32">
        <v>0</v>
      </c>
      <c r="FI32">
        <v>0</v>
      </c>
      <c r="FJ32">
        <v>0</v>
      </c>
      <c r="FK32">
        <v>0</v>
      </c>
      <c r="FL32" t="s">
        <v>348</v>
      </c>
      <c r="FM32" t="s">
        <v>349</v>
      </c>
      <c r="FN32" t="s">
        <v>350</v>
      </c>
      <c r="FO32" t="s">
        <v>350</v>
      </c>
      <c r="FP32" t="s">
        <v>350</v>
      </c>
      <c r="FQ32" t="s">
        <v>350</v>
      </c>
      <c r="FR32">
        <v>0</v>
      </c>
      <c r="FS32">
        <v>100</v>
      </c>
      <c r="FT32">
        <v>100</v>
      </c>
      <c r="FU32">
        <v>-1.5640000000000001</v>
      </c>
      <c r="FV32">
        <v>0.24940000000000001</v>
      </c>
      <c r="FW32">
        <v>-1.56430000000006</v>
      </c>
      <c r="FX32">
        <v>0</v>
      </c>
      <c r="FY32">
        <v>0</v>
      </c>
      <c r="FZ32">
        <v>0</v>
      </c>
      <c r="GA32">
        <v>0.24933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16.100000000000001</v>
      </c>
      <c r="GJ32">
        <v>16.100000000000001</v>
      </c>
      <c r="GK32">
        <v>1.0351600000000001</v>
      </c>
      <c r="GL32">
        <v>2.5659200000000002</v>
      </c>
      <c r="GM32">
        <v>1.4477500000000001</v>
      </c>
      <c r="GN32">
        <v>2.3083499999999999</v>
      </c>
      <c r="GO32">
        <v>1.5466299999999999</v>
      </c>
      <c r="GP32">
        <v>2.4487299999999999</v>
      </c>
      <c r="GQ32">
        <v>30.868600000000001</v>
      </c>
      <c r="GR32">
        <v>14.998900000000001</v>
      </c>
      <c r="GS32">
        <v>18</v>
      </c>
      <c r="GT32">
        <v>638.56399999999996</v>
      </c>
      <c r="GU32">
        <v>347.91</v>
      </c>
      <c r="GV32">
        <v>26.951899999999998</v>
      </c>
      <c r="GW32">
        <v>21.236999999999998</v>
      </c>
      <c r="GX32">
        <v>30.000399999999999</v>
      </c>
      <c r="GY32">
        <v>21.0259</v>
      </c>
      <c r="GZ32">
        <v>20.9832</v>
      </c>
      <c r="HA32">
        <v>20.7285</v>
      </c>
      <c r="HB32">
        <v>0</v>
      </c>
      <c r="HC32">
        <v>-30</v>
      </c>
      <c r="HD32">
        <v>26.942799999999998</v>
      </c>
      <c r="HE32">
        <v>401.65899999999999</v>
      </c>
      <c r="HF32">
        <v>0</v>
      </c>
      <c r="HG32">
        <v>100.637</v>
      </c>
      <c r="HH32">
        <v>96.285300000000007</v>
      </c>
    </row>
    <row r="33" spans="1:216" x14ac:dyDescent="0.25">
      <c r="A33">
        <v>15</v>
      </c>
      <c r="B33">
        <v>1689472028.0999999</v>
      </c>
      <c r="C33">
        <v>854.09999990463302</v>
      </c>
      <c r="D33" t="s">
        <v>377</v>
      </c>
      <c r="E33" t="s">
        <v>378</v>
      </c>
      <c r="F33" t="s">
        <v>343</v>
      </c>
      <c r="G33" t="s">
        <v>390</v>
      </c>
      <c r="H33" t="s">
        <v>344</v>
      </c>
      <c r="I33" t="s">
        <v>345</v>
      </c>
      <c r="J33" t="s">
        <v>389</v>
      </c>
      <c r="K33" t="s">
        <v>391</v>
      </c>
      <c r="L33">
        <v>1689472028.0999999</v>
      </c>
      <c r="M33">
        <f t="shared" si="0"/>
        <v>1.1707191687097178E-3</v>
      </c>
      <c r="N33">
        <f t="shared" si="1"/>
        <v>1.1707191687097178</v>
      </c>
      <c r="O33">
        <f t="shared" si="2"/>
        <v>1.3849682023219072</v>
      </c>
      <c r="P33">
        <f t="shared" si="3"/>
        <v>399.99099999999999</v>
      </c>
      <c r="Q33">
        <f t="shared" si="4"/>
        <v>370.38471483564143</v>
      </c>
      <c r="R33">
        <f t="shared" si="5"/>
        <v>37.19365867892536</v>
      </c>
      <c r="S33">
        <f t="shared" si="6"/>
        <v>40.166691909097203</v>
      </c>
      <c r="T33">
        <f t="shared" si="7"/>
        <v>0.10061080086848946</v>
      </c>
      <c r="U33">
        <f t="shared" si="8"/>
        <v>3.404541464885666</v>
      </c>
      <c r="V33">
        <f t="shared" si="9"/>
        <v>9.898775215809491E-2</v>
      </c>
      <c r="W33">
        <f t="shared" si="10"/>
        <v>6.2010988557434407E-2</v>
      </c>
      <c r="X33">
        <f t="shared" si="11"/>
        <v>9.9102270109414121</v>
      </c>
      <c r="Y33">
        <f t="shared" si="12"/>
        <v>25.614508061891257</v>
      </c>
      <c r="Z33">
        <f t="shared" si="13"/>
        <v>24.994</v>
      </c>
      <c r="AA33">
        <f t="shared" si="14"/>
        <v>3.1785403508123591</v>
      </c>
      <c r="AB33">
        <f t="shared" si="15"/>
        <v>60.525627933547</v>
      </c>
      <c r="AC33">
        <f t="shared" si="16"/>
        <v>2.0216451324733202</v>
      </c>
      <c r="AD33">
        <f t="shared" si="17"/>
        <v>3.3401473086622882</v>
      </c>
      <c r="AE33">
        <f t="shared" si="18"/>
        <v>1.1568952183390389</v>
      </c>
      <c r="AF33">
        <f t="shared" si="19"/>
        <v>-51.628715340098559</v>
      </c>
      <c r="AG33">
        <f t="shared" si="20"/>
        <v>153.15048156118169</v>
      </c>
      <c r="AH33">
        <f t="shared" si="21"/>
        <v>9.5547021380650783</v>
      </c>
      <c r="AI33">
        <f t="shared" si="22"/>
        <v>120.98669537008962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53287.02887432187</v>
      </c>
      <c r="AO33">
        <f t="shared" si="26"/>
        <v>59.913699999999999</v>
      </c>
      <c r="AP33">
        <f t="shared" si="27"/>
        <v>50.507819135202801</v>
      </c>
      <c r="AQ33">
        <f t="shared" si="28"/>
        <v>0.84300951427140713</v>
      </c>
      <c r="AR33">
        <f t="shared" si="29"/>
        <v>0.16540836254381572</v>
      </c>
      <c r="AS33">
        <v>1689472028.0999999</v>
      </c>
      <c r="AT33">
        <v>399.99099999999999</v>
      </c>
      <c r="AU33">
        <v>401.26499999999999</v>
      </c>
      <c r="AV33">
        <v>20.132100000000001</v>
      </c>
      <c r="AW33">
        <v>19.343499999999999</v>
      </c>
      <c r="AX33">
        <v>401.55500000000001</v>
      </c>
      <c r="AY33">
        <v>19.8828</v>
      </c>
      <c r="AZ33">
        <v>600.04999999999995</v>
      </c>
      <c r="BA33">
        <v>100.37</v>
      </c>
      <c r="BB33">
        <v>4.8989199999999997E-2</v>
      </c>
      <c r="BC33">
        <v>25.828399999999998</v>
      </c>
      <c r="BD33">
        <v>24.994</v>
      </c>
      <c r="BE33">
        <v>999.9</v>
      </c>
      <c r="BF33">
        <v>0</v>
      </c>
      <c r="BG33">
        <v>0</v>
      </c>
      <c r="BH33">
        <v>10001.200000000001</v>
      </c>
      <c r="BI33">
        <v>0</v>
      </c>
      <c r="BJ33">
        <v>180.524</v>
      </c>
      <c r="BK33">
        <v>-1.27451</v>
      </c>
      <c r="BL33">
        <v>408.209</v>
      </c>
      <c r="BM33">
        <v>409.18</v>
      </c>
      <c r="BN33">
        <v>0.78858899999999998</v>
      </c>
      <c r="BO33">
        <v>401.26499999999999</v>
      </c>
      <c r="BP33">
        <v>19.343499999999999</v>
      </c>
      <c r="BQ33">
        <v>2.02067</v>
      </c>
      <c r="BR33">
        <v>1.9415199999999999</v>
      </c>
      <c r="BS33">
        <v>17.607199999999999</v>
      </c>
      <c r="BT33">
        <v>16.975300000000001</v>
      </c>
      <c r="BU33">
        <v>59.913699999999999</v>
      </c>
      <c r="BV33">
        <v>0.89964299999999997</v>
      </c>
      <c r="BW33">
        <v>0.100357</v>
      </c>
      <c r="BX33">
        <v>0</v>
      </c>
      <c r="BY33">
        <v>2.3452000000000002</v>
      </c>
      <c r="BZ33">
        <v>0</v>
      </c>
      <c r="CA33">
        <v>1857.29</v>
      </c>
      <c r="CB33">
        <v>462.45400000000001</v>
      </c>
      <c r="CC33">
        <v>33.311999999999998</v>
      </c>
      <c r="CD33">
        <v>37.936999999999998</v>
      </c>
      <c r="CE33">
        <v>36</v>
      </c>
      <c r="CF33">
        <v>37.25</v>
      </c>
      <c r="CG33">
        <v>34.436999999999998</v>
      </c>
      <c r="CH33">
        <v>53.9</v>
      </c>
      <c r="CI33">
        <v>6.01</v>
      </c>
      <c r="CJ33">
        <v>0</v>
      </c>
      <c r="CK33">
        <v>1689472034.4000001</v>
      </c>
      <c r="CL33">
        <v>0</v>
      </c>
      <c r="CM33">
        <v>1689471003</v>
      </c>
      <c r="CN33" t="s">
        <v>346</v>
      </c>
      <c r="CO33">
        <v>1689470999</v>
      </c>
      <c r="CP33">
        <v>1689471003</v>
      </c>
      <c r="CQ33">
        <v>68</v>
      </c>
      <c r="CR33">
        <v>0.26500000000000001</v>
      </c>
      <c r="CS33">
        <v>-4.7E-2</v>
      </c>
      <c r="CT33">
        <v>-1.5640000000000001</v>
      </c>
      <c r="CU33">
        <v>0.249</v>
      </c>
      <c r="CV33">
        <v>410</v>
      </c>
      <c r="CW33">
        <v>19</v>
      </c>
      <c r="CX33">
        <v>0.17</v>
      </c>
      <c r="CY33">
        <v>7.0000000000000007E-2</v>
      </c>
      <c r="CZ33">
        <v>1.3325421622307001</v>
      </c>
      <c r="DA33">
        <v>0.53039260112679298</v>
      </c>
      <c r="DB33">
        <v>6.4526490423481797E-2</v>
      </c>
      <c r="DC33">
        <v>1</v>
      </c>
      <c r="DD33">
        <v>401.24938095238099</v>
      </c>
      <c r="DE33">
        <v>6.6389610390403295E-2</v>
      </c>
      <c r="DF33">
        <v>2.5656107024725601E-2</v>
      </c>
      <c r="DG33">
        <v>-1</v>
      </c>
      <c r="DH33">
        <v>59.998440000000002</v>
      </c>
      <c r="DI33">
        <v>5.1010038551415601E-2</v>
      </c>
      <c r="DJ33">
        <v>0.13878344786032701</v>
      </c>
      <c r="DK33">
        <v>1</v>
      </c>
      <c r="DL33">
        <v>2</v>
      </c>
      <c r="DM33">
        <v>2</v>
      </c>
      <c r="DN33" t="s">
        <v>347</v>
      </c>
      <c r="DO33">
        <v>3.2419099999999998</v>
      </c>
      <c r="DP33">
        <v>2.78064</v>
      </c>
      <c r="DQ33">
        <v>9.7780699999999998E-2</v>
      </c>
      <c r="DR33">
        <v>9.72663E-2</v>
      </c>
      <c r="DS33">
        <v>0.10670399999999999</v>
      </c>
      <c r="DT33">
        <v>0.10252699999999999</v>
      </c>
      <c r="DU33">
        <v>26337.8</v>
      </c>
      <c r="DV33">
        <v>28040.5</v>
      </c>
      <c r="DW33">
        <v>27310.799999999999</v>
      </c>
      <c r="DX33">
        <v>29142.9</v>
      </c>
      <c r="DY33">
        <v>32162.5</v>
      </c>
      <c r="DZ33">
        <v>34981.4</v>
      </c>
      <c r="EA33">
        <v>36537.1</v>
      </c>
      <c r="EB33">
        <v>39674.6</v>
      </c>
      <c r="EC33">
        <v>2.32437</v>
      </c>
      <c r="ED33">
        <v>1.7130799999999999</v>
      </c>
      <c r="EE33">
        <v>0.121742</v>
      </c>
      <c r="EF33">
        <v>0</v>
      </c>
      <c r="EG33">
        <v>22.993200000000002</v>
      </c>
      <c r="EH33">
        <v>999.9</v>
      </c>
      <c r="EI33">
        <v>52.509</v>
      </c>
      <c r="EJ33">
        <v>28.640999999999998</v>
      </c>
      <c r="EK33">
        <v>20.605799999999999</v>
      </c>
      <c r="EL33">
        <v>62.611600000000003</v>
      </c>
      <c r="EM33">
        <v>33.381399999999999</v>
      </c>
      <c r="EN33">
        <v>1</v>
      </c>
      <c r="EO33">
        <v>-0.47159000000000001</v>
      </c>
      <c r="EP33">
        <v>-2.5306999999999999</v>
      </c>
      <c r="EQ33">
        <v>19.8721</v>
      </c>
      <c r="ER33">
        <v>5.2204300000000003</v>
      </c>
      <c r="ES33">
        <v>11.9201</v>
      </c>
      <c r="ET33">
        <v>4.9555999999999996</v>
      </c>
      <c r="EU33">
        <v>3.2975699999999999</v>
      </c>
      <c r="EV33">
        <v>2609.1999999999998</v>
      </c>
      <c r="EW33">
        <v>74.2</v>
      </c>
      <c r="EX33">
        <v>37.700000000000003</v>
      </c>
      <c r="EY33">
        <v>8463.7999999999993</v>
      </c>
      <c r="EZ33">
        <v>1.86008</v>
      </c>
      <c r="FA33">
        <v>1.8593</v>
      </c>
      <c r="FB33">
        <v>1.86493</v>
      </c>
      <c r="FC33">
        <v>1.8689</v>
      </c>
      <c r="FD33">
        <v>1.86375</v>
      </c>
      <c r="FE33">
        <v>1.86374</v>
      </c>
      <c r="FF33">
        <v>1.86381</v>
      </c>
      <c r="FG33">
        <v>1.8635600000000001</v>
      </c>
      <c r="FH33">
        <v>0</v>
      </c>
      <c r="FI33">
        <v>0</v>
      </c>
      <c r="FJ33">
        <v>0</v>
      </c>
      <c r="FK33">
        <v>0</v>
      </c>
      <c r="FL33" t="s">
        <v>348</v>
      </c>
      <c r="FM33" t="s">
        <v>349</v>
      </c>
      <c r="FN33" t="s">
        <v>350</v>
      </c>
      <c r="FO33" t="s">
        <v>350</v>
      </c>
      <c r="FP33" t="s">
        <v>350</v>
      </c>
      <c r="FQ33" t="s">
        <v>350</v>
      </c>
      <c r="FR33">
        <v>0</v>
      </c>
      <c r="FS33">
        <v>100</v>
      </c>
      <c r="FT33">
        <v>100</v>
      </c>
      <c r="FU33">
        <v>-1.5640000000000001</v>
      </c>
      <c r="FV33">
        <v>0.24929999999999999</v>
      </c>
      <c r="FW33">
        <v>-1.56430000000006</v>
      </c>
      <c r="FX33">
        <v>0</v>
      </c>
      <c r="FY33">
        <v>0</v>
      </c>
      <c r="FZ33">
        <v>0</v>
      </c>
      <c r="GA33">
        <v>0.24933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17.2</v>
      </c>
      <c r="GJ33">
        <v>17.100000000000001</v>
      </c>
      <c r="GK33">
        <v>1.0351600000000001</v>
      </c>
      <c r="GL33">
        <v>2.5708000000000002</v>
      </c>
      <c r="GM33">
        <v>1.4489700000000001</v>
      </c>
      <c r="GN33">
        <v>2.3083499999999999</v>
      </c>
      <c r="GO33">
        <v>1.5466299999999999</v>
      </c>
      <c r="GP33">
        <v>2.4352999999999998</v>
      </c>
      <c r="GQ33">
        <v>30.8902</v>
      </c>
      <c r="GR33">
        <v>14.9726</v>
      </c>
      <c r="GS33">
        <v>18</v>
      </c>
      <c r="GT33">
        <v>639.09699999999998</v>
      </c>
      <c r="GU33">
        <v>347.84199999999998</v>
      </c>
      <c r="GV33">
        <v>27.2852</v>
      </c>
      <c r="GW33">
        <v>21.2883</v>
      </c>
      <c r="GX33">
        <v>30.000299999999999</v>
      </c>
      <c r="GY33">
        <v>21.065300000000001</v>
      </c>
      <c r="GZ33">
        <v>21.0214</v>
      </c>
      <c r="HA33">
        <v>20.7149</v>
      </c>
      <c r="HB33">
        <v>0</v>
      </c>
      <c r="HC33">
        <v>-30</v>
      </c>
      <c r="HD33">
        <v>27.2882</v>
      </c>
      <c r="HE33">
        <v>401.34</v>
      </c>
      <c r="HF33">
        <v>0</v>
      </c>
      <c r="HG33">
        <v>100.63</v>
      </c>
      <c r="HH33">
        <v>96.277900000000002</v>
      </c>
    </row>
    <row r="34" spans="1:216" x14ac:dyDescent="0.25">
      <c r="A34">
        <v>16</v>
      </c>
      <c r="B34">
        <v>1689472089.0999999</v>
      </c>
      <c r="C34">
        <v>915.09999990463302</v>
      </c>
      <c r="D34" t="s">
        <v>379</v>
      </c>
      <c r="E34" t="s">
        <v>380</v>
      </c>
      <c r="F34" t="s">
        <v>343</v>
      </c>
      <c r="G34" t="s">
        <v>390</v>
      </c>
      <c r="H34" t="s">
        <v>344</v>
      </c>
      <c r="I34" t="s">
        <v>345</v>
      </c>
      <c r="J34" t="s">
        <v>389</v>
      </c>
      <c r="K34" t="s">
        <v>391</v>
      </c>
      <c r="L34">
        <v>1689472089.0999999</v>
      </c>
      <c r="M34">
        <f t="shared" si="0"/>
        <v>9.2452044263581046E-4</v>
      </c>
      <c r="N34">
        <f t="shared" si="1"/>
        <v>0.92452044263581046</v>
      </c>
      <c r="O34">
        <f t="shared" si="2"/>
        <v>1.1051955430457208</v>
      </c>
      <c r="P34">
        <f t="shared" si="3"/>
        <v>400.00400000000002</v>
      </c>
      <c r="Q34">
        <f t="shared" si="4"/>
        <v>370.37994124554257</v>
      </c>
      <c r="R34">
        <f t="shared" si="5"/>
        <v>37.193923598324709</v>
      </c>
      <c r="S34">
        <f t="shared" si="6"/>
        <v>40.1688011639948</v>
      </c>
      <c r="T34">
        <f t="shared" si="7"/>
        <v>7.9803991406372052E-2</v>
      </c>
      <c r="U34">
        <f t="shared" si="8"/>
        <v>3.4086322152571724</v>
      </c>
      <c r="V34">
        <f t="shared" si="9"/>
        <v>7.8780362694218148E-2</v>
      </c>
      <c r="W34">
        <f t="shared" si="10"/>
        <v>4.9328601672644357E-2</v>
      </c>
      <c r="X34">
        <f t="shared" si="11"/>
        <v>8.2745686614231442</v>
      </c>
      <c r="Y34">
        <f t="shared" si="12"/>
        <v>25.652175235975328</v>
      </c>
      <c r="Z34">
        <f t="shared" si="13"/>
        <v>25.005199999999999</v>
      </c>
      <c r="AA34">
        <f t="shared" si="14"/>
        <v>3.1806634848547599</v>
      </c>
      <c r="AB34">
        <f t="shared" si="15"/>
        <v>60.894103828352485</v>
      </c>
      <c r="AC34">
        <f t="shared" si="16"/>
        <v>2.0327720661847501</v>
      </c>
      <c r="AD34">
        <f t="shared" si="17"/>
        <v>3.3382083623641163</v>
      </c>
      <c r="AE34">
        <f t="shared" si="18"/>
        <v>1.1478914186700098</v>
      </c>
      <c r="AF34">
        <f t="shared" si="19"/>
        <v>-40.771351520239243</v>
      </c>
      <c r="AG34">
        <f t="shared" si="20"/>
        <v>149.47541080300786</v>
      </c>
      <c r="AH34">
        <f t="shared" si="21"/>
        <v>9.3142960886363486</v>
      </c>
      <c r="AI34">
        <f t="shared" si="22"/>
        <v>126.29292403282811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53382.823012085188</v>
      </c>
      <c r="AO34">
        <f t="shared" si="26"/>
        <v>50.038699999999999</v>
      </c>
      <c r="AP34">
        <f t="shared" si="27"/>
        <v>42.181933980011991</v>
      </c>
      <c r="AQ34">
        <f t="shared" si="28"/>
        <v>0.8429862082750349</v>
      </c>
      <c r="AR34">
        <f t="shared" si="29"/>
        <v>0.16536338197081749</v>
      </c>
      <c r="AS34">
        <v>1689472089.0999999</v>
      </c>
      <c r="AT34">
        <v>400.00400000000002</v>
      </c>
      <c r="AU34">
        <v>401.01799999999997</v>
      </c>
      <c r="AV34">
        <v>20.2425</v>
      </c>
      <c r="AW34">
        <v>19.619800000000001</v>
      </c>
      <c r="AX34">
        <v>401.56900000000002</v>
      </c>
      <c r="AY34">
        <v>19.993099999999998</v>
      </c>
      <c r="AZ34">
        <v>600.04</v>
      </c>
      <c r="BA34">
        <v>100.372</v>
      </c>
      <c r="BB34">
        <v>4.8998699999999999E-2</v>
      </c>
      <c r="BC34">
        <v>25.8186</v>
      </c>
      <c r="BD34">
        <v>25.005199999999999</v>
      </c>
      <c r="BE34">
        <v>999.9</v>
      </c>
      <c r="BF34">
        <v>0</v>
      </c>
      <c r="BG34">
        <v>0</v>
      </c>
      <c r="BH34">
        <v>10019.4</v>
      </c>
      <c r="BI34">
        <v>0</v>
      </c>
      <c r="BJ34">
        <v>225.589</v>
      </c>
      <c r="BK34">
        <v>-1.0134300000000001</v>
      </c>
      <c r="BL34">
        <v>408.26900000000001</v>
      </c>
      <c r="BM34">
        <v>409.04300000000001</v>
      </c>
      <c r="BN34">
        <v>0.62263500000000005</v>
      </c>
      <c r="BO34">
        <v>401.01799999999997</v>
      </c>
      <c r="BP34">
        <v>19.619800000000001</v>
      </c>
      <c r="BQ34">
        <v>2.0317699999999999</v>
      </c>
      <c r="BR34">
        <v>1.9692799999999999</v>
      </c>
      <c r="BS34">
        <v>17.694099999999999</v>
      </c>
      <c r="BT34">
        <v>17.199400000000001</v>
      </c>
      <c r="BU34">
        <v>50.038699999999999</v>
      </c>
      <c r="BV34">
        <v>0.90039800000000003</v>
      </c>
      <c r="BW34">
        <v>9.9602099999999999E-2</v>
      </c>
      <c r="BX34">
        <v>0</v>
      </c>
      <c r="BY34">
        <v>2.5019999999999998</v>
      </c>
      <c r="BZ34">
        <v>0</v>
      </c>
      <c r="CA34">
        <v>1978.7</v>
      </c>
      <c r="CB34">
        <v>386.31099999999998</v>
      </c>
      <c r="CC34">
        <v>33.125</v>
      </c>
      <c r="CD34">
        <v>37.875</v>
      </c>
      <c r="CE34">
        <v>35.875</v>
      </c>
      <c r="CF34">
        <v>37.25</v>
      </c>
      <c r="CG34">
        <v>34.311999999999998</v>
      </c>
      <c r="CH34">
        <v>45.05</v>
      </c>
      <c r="CI34">
        <v>4.9800000000000004</v>
      </c>
      <c r="CJ34">
        <v>0</v>
      </c>
      <c r="CK34">
        <v>1689472095</v>
      </c>
      <c r="CL34">
        <v>0</v>
      </c>
      <c r="CM34">
        <v>1689471003</v>
      </c>
      <c r="CN34" t="s">
        <v>346</v>
      </c>
      <c r="CO34">
        <v>1689470999</v>
      </c>
      <c r="CP34">
        <v>1689471003</v>
      </c>
      <c r="CQ34">
        <v>68</v>
      </c>
      <c r="CR34">
        <v>0.26500000000000001</v>
      </c>
      <c r="CS34">
        <v>-4.7E-2</v>
      </c>
      <c r="CT34">
        <v>-1.5640000000000001</v>
      </c>
      <c r="CU34">
        <v>0.249</v>
      </c>
      <c r="CV34">
        <v>410</v>
      </c>
      <c r="CW34">
        <v>19</v>
      </c>
      <c r="CX34">
        <v>0.17</v>
      </c>
      <c r="CY34">
        <v>7.0000000000000007E-2</v>
      </c>
      <c r="CZ34">
        <v>1.0593263580968899</v>
      </c>
      <c r="DA34">
        <v>-6.8266884715419501E-2</v>
      </c>
      <c r="DB34">
        <v>7.1296981829460801E-2</v>
      </c>
      <c r="DC34">
        <v>1</v>
      </c>
      <c r="DD34">
        <v>400.97199999999998</v>
      </c>
      <c r="DE34">
        <v>-0.101064935065161</v>
      </c>
      <c r="DF34">
        <v>4.8708071101987001E-2</v>
      </c>
      <c r="DG34">
        <v>-1</v>
      </c>
      <c r="DH34">
        <v>49.988633333333297</v>
      </c>
      <c r="DI34">
        <v>4.3987100791338697E-3</v>
      </c>
      <c r="DJ34">
        <v>0.120327669039618</v>
      </c>
      <c r="DK34">
        <v>1</v>
      </c>
      <c r="DL34">
        <v>2</v>
      </c>
      <c r="DM34">
        <v>2</v>
      </c>
      <c r="DN34" t="s">
        <v>347</v>
      </c>
      <c r="DO34">
        <v>3.2418399999999998</v>
      </c>
      <c r="DP34">
        <v>2.7808099999999998</v>
      </c>
      <c r="DQ34">
        <v>9.7773600000000002E-2</v>
      </c>
      <c r="DR34">
        <v>9.7212599999999996E-2</v>
      </c>
      <c r="DS34">
        <v>0.107112</v>
      </c>
      <c r="DT34">
        <v>0.10353999999999999</v>
      </c>
      <c r="DU34">
        <v>26334.9</v>
      </c>
      <c r="DV34">
        <v>28035.1</v>
      </c>
      <c r="DW34">
        <v>27307.7</v>
      </c>
      <c r="DX34">
        <v>29135.8</v>
      </c>
      <c r="DY34">
        <v>32144</v>
      </c>
      <c r="DZ34">
        <v>34933.699999999997</v>
      </c>
      <c r="EA34">
        <v>36532.9</v>
      </c>
      <c r="EB34">
        <v>39665.300000000003</v>
      </c>
      <c r="EC34">
        <v>2.3236300000000001</v>
      </c>
      <c r="ED34">
        <v>1.7121</v>
      </c>
      <c r="EE34">
        <v>0.122562</v>
      </c>
      <c r="EF34">
        <v>0</v>
      </c>
      <c r="EG34">
        <v>22.991</v>
      </c>
      <c r="EH34">
        <v>999.9</v>
      </c>
      <c r="EI34">
        <v>52.667999999999999</v>
      </c>
      <c r="EJ34">
        <v>28.640999999999998</v>
      </c>
      <c r="EK34">
        <v>20.668299999999999</v>
      </c>
      <c r="EL34">
        <v>62.421599999999998</v>
      </c>
      <c r="EM34">
        <v>33.349400000000003</v>
      </c>
      <c r="EN34">
        <v>1</v>
      </c>
      <c r="EO34">
        <v>-0.46739799999999998</v>
      </c>
      <c r="EP34">
        <v>-2.7109000000000001</v>
      </c>
      <c r="EQ34">
        <v>19.857099999999999</v>
      </c>
      <c r="ER34">
        <v>5.2199900000000001</v>
      </c>
      <c r="ES34">
        <v>11.9201</v>
      </c>
      <c r="ET34">
        <v>4.9557000000000002</v>
      </c>
      <c r="EU34">
        <v>3.2974299999999999</v>
      </c>
      <c r="EV34">
        <v>2610.4</v>
      </c>
      <c r="EW34">
        <v>74.2</v>
      </c>
      <c r="EX34">
        <v>37.700000000000003</v>
      </c>
      <c r="EY34">
        <v>8463.7999999999993</v>
      </c>
      <c r="EZ34">
        <v>1.86012</v>
      </c>
      <c r="FA34">
        <v>1.8592900000000001</v>
      </c>
      <c r="FB34">
        <v>1.8649199999999999</v>
      </c>
      <c r="FC34">
        <v>1.8689</v>
      </c>
      <c r="FD34">
        <v>1.8637600000000001</v>
      </c>
      <c r="FE34">
        <v>1.8637300000000001</v>
      </c>
      <c r="FF34">
        <v>1.8638300000000001</v>
      </c>
      <c r="FG34">
        <v>1.8635600000000001</v>
      </c>
      <c r="FH34">
        <v>0</v>
      </c>
      <c r="FI34">
        <v>0</v>
      </c>
      <c r="FJ34">
        <v>0</v>
      </c>
      <c r="FK34">
        <v>0</v>
      </c>
      <c r="FL34" t="s">
        <v>348</v>
      </c>
      <c r="FM34" t="s">
        <v>349</v>
      </c>
      <c r="FN34" t="s">
        <v>350</v>
      </c>
      <c r="FO34" t="s">
        <v>350</v>
      </c>
      <c r="FP34" t="s">
        <v>350</v>
      </c>
      <c r="FQ34" t="s">
        <v>350</v>
      </c>
      <c r="FR34">
        <v>0</v>
      </c>
      <c r="FS34">
        <v>100</v>
      </c>
      <c r="FT34">
        <v>100</v>
      </c>
      <c r="FU34">
        <v>-1.5649999999999999</v>
      </c>
      <c r="FV34">
        <v>0.24940000000000001</v>
      </c>
      <c r="FW34">
        <v>-1.56430000000006</v>
      </c>
      <c r="FX34">
        <v>0</v>
      </c>
      <c r="FY34">
        <v>0</v>
      </c>
      <c r="FZ34">
        <v>0</v>
      </c>
      <c r="GA34">
        <v>0.24933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18.2</v>
      </c>
      <c r="GJ34">
        <v>18.100000000000001</v>
      </c>
      <c r="GK34">
        <v>1.0339400000000001</v>
      </c>
      <c r="GL34">
        <v>2.5695800000000002</v>
      </c>
      <c r="GM34">
        <v>1.4489700000000001</v>
      </c>
      <c r="GN34">
        <v>2.3083499999999999</v>
      </c>
      <c r="GO34">
        <v>1.5466299999999999</v>
      </c>
      <c r="GP34">
        <v>2.4560499999999998</v>
      </c>
      <c r="GQ34">
        <v>30.911899999999999</v>
      </c>
      <c r="GR34">
        <v>14.9726</v>
      </c>
      <c r="GS34">
        <v>18</v>
      </c>
      <c r="GT34">
        <v>639.154</v>
      </c>
      <c r="GU34">
        <v>347.64600000000002</v>
      </c>
      <c r="GV34">
        <v>27.473199999999999</v>
      </c>
      <c r="GW34">
        <v>21.341899999999999</v>
      </c>
      <c r="GX34">
        <v>30.000399999999999</v>
      </c>
      <c r="GY34">
        <v>21.1127</v>
      </c>
      <c r="GZ34">
        <v>21.068200000000001</v>
      </c>
      <c r="HA34">
        <v>20.705300000000001</v>
      </c>
      <c r="HB34">
        <v>0</v>
      </c>
      <c r="HC34">
        <v>-30</v>
      </c>
      <c r="HD34">
        <v>27.4694</v>
      </c>
      <c r="HE34">
        <v>400.99799999999999</v>
      </c>
      <c r="HF34">
        <v>0</v>
      </c>
      <c r="HG34">
        <v>100.619</v>
      </c>
      <c r="HH34">
        <v>96.254900000000006</v>
      </c>
    </row>
    <row r="35" spans="1:216" x14ac:dyDescent="0.25">
      <c r="A35">
        <v>17</v>
      </c>
      <c r="B35">
        <v>1689472150.0999999</v>
      </c>
      <c r="C35">
        <v>976.09999990463302</v>
      </c>
      <c r="D35" t="s">
        <v>381</v>
      </c>
      <c r="E35" t="s">
        <v>382</v>
      </c>
      <c r="F35" t="s">
        <v>343</v>
      </c>
      <c r="G35" t="s">
        <v>390</v>
      </c>
      <c r="H35" t="s">
        <v>344</v>
      </c>
      <c r="I35" t="s">
        <v>345</v>
      </c>
      <c r="J35" t="s">
        <v>389</v>
      </c>
      <c r="K35" t="s">
        <v>391</v>
      </c>
      <c r="L35">
        <v>1689472150.0999999</v>
      </c>
      <c r="M35">
        <f t="shared" si="0"/>
        <v>7.5263165707546307E-4</v>
      </c>
      <c r="N35">
        <f t="shared" si="1"/>
        <v>0.75263165707546309</v>
      </c>
      <c r="O35">
        <f t="shared" si="2"/>
        <v>0.16731906469253821</v>
      </c>
      <c r="P35">
        <f t="shared" si="3"/>
        <v>400.06599999999997</v>
      </c>
      <c r="Q35">
        <f t="shared" si="4"/>
        <v>388.70833195441611</v>
      </c>
      <c r="R35">
        <f t="shared" si="5"/>
        <v>39.035351936787158</v>
      </c>
      <c r="S35">
        <f t="shared" si="6"/>
        <v>40.175925814150197</v>
      </c>
      <c r="T35">
        <f t="shared" si="7"/>
        <v>6.5989719322408588E-2</v>
      </c>
      <c r="U35">
        <f t="shared" si="8"/>
        <v>3.3989361071915392</v>
      </c>
      <c r="V35">
        <f t="shared" si="9"/>
        <v>6.5286144804545546E-2</v>
      </c>
      <c r="W35">
        <f t="shared" si="10"/>
        <v>4.0866428661976505E-2</v>
      </c>
      <c r="X35">
        <f t="shared" si="11"/>
        <v>4.9375117993969848</v>
      </c>
      <c r="Y35">
        <f t="shared" si="12"/>
        <v>25.713221019949529</v>
      </c>
      <c r="Z35">
        <f t="shared" si="13"/>
        <v>25.099</v>
      </c>
      <c r="AA35">
        <f t="shared" si="14"/>
        <v>3.1984934392832445</v>
      </c>
      <c r="AB35">
        <f t="shared" si="15"/>
        <v>61.898576290048545</v>
      </c>
      <c r="AC35">
        <f t="shared" si="16"/>
        <v>2.0711691679906803</v>
      </c>
      <c r="AD35">
        <f t="shared" si="17"/>
        <v>3.3460691539744878</v>
      </c>
      <c r="AE35">
        <f t="shared" si="18"/>
        <v>1.1273242712925642</v>
      </c>
      <c r="AF35">
        <f t="shared" si="19"/>
        <v>-33.191056077027923</v>
      </c>
      <c r="AG35">
        <f t="shared" si="20"/>
        <v>139.13674658190411</v>
      </c>
      <c r="AH35">
        <f t="shared" si="21"/>
        <v>8.7006273663250937</v>
      </c>
      <c r="AI35">
        <f t="shared" si="22"/>
        <v>119.58382967059826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53153.062798579835</v>
      </c>
      <c r="AO35">
        <f t="shared" si="26"/>
        <v>29.852</v>
      </c>
      <c r="AP35">
        <f t="shared" si="27"/>
        <v>25.165386010050248</v>
      </c>
      <c r="AQ35">
        <f t="shared" si="28"/>
        <v>0.84300502512562803</v>
      </c>
      <c r="AR35">
        <f t="shared" si="29"/>
        <v>0.1653996984924623</v>
      </c>
      <c r="AS35">
        <v>1689472150.0999999</v>
      </c>
      <c r="AT35">
        <v>400.06599999999997</v>
      </c>
      <c r="AU35">
        <v>400.38799999999998</v>
      </c>
      <c r="AV35">
        <v>20.624400000000001</v>
      </c>
      <c r="AW35">
        <v>20.117699999999999</v>
      </c>
      <c r="AX35">
        <v>401.63099999999997</v>
      </c>
      <c r="AY35">
        <v>20.3751</v>
      </c>
      <c r="AZ35">
        <v>600.07399999999996</v>
      </c>
      <c r="BA35">
        <v>100.374</v>
      </c>
      <c r="BB35">
        <v>4.9244700000000002E-2</v>
      </c>
      <c r="BC35">
        <v>25.8583</v>
      </c>
      <c r="BD35">
        <v>25.099</v>
      </c>
      <c r="BE35">
        <v>999.9</v>
      </c>
      <c r="BF35">
        <v>0</v>
      </c>
      <c r="BG35">
        <v>0</v>
      </c>
      <c r="BH35">
        <v>9975.6200000000008</v>
      </c>
      <c r="BI35">
        <v>0</v>
      </c>
      <c r="BJ35">
        <v>195.63200000000001</v>
      </c>
      <c r="BK35">
        <v>-0.32125900000000002</v>
      </c>
      <c r="BL35">
        <v>408.49099999999999</v>
      </c>
      <c r="BM35">
        <v>408.608</v>
      </c>
      <c r="BN35">
        <v>0.50675000000000003</v>
      </c>
      <c r="BO35">
        <v>400.38799999999998</v>
      </c>
      <c r="BP35">
        <v>20.117699999999999</v>
      </c>
      <c r="BQ35">
        <v>2.0701399999999999</v>
      </c>
      <c r="BR35">
        <v>2.0192800000000002</v>
      </c>
      <c r="BS35">
        <v>17.991299999999999</v>
      </c>
      <c r="BT35">
        <v>17.596299999999999</v>
      </c>
      <c r="BU35">
        <v>29.852</v>
      </c>
      <c r="BV35">
        <v>0.89989699999999995</v>
      </c>
      <c r="BW35">
        <v>0.100103</v>
      </c>
      <c r="BX35">
        <v>0</v>
      </c>
      <c r="BY35">
        <v>2.4666000000000001</v>
      </c>
      <c r="BZ35">
        <v>0</v>
      </c>
      <c r="CA35">
        <v>1732.52</v>
      </c>
      <c r="CB35">
        <v>230.434</v>
      </c>
      <c r="CC35">
        <v>33</v>
      </c>
      <c r="CD35">
        <v>37.811999999999998</v>
      </c>
      <c r="CE35">
        <v>35.75</v>
      </c>
      <c r="CF35">
        <v>37.25</v>
      </c>
      <c r="CG35">
        <v>34.186999999999998</v>
      </c>
      <c r="CH35">
        <v>26.86</v>
      </c>
      <c r="CI35">
        <v>2.99</v>
      </c>
      <c r="CJ35">
        <v>0</v>
      </c>
      <c r="CK35">
        <v>1689472156.2</v>
      </c>
      <c r="CL35">
        <v>0</v>
      </c>
      <c r="CM35">
        <v>1689471003</v>
      </c>
      <c r="CN35" t="s">
        <v>346</v>
      </c>
      <c r="CO35">
        <v>1689470999</v>
      </c>
      <c r="CP35">
        <v>1689471003</v>
      </c>
      <c r="CQ35">
        <v>68</v>
      </c>
      <c r="CR35">
        <v>0.26500000000000001</v>
      </c>
      <c r="CS35">
        <v>-4.7E-2</v>
      </c>
      <c r="CT35">
        <v>-1.5640000000000001</v>
      </c>
      <c r="CU35">
        <v>0.249</v>
      </c>
      <c r="CV35">
        <v>410</v>
      </c>
      <c r="CW35">
        <v>19</v>
      </c>
      <c r="CX35">
        <v>0.17</v>
      </c>
      <c r="CY35">
        <v>7.0000000000000007E-2</v>
      </c>
      <c r="CZ35">
        <v>0.203867000506536</v>
      </c>
      <c r="DA35">
        <v>-0.43092009890227101</v>
      </c>
      <c r="DB35">
        <v>6.7161597596012604E-2</v>
      </c>
      <c r="DC35">
        <v>1</v>
      </c>
      <c r="DD35">
        <v>400.43619047619001</v>
      </c>
      <c r="DE35">
        <v>-0.39537662337605101</v>
      </c>
      <c r="DF35">
        <v>5.4194200223538103E-2</v>
      </c>
      <c r="DG35">
        <v>-1</v>
      </c>
      <c r="DH35">
        <v>29.9756142857143</v>
      </c>
      <c r="DI35">
        <v>-0.29840593452104203</v>
      </c>
      <c r="DJ35">
        <v>0.172284582638627</v>
      </c>
      <c r="DK35">
        <v>1</v>
      </c>
      <c r="DL35">
        <v>2</v>
      </c>
      <c r="DM35">
        <v>2</v>
      </c>
      <c r="DN35" t="s">
        <v>347</v>
      </c>
      <c r="DO35">
        <v>3.2418399999999998</v>
      </c>
      <c r="DP35">
        <v>2.7806700000000002</v>
      </c>
      <c r="DQ35">
        <v>9.7774399999999997E-2</v>
      </c>
      <c r="DR35">
        <v>9.7086400000000003E-2</v>
      </c>
      <c r="DS35">
        <v>0.10853699999999999</v>
      </c>
      <c r="DT35">
        <v>0.105353</v>
      </c>
      <c r="DU35">
        <v>26330</v>
      </c>
      <c r="DV35">
        <v>28026.799999999999</v>
      </c>
      <c r="DW35">
        <v>27303</v>
      </c>
      <c r="DX35">
        <v>29123.4</v>
      </c>
      <c r="DY35">
        <v>32086.3</v>
      </c>
      <c r="DZ35">
        <v>34848.6</v>
      </c>
      <c r="EA35">
        <v>36526.699999999997</v>
      </c>
      <c r="EB35">
        <v>39648.9</v>
      </c>
      <c r="EC35">
        <v>2.3229000000000002</v>
      </c>
      <c r="ED35">
        <v>1.71143</v>
      </c>
      <c r="EE35">
        <v>0.11663900000000001</v>
      </c>
      <c r="EF35">
        <v>0</v>
      </c>
      <c r="EG35">
        <v>23.182500000000001</v>
      </c>
      <c r="EH35">
        <v>999.9</v>
      </c>
      <c r="EI35">
        <v>52.887</v>
      </c>
      <c r="EJ35">
        <v>28.640999999999998</v>
      </c>
      <c r="EK35">
        <v>20.755199999999999</v>
      </c>
      <c r="EL35">
        <v>62.801600000000001</v>
      </c>
      <c r="EM35">
        <v>33.189100000000003</v>
      </c>
      <c r="EN35">
        <v>1</v>
      </c>
      <c r="EO35">
        <v>-0.460704</v>
      </c>
      <c r="EP35">
        <v>-1.7361</v>
      </c>
      <c r="EQ35">
        <v>19.927299999999999</v>
      </c>
      <c r="ER35">
        <v>5.2193899999999998</v>
      </c>
      <c r="ES35">
        <v>11.9201</v>
      </c>
      <c r="ET35">
        <v>4.9555499999999997</v>
      </c>
      <c r="EU35">
        <v>3.2974299999999999</v>
      </c>
      <c r="EV35">
        <v>2611.8000000000002</v>
      </c>
      <c r="EW35">
        <v>74.2</v>
      </c>
      <c r="EX35">
        <v>37.700000000000003</v>
      </c>
      <c r="EY35">
        <v>8463.7999999999993</v>
      </c>
      <c r="EZ35">
        <v>1.8601300000000001</v>
      </c>
      <c r="FA35">
        <v>1.8592900000000001</v>
      </c>
      <c r="FB35">
        <v>1.8649100000000001</v>
      </c>
      <c r="FC35">
        <v>1.8689</v>
      </c>
      <c r="FD35">
        <v>1.8637600000000001</v>
      </c>
      <c r="FE35">
        <v>1.8637699999999999</v>
      </c>
      <c r="FF35">
        <v>1.8638399999999999</v>
      </c>
      <c r="FG35">
        <v>1.8635600000000001</v>
      </c>
      <c r="FH35">
        <v>0</v>
      </c>
      <c r="FI35">
        <v>0</v>
      </c>
      <c r="FJ35">
        <v>0</v>
      </c>
      <c r="FK35">
        <v>0</v>
      </c>
      <c r="FL35" t="s">
        <v>348</v>
      </c>
      <c r="FM35" t="s">
        <v>349</v>
      </c>
      <c r="FN35" t="s">
        <v>350</v>
      </c>
      <c r="FO35" t="s">
        <v>350</v>
      </c>
      <c r="FP35" t="s">
        <v>350</v>
      </c>
      <c r="FQ35" t="s">
        <v>350</v>
      </c>
      <c r="FR35">
        <v>0</v>
      </c>
      <c r="FS35">
        <v>100</v>
      </c>
      <c r="FT35">
        <v>100</v>
      </c>
      <c r="FU35">
        <v>-1.5649999999999999</v>
      </c>
      <c r="FV35">
        <v>0.24929999999999999</v>
      </c>
      <c r="FW35">
        <v>-1.56430000000006</v>
      </c>
      <c r="FX35">
        <v>0</v>
      </c>
      <c r="FY35">
        <v>0</v>
      </c>
      <c r="FZ35">
        <v>0</v>
      </c>
      <c r="GA35">
        <v>0.24933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19.2</v>
      </c>
      <c r="GJ35">
        <v>19.100000000000001</v>
      </c>
      <c r="GK35">
        <v>1.03271</v>
      </c>
      <c r="GL35">
        <v>2.5671400000000002</v>
      </c>
      <c r="GM35">
        <v>1.4477500000000001</v>
      </c>
      <c r="GN35">
        <v>2.3059099999999999</v>
      </c>
      <c r="GO35">
        <v>1.5466299999999999</v>
      </c>
      <c r="GP35">
        <v>2.4230999999999998</v>
      </c>
      <c r="GQ35">
        <v>30.933499999999999</v>
      </c>
      <c r="GR35">
        <v>14.9726</v>
      </c>
      <c r="GS35">
        <v>18</v>
      </c>
      <c r="GT35">
        <v>639.41700000000003</v>
      </c>
      <c r="GU35">
        <v>347.72800000000001</v>
      </c>
      <c r="GV35">
        <v>26.722100000000001</v>
      </c>
      <c r="GW35">
        <v>21.418299999999999</v>
      </c>
      <c r="GX35">
        <v>30.000699999999998</v>
      </c>
      <c r="GY35">
        <v>21.175599999999999</v>
      </c>
      <c r="GZ35">
        <v>21.131399999999999</v>
      </c>
      <c r="HA35">
        <v>20.685700000000001</v>
      </c>
      <c r="HB35">
        <v>0</v>
      </c>
      <c r="HC35">
        <v>-30</v>
      </c>
      <c r="HD35">
        <v>26.643899999999999</v>
      </c>
      <c r="HE35">
        <v>400.41399999999999</v>
      </c>
      <c r="HF35">
        <v>0</v>
      </c>
      <c r="HG35">
        <v>100.602</v>
      </c>
      <c r="HH35">
        <v>96.214600000000004</v>
      </c>
    </row>
    <row r="36" spans="1:216" x14ac:dyDescent="0.25">
      <c r="A36">
        <v>18</v>
      </c>
      <c r="B36">
        <v>1689472211.0999999</v>
      </c>
      <c r="C36">
        <v>1037.0999999046301</v>
      </c>
      <c r="D36" t="s">
        <v>383</v>
      </c>
      <c r="E36" t="s">
        <v>384</v>
      </c>
      <c r="F36" t="s">
        <v>343</v>
      </c>
      <c r="G36" t="s">
        <v>390</v>
      </c>
      <c r="H36" t="s">
        <v>344</v>
      </c>
      <c r="I36" t="s">
        <v>345</v>
      </c>
      <c r="J36" t="s">
        <v>389</v>
      </c>
      <c r="K36" t="s">
        <v>391</v>
      </c>
      <c r="L36">
        <v>1689472211.0999999</v>
      </c>
      <c r="M36">
        <f t="shared" si="0"/>
        <v>7.6464784902239495E-4</v>
      </c>
      <c r="N36">
        <f t="shared" si="1"/>
        <v>0.76464784902239491</v>
      </c>
      <c r="O36">
        <f t="shared" si="2"/>
        <v>-0.28264020374204973</v>
      </c>
      <c r="P36">
        <f t="shared" si="3"/>
        <v>400.06700000000001</v>
      </c>
      <c r="Q36">
        <f t="shared" si="4"/>
        <v>399.52360377751427</v>
      </c>
      <c r="R36">
        <f t="shared" si="5"/>
        <v>40.119756093308048</v>
      </c>
      <c r="S36">
        <f t="shared" si="6"/>
        <v>40.174323392216102</v>
      </c>
      <c r="T36">
        <f t="shared" si="7"/>
        <v>6.855639230350051E-2</v>
      </c>
      <c r="U36">
        <f t="shared" si="8"/>
        <v>3.4023276075930373</v>
      </c>
      <c r="V36">
        <f t="shared" si="9"/>
        <v>6.7798109418794925E-2</v>
      </c>
      <c r="W36">
        <f t="shared" si="10"/>
        <v>4.2441248102442618E-2</v>
      </c>
      <c r="X36">
        <f t="shared" si="11"/>
        <v>3.3200551352390439</v>
      </c>
      <c r="Y36">
        <f t="shared" si="12"/>
        <v>25.565528290445272</v>
      </c>
      <c r="Z36">
        <f t="shared" si="13"/>
        <v>24.9802</v>
      </c>
      <c r="AA36">
        <f t="shared" si="14"/>
        <v>3.1759260495424426</v>
      </c>
      <c r="AB36">
        <f t="shared" si="15"/>
        <v>62.456704161282616</v>
      </c>
      <c r="AC36">
        <f t="shared" si="16"/>
        <v>2.0729692592745601</v>
      </c>
      <c r="AD36">
        <f t="shared" si="17"/>
        <v>3.3190500317171865</v>
      </c>
      <c r="AE36">
        <f t="shared" si="18"/>
        <v>1.1029567902678825</v>
      </c>
      <c r="AF36">
        <f t="shared" si="19"/>
        <v>-33.720970141887619</v>
      </c>
      <c r="AG36">
        <f t="shared" si="20"/>
        <v>135.97390579738584</v>
      </c>
      <c r="AH36">
        <f t="shared" si="21"/>
        <v>8.4834628045213769</v>
      </c>
      <c r="AI36">
        <f t="shared" si="22"/>
        <v>114.05645359525865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53255.22663761874</v>
      </c>
      <c r="AO36">
        <f t="shared" si="26"/>
        <v>20.080400000000001</v>
      </c>
      <c r="AP36">
        <f t="shared" si="27"/>
        <v>16.92723718924303</v>
      </c>
      <c r="AQ36">
        <f t="shared" si="28"/>
        <v>0.8429731075697211</v>
      </c>
      <c r="AR36">
        <f t="shared" si="29"/>
        <v>0.16533809760956175</v>
      </c>
      <c r="AS36">
        <v>1689472211.0999999</v>
      </c>
      <c r="AT36">
        <v>400.06700000000001</v>
      </c>
      <c r="AU36">
        <v>400.08300000000003</v>
      </c>
      <c r="AV36">
        <v>20.6432</v>
      </c>
      <c r="AW36">
        <v>20.128299999999999</v>
      </c>
      <c r="AX36">
        <v>401.63099999999997</v>
      </c>
      <c r="AY36">
        <v>20.393799999999999</v>
      </c>
      <c r="AZ36">
        <v>599.93399999999997</v>
      </c>
      <c r="BA36">
        <v>100.37</v>
      </c>
      <c r="BB36">
        <v>4.8988299999999999E-2</v>
      </c>
      <c r="BC36">
        <v>25.721499999999999</v>
      </c>
      <c r="BD36">
        <v>24.9802</v>
      </c>
      <c r="BE36">
        <v>999.9</v>
      </c>
      <c r="BF36">
        <v>0</v>
      </c>
      <c r="BG36">
        <v>0</v>
      </c>
      <c r="BH36">
        <v>9991.25</v>
      </c>
      <c r="BI36">
        <v>0</v>
      </c>
      <c r="BJ36">
        <v>168.81800000000001</v>
      </c>
      <c r="BK36">
        <v>-1.6326899999999998E-2</v>
      </c>
      <c r="BL36">
        <v>408.5</v>
      </c>
      <c r="BM36">
        <v>408.30200000000002</v>
      </c>
      <c r="BN36">
        <v>0.51484099999999999</v>
      </c>
      <c r="BO36">
        <v>400.08300000000003</v>
      </c>
      <c r="BP36">
        <v>20.128299999999999</v>
      </c>
      <c r="BQ36">
        <v>2.0719500000000002</v>
      </c>
      <c r="BR36">
        <v>2.0202800000000001</v>
      </c>
      <c r="BS36">
        <v>18.005199999999999</v>
      </c>
      <c r="BT36">
        <v>17.604099999999999</v>
      </c>
      <c r="BU36">
        <v>20.080400000000001</v>
      </c>
      <c r="BV36">
        <v>0.90076800000000001</v>
      </c>
      <c r="BW36">
        <v>9.9231600000000003E-2</v>
      </c>
      <c r="BX36">
        <v>0</v>
      </c>
      <c r="BY36">
        <v>2.1433</v>
      </c>
      <c r="BZ36">
        <v>0</v>
      </c>
      <c r="CA36">
        <v>1607.11</v>
      </c>
      <c r="CB36">
        <v>155.041</v>
      </c>
      <c r="CC36">
        <v>32.936999999999998</v>
      </c>
      <c r="CD36">
        <v>37.811999999999998</v>
      </c>
      <c r="CE36">
        <v>35.686999999999998</v>
      </c>
      <c r="CF36">
        <v>37.25</v>
      </c>
      <c r="CG36">
        <v>34.125</v>
      </c>
      <c r="CH36">
        <v>18.09</v>
      </c>
      <c r="CI36">
        <v>1.99</v>
      </c>
      <c r="CJ36">
        <v>0</v>
      </c>
      <c r="CK36">
        <v>1689472217.4000001</v>
      </c>
      <c r="CL36">
        <v>0</v>
      </c>
      <c r="CM36">
        <v>1689471003</v>
      </c>
      <c r="CN36" t="s">
        <v>346</v>
      </c>
      <c r="CO36">
        <v>1689470999</v>
      </c>
      <c r="CP36">
        <v>1689471003</v>
      </c>
      <c r="CQ36">
        <v>68</v>
      </c>
      <c r="CR36">
        <v>0.26500000000000001</v>
      </c>
      <c r="CS36">
        <v>-4.7E-2</v>
      </c>
      <c r="CT36">
        <v>-1.5640000000000001</v>
      </c>
      <c r="CU36">
        <v>0.249</v>
      </c>
      <c r="CV36">
        <v>410</v>
      </c>
      <c r="CW36">
        <v>19</v>
      </c>
      <c r="CX36">
        <v>0.17</v>
      </c>
      <c r="CY36">
        <v>7.0000000000000007E-2</v>
      </c>
      <c r="CZ36">
        <v>-0.23375481271432699</v>
      </c>
      <c r="DA36">
        <v>0.53173148983146501</v>
      </c>
      <c r="DB36">
        <v>6.4013288405389501E-2</v>
      </c>
      <c r="DC36">
        <v>1</v>
      </c>
      <c r="DD36">
        <v>400.08645000000001</v>
      </c>
      <c r="DE36">
        <v>6.9609022556715E-2</v>
      </c>
      <c r="DF36">
        <v>2.2964047988102899E-2</v>
      </c>
      <c r="DG36">
        <v>-1</v>
      </c>
      <c r="DH36">
        <v>19.9361380952381</v>
      </c>
      <c r="DI36">
        <v>3.1456398748843803E-2</v>
      </c>
      <c r="DJ36">
        <v>0.17350730319798799</v>
      </c>
      <c r="DK36">
        <v>1</v>
      </c>
      <c r="DL36">
        <v>2</v>
      </c>
      <c r="DM36">
        <v>2</v>
      </c>
      <c r="DN36" t="s">
        <v>347</v>
      </c>
      <c r="DO36">
        <v>3.2414399999999999</v>
      </c>
      <c r="DP36">
        <v>2.7805499999999999</v>
      </c>
      <c r="DQ36">
        <v>9.77518E-2</v>
      </c>
      <c r="DR36">
        <v>9.7007999999999997E-2</v>
      </c>
      <c r="DS36">
        <v>0.108583</v>
      </c>
      <c r="DT36">
        <v>0.10537000000000001</v>
      </c>
      <c r="DU36">
        <v>26327.200000000001</v>
      </c>
      <c r="DV36">
        <v>28025.4</v>
      </c>
      <c r="DW36">
        <v>27299.8</v>
      </c>
      <c r="DX36">
        <v>29119.9</v>
      </c>
      <c r="DY36">
        <v>32080.7</v>
      </c>
      <c r="DZ36">
        <v>34844.199999999997</v>
      </c>
      <c r="EA36">
        <v>36521.9</v>
      </c>
      <c r="EB36">
        <v>39644.400000000001</v>
      </c>
      <c r="EC36">
        <v>2.3220000000000001</v>
      </c>
      <c r="ED36">
        <v>1.7101200000000001</v>
      </c>
      <c r="EE36">
        <v>0.103116</v>
      </c>
      <c r="EF36">
        <v>0</v>
      </c>
      <c r="EG36">
        <v>23.285900000000002</v>
      </c>
      <c r="EH36">
        <v>999.9</v>
      </c>
      <c r="EI36">
        <v>53.045999999999999</v>
      </c>
      <c r="EJ36">
        <v>28.651</v>
      </c>
      <c r="EK36">
        <v>20.828900000000001</v>
      </c>
      <c r="EL36">
        <v>62.671599999999998</v>
      </c>
      <c r="EM36">
        <v>33.377400000000002</v>
      </c>
      <c r="EN36">
        <v>1</v>
      </c>
      <c r="EO36">
        <v>-0.45393499999999998</v>
      </c>
      <c r="EP36">
        <v>-2.5310899999999998</v>
      </c>
      <c r="EQ36">
        <v>19.866700000000002</v>
      </c>
      <c r="ER36">
        <v>5.2208800000000002</v>
      </c>
      <c r="ES36">
        <v>11.9201</v>
      </c>
      <c r="ET36">
        <v>4.9555999999999996</v>
      </c>
      <c r="EU36">
        <v>3.29765</v>
      </c>
      <c r="EV36">
        <v>2612.9</v>
      </c>
      <c r="EW36">
        <v>74.2</v>
      </c>
      <c r="EX36">
        <v>37.700000000000003</v>
      </c>
      <c r="EY36">
        <v>8463.7999999999993</v>
      </c>
      <c r="EZ36">
        <v>1.8601099999999999</v>
      </c>
      <c r="FA36">
        <v>1.8592900000000001</v>
      </c>
      <c r="FB36">
        <v>1.8649100000000001</v>
      </c>
      <c r="FC36">
        <v>1.8689</v>
      </c>
      <c r="FD36">
        <v>1.86372</v>
      </c>
      <c r="FE36">
        <v>1.86374</v>
      </c>
      <c r="FF36">
        <v>1.8637900000000001</v>
      </c>
      <c r="FG36">
        <v>1.8635600000000001</v>
      </c>
      <c r="FH36">
        <v>0</v>
      </c>
      <c r="FI36">
        <v>0</v>
      </c>
      <c r="FJ36">
        <v>0</v>
      </c>
      <c r="FK36">
        <v>0</v>
      </c>
      <c r="FL36" t="s">
        <v>348</v>
      </c>
      <c r="FM36" t="s">
        <v>349</v>
      </c>
      <c r="FN36" t="s">
        <v>350</v>
      </c>
      <c r="FO36" t="s">
        <v>350</v>
      </c>
      <c r="FP36" t="s">
        <v>350</v>
      </c>
      <c r="FQ36" t="s">
        <v>350</v>
      </c>
      <c r="FR36">
        <v>0</v>
      </c>
      <c r="FS36">
        <v>100</v>
      </c>
      <c r="FT36">
        <v>100</v>
      </c>
      <c r="FU36">
        <v>-1.5640000000000001</v>
      </c>
      <c r="FV36">
        <v>0.24940000000000001</v>
      </c>
      <c r="FW36">
        <v>-1.56430000000006</v>
      </c>
      <c r="FX36">
        <v>0</v>
      </c>
      <c r="FY36">
        <v>0</v>
      </c>
      <c r="FZ36">
        <v>0</v>
      </c>
      <c r="GA36">
        <v>0.24933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20.2</v>
      </c>
      <c r="GJ36">
        <v>20.100000000000001</v>
      </c>
      <c r="GK36">
        <v>1.03271</v>
      </c>
      <c r="GL36">
        <v>2.5695800000000002</v>
      </c>
      <c r="GM36">
        <v>1.4489700000000001</v>
      </c>
      <c r="GN36">
        <v>2.3071299999999999</v>
      </c>
      <c r="GO36">
        <v>1.5466299999999999</v>
      </c>
      <c r="GP36">
        <v>2.4902299999999999</v>
      </c>
      <c r="GQ36">
        <v>30.976900000000001</v>
      </c>
      <c r="GR36">
        <v>14.9551</v>
      </c>
      <c r="GS36">
        <v>18</v>
      </c>
      <c r="GT36">
        <v>639.72400000000005</v>
      </c>
      <c r="GU36">
        <v>347.54500000000002</v>
      </c>
      <c r="GV36">
        <v>26.761299999999999</v>
      </c>
      <c r="GW36">
        <v>21.5168</v>
      </c>
      <c r="GX36">
        <v>30.0001</v>
      </c>
      <c r="GY36">
        <v>21.252099999999999</v>
      </c>
      <c r="GZ36">
        <v>21.205300000000001</v>
      </c>
      <c r="HA36">
        <v>20.6707</v>
      </c>
      <c r="HB36">
        <v>0</v>
      </c>
      <c r="HC36">
        <v>-30</v>
      </c>
      <c r="HD36">
        <v>26.717199999999998</v>
      </c>
      <c r="HE36">
        <v>400.10899999999998</v>
      </c>
      <c r="HF36">
        <v>0</v>
      </c>
      <c r="HG36">
        <v>100.589</v>
      </c>
      <c r="HH36">
        <v>96.203400000000002</v>
      </c>
    </row>
    <row r="37" spans="1:216" x14ac:dyDescent="0.25">
      <c r="A37">
        <v>19</v>
      </c>
      <c r="B37">
        <v>1689472272.0999999</v>
      </c>
      <c r="C37">
        <v>1098.0999999046301</v>
      </c>
      <c r="D37" t="s">
        <v>385</v>
      </c>
      <c r="E37" t="s">
        <v>386</v>
      </c>
      <c r="F37" t="s">
        <v>343</v>
      </c>
      <c r="G37" t="s">
        <v>390</v>
      </c>
      <c r="H37" t="s">
        <v>344</v>
      </c>
      <c r="I37" t="s">
        <v>345</v>
      </c>
      <c r="J37" t="s">
        <v>389</v>
      </c>
      <c r="K37" t="s">
        <v>391</v>
      </c>
      <c r="L37">
        <v>1689472272.0999999</v>
      </c>
      <c r="M37">
        <f t="shared" si="0"/>
        <v>7.7839554366690043E-4</v>
      </c>
      <c r="N37">
        <f t="shared" si="1"/>
        <v>0.77839554366690045</v>
      </c>
      <c r="O37">
        <f t="shared" si="2"/>
        <v>-0.82477775422284083</v>
      </c>
      <c r="P37">
        <f t="shared" si="3"/>
        <v>399.99900000000002</v>
      </c>
      <c r="Q37">
        <f t="shared" si="4"/>
        <v>411.79591494330532</v>
      </c>
      <c r="R37">
        <f t="shared" si="5"/>
        <v>41.349489841121922</v>
      </c>
      <c r="S37">
        <f t="shared" si="6"/>
        <v>40.164931187421004</v>
      </c>
      <c r="T37">
        <f t="shared" si="7"/>
        <v>6.968257691969712E-2</v>
      </c>
      <c r="U37">
        <f t="shared" si="8"/>
        <v>3.4077214251566161</v>
      </c>
      <c r="V37">
        <f t="shared" si="9"/>
        <v>6.890055483950315E-2</v>
      </c>
      <c r="W37">
        <f t="shared" si="10"/>
        <v>4.3132376946562273E-2</v>
      </c>
      <c r="X37">
        <f t="shared" si="11"/>
        <v>0</v>
      </c>
      <c r="Y37">
        <f t="shared" si="12"/>
        <v>25.515243483431863</v>
      </c>
      <c r="Z37">
        <f t="shared" si="13"/>
        <v>25.0229</v>
      </c>
      <c r="AA37">
        <f t="shared" si="14"/>
        <v>3.1840213217776987</v>
      </c>
      <c r="AB37">
        <f t="shared" si="15"/>
        <v>62.762110096124026</v>
      </c>
      <c r="AC37">
        <f t="shared" si="16"/>
        <v>2.0793537271899001</v>
      </c>
      <c r="AD37">
        <f t="shared" si="17"/>
        <v>3.3130717307070179</v>
      </c>
      <c r="AE37">
        <f t="shared" si="18"/>
        <v>1.1046675945877986</v>
      </c>
      <c r="AF37">
        <f t="shared" si="19"/>
        <v>-34.327243475710311</v>
      </c>
      <c r="AG37">
        <f t="shared" si="20"/>
        <v>122.75975116748745</v>
      </c>
      <c r="AH37">
        <f t="shared" si="21"/>
        <v>7.64737456011835</v>
      </c>
      <c r="AI37">
        <f t="shared" si="22"/>
        <v>96.079882251895498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53384.470550473729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1689472272.0999999</v>
      </c>
      <c r="AT37">
        <v>399.99900000000002</v>
      </c>
      <c r="AU37">
        <v>399.64600000000002</v>
      </c>
      <c r="AV37">
        <v>20.708100000000002</v>
      </c>
      <c r="AW37">
        <v>20.184000000000001</v>
      </c>
      <c r="AX37">
        <v>401.56299999999999</v>
      </c>
      <c r="AY37">
        <v>20.4588</v>
      </c>
      <c r="AZ37">
        <v>599.96</v>
      </c>
      <c r="BA37">
        <v>100.363</v>
      </c>
      <c r="BB37">
        <v>4.9578999999999998E-2</v>
      </c>
      <c r="BC37">
        <v>25.691099999999999</v>
      </c>
      <c r="BD37">
        <v>25.0229</v>
      </c>
      <c r="BE37">
        <v>999.9</v>
      </c>
      <c r="BF37">
        <v>0</v>
      </c>
      <c r="BG37">
        <v>0</v>
      </c>
      <c r="BH37">
        <v>10016.200000000001</v>
      </c>
      <c r="BI37">
        <v>0</v>
      </c>
      <c r="BJ37">
        <v>155.69</v>
      </c>
      <c r="BK37">
        <v>0.35211199999999998</v>
      </c>
      <c r="BL37">
        <v>408.45699999999999</v>
      </c>
      <c r="BM37">
        <v>407.87900000000002</v>
      </c>
      <c r="BN37">
        <v>0.52409399999999995</v>
      </c>
      <c r="BO37">
        <v>399.64600000000002</v>
      </c>
      <c r="BP37">
        <v>20.184000000000001</v>
      </c>
      <c r="BQ37">
        <v>2.0783299999999998</v>
      </c>
      <c r="BR37">
        <v>2.0257299999999998</v>
      </c>
      <c r="BS37">
        <v>18.054099999999998</v>
      </c>
      <c r="BT37">
        <v>17.646899999999999</v>
      </c>
      <c r="BU37">
        <v>0</v>
      </c>
      <c r="BV37">
        <v>0</v>
      </c>
      <c r="BW37">
        <v>0</v>
      </c>
      <c r="BX37">
        <v>0</v>
      </c>
      <c r="BY37">
        <v>0.24</v>
      </c>
      <c r="BZ37">
        <v>0</v>
      </c>
      <c r="CA37">
        <v>1446.99</v>
      </c>
      <c r="CB37">
        <v>5.42</v>
      </c>
      <c r="CC37">
        <v>32.811999999999998</v>
      </c>
      <c r="CD37">
        <v>37.811999999999998</v>
      </c>
      <c r="CE37">
        <v>35.625</v>
      </c>
      <c r="CF37">
        <v>37.25</v>
      </c>
      <c r="CG37">
        <v>34.061999999999998</v>
      </c>
      <c r="CH37">
        <v>0</v>
      </c>
      <c r="CI37">
        <v>0</v>
      </c>
      <c r="CJ37">
        <v>0</v>
      </c>
      <c r="CK37">
        <v>1689472278</v>
      </c>
      <c r="CL37">
        <v>0</v>
      </c>
      <c r="CM37">
        <v>1689471003</v>
      </c>
      <c r="CN37" t="s">
        <v>346</v>
      </c>
      <c r="CO37">
        <v>1689470999</v>
      </c>
      <c r="CP37">
        <v>1689471003</v>
      </c>
      <c r="CQ37">
        <v>68</v>
      </c>
      <c r="CR37">
        <v>0.26500000000000001</v>
      </c>
      <c r="CS37">
        <v>-4.7E-2</v>
      </c>
      <c r="CT37">
        <v>-1.5640000000000001</v>
      </c>
      <c r="CU37">
        <v>0.249</v>
      </c>
      <c r="CV37">
        <v>410</v>
      </c>
      <c r="CW37">
        <v>19</v>
      </c>
      <c r="CX37">
        <v>0.17</v>
      </c>
      <c r="CY37">
        <v>7.0000000000000007E-2</v>
      </c>
      <c r="CZ37">
        <v>-1.0342413349942099</v>
      </c>
      <c r="DA37">
        <v>-2.56884586382367E-2</v>
      </c>
      <c r="DB37">
        <v>4.2212348286445801E-2</v>
      </c>
      <c r="DC37">
        <v>1</v>
      </c>
      <c r="DD37">
        <v>399.57499999999999</v>
      </c>
      <c r="DE37">
        <v>-0.16601503759444999</v>
      </c>
      <c r="DF37">
        <v>4.1122986272891203E-2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347</v>
      </c>
      <c r="DO37">
        <v>3.2414000000000001</v>
      </c>
      <c r="DP37">
        <v>2.7813599999999998</v>
      </c>
      <c r="DQ37">
        <v>9.77127E-2</v>
      </c>
      <c r="DR37">
        <v>9.6901899999999999E-2</v>
      </c>
      <c r="DS37">
        <v>0.10879900000000001</v>
      </c>
      <c r="DT37">
        <v>0.105547</v>
      </c>
      <c r="DU37">
        <v>26323.5</v>
      </c>
      <c r="DV37">
        <v>28024</v>
      </c>
      <c r="DW37">
        <v>27295.200000000001</v>
      </c>
      <c r="DX37">
        <v>29115.4</v>
      </c>
      <c r="DY37">
        <v>32067.7</v>
      </c>
      <c r="DZ37">
        <v>34831.699999999997</v>
      </c>
      <c r="EA37">
        <v>36515.800000000003</v>
      </c>
      <c r="EB37">
        <v>39637.9</v>
      </c>
      <c r="EC37">
        <v>2.3206000000000002</v>
      </c>
      <c r="ED37">
        <v>1.70868</v>
      </c>
      <c r="EE37">
        <v>0.10020999999999999</v>
      </c>
      <c r="EF37">
        <v>0</v>
      </c>
      <c r="EG37">
        <v>23.3766</v>
      </c>
      <c r="EH37">
        <v>999.9</v>
      </c>
      <c r="EI37">
        <v>53.161999999999999</v>
      </c>
      <c r="EJ37">
        <v>28.651</v>
      </c>
      <c r="EK37">
        <v>20.876799999999999</v>
      </c>
      <c r="EL37">
        <v>62.331600000000002</v>
      </c>
      <c r="EM37">
        <v>33.533700000000003</v>
      </c>
      <c r="EN37">
        <v>1</v>
      </c>
      <c r="EO37">
        <v>-0.44514500000000001</v>
      </c>
      <c r="EP37">
        <v>-1.48743</v>
      </c>
      <c r="EQ37">
        <v>19.9405</v>
      </c>
      <c r="ER37">
        <v>5.2181899999999999</v>
      </c>
      <c r="ES37">
        <v>11.9201</v>
      </c>
      <c r="ET37">
        <v>4.9552500000000004</v>
      </c>
      <c r="EU37">
        <v>3.2975500000000002</v>
      </c>
      <c r="EV37">
        <v>2614.3000000000002</v>
      </c>
      <c r="EW37">
        <v>74.2</v>
      </c>
      <c r="EX37">
        <v>37.700000000000003</v>
      </c>
      <c r="EY37">
        <v>8463.7999999999993</v>
      </c>
      <c r="EZ37">
        <v>1.86015</v>
      </c>
      <c r="FA37">
        <v>1.85931</v>
      </c>
      <c r="FB37">
        <v>1.8649</v>
      </c>
      <c r="FC37">
        <v>1.8689</v>
      </c>
      <c r="FD37">
        <v>1.8637600000000001</v>
      </c>
      <c r="FE37">
        <v>1.8637300000000001</v>
      </c>
      <c r="FF37">
        <v>1.8638300000000001</v>
      </c>
      <c r="FG37">
        <v>1.8635600000000001</v>
      </c>
      <c r="FH37">
        <v>0</v>
      </c>
      <c r="FI37">
        <v>0</v>
      </c>
      <c r="FJ37">
        <v>0</v>
      </c>
      <c r="FK37">
        <v>0</v>
      </c>
      <c r="FL37" t="s">
        <v>348</v>
      </c>
      <c r="FM37" t="s">
        <v>349</v>
      </c>
      <c r="FN37" t="s">
        <v>350</v>
      </c>
      <c r="FO37" t="s">
        <v>350</v>
      </c>
      <c r="FP37" t="s">
        <v>350</v>
      </c>
      <c r="FQ37" t="s">
        <v>350</v>
      </c>
      <c r="FR37">
        <v>0</v>
      </c>
      <c r="FS37">
        <v>100</v>
      </c>
      <c r="FT37">
        <v>100</v>
      </c>
      <c r="FU37">
        <v>-1.5640000000000001</v>
      </c>
      <c r="FV37">
        <v>0.24929999999999999</v>
      </c>
      <c r="FW37">
        <v>-1.56430000000006</v>
      </c>
      <c r="FX37">
        <v>0</v>
      </c>
      <c r="FY37">
        <v>0</v>
      </c>
      <c r="FZ37">
        <v>0</v>
      </c>
      <c r="GA37">
        <v>0.24933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21.2</v>
      </c>
      <c r="GJ37">
        <v>21.2</v>
      </c>
      <c r="GK37">
        <v>1.03149</v>
      </c>
      <c r="GL37">
        <v>2.5659200000000002</v>
      </c>
      <c r="GM37">
        <v>1.4489700000000001</v>
      </c>
      <c r="GN37">
        <v>2.3083499999999999</v>
      </c>
      <c r="GO37">
        <v>1.5466299999999999</v>
      </c>
      <c r="GP37">
        <v>2.4426299999999999</v>
      </c>
      <c r="GQ37">
        <v>30.9985</v>
      </c>
      <c r="GR37">
        <v>14.9551</v>
      </c>
      <c r="GS37">
        <v>18</v>
      </c>
      <c r="GT37">
        <v>639.74900000000002</v>
      </c>
      <c r="GU37">
        <v>347.31099999999998</v>
      </c>
      <c r="GV37">
        <v>26.165900000000001</v>
      </c>
      <c r="GW37">
        <v>21.612400000000001</v>
      </c>
      <c r="GX37">
        <v>30.000699999999998</v>
      </c>
      <c r="GY37">
        <v>21.334299999999999</v>
      </c>
      <c r="GZ37">
        <v>21.2834</v>
      </c>
      <c r="HA37">
        <v>20.646999999999998</v>
      </c>
      <c r="HB37">
        <v>0</v>
      </c>
      <c r="HC37">
        <v>-30</v>
      </c>
      <c r="HD37">
        <v>26.154199999999999</v>
      </c>
      <c r="HE37">
        <v>399.55599999999998</v>
      </c>
      <c r="HF37">
        <v>0</v>
      </c>
      <c r="HG37">
        <v>100.572</v>
      </c>
      <c r="HH37">
        <v>96.188100000000006</v>
      </c>
    </row>
    <row r="38" spans="1:216" x14ac:dyDescent="0.25">
      <c r="A38">
        <v>20</v>
      </c>
      <c r="B38">
        <v>1689472334.0999999</v>
      </c>
      <c r="C38">
        <v>1160.0999999046301</v>
      </c>
      <c r="D38" t="s">
        <v>387</v>
      </c>
      <c r="E38" t="s">
        <v>388</v>
      </c>
      <c r="F38" t="s">
        <v>343</v>
      </c>
      <c r="G38" t="s">
        <v>390</v>
      </c>
      <c r="H38" t="s">
        <v>344</v>
      </c>
      <c r="I38" t="s">
        <v>345</v>
      </c>
      <c r="J38" t="s">
        <v>389</v>
      </c>
      <c r="K38" t="s">
        <v>391</v>
      </c>
      <c r="L38">
        <v>1689472334.0999999</v>
      </c>
      <c r="M38">
        <f t="shared" si="0"/>
        <v>1.6062476936962861E-4</v>
      </c>
      <c r="N38">
        <f t="shared" si="1"/>
        <v>0.16062476936962861</v>
      </c>
      <c r="O38">
        <f t="shared" si="2"/>
        <v>7.1003988972853422</v>
      </c>
      <c r="P38">
        <f t="shared" si="3"/>
        <v>399.56900000000002</v>
      </c>
      <c r="Q38">
        <f t="shared" si="4"/>
        <v>-460.46669858150972</v>
      </c>
      <c r="R38">
        <f t="shared" si="5"/>
        <v>-46.23660873362892</v>
      </c>
      <c r="S38">
        <f t="shared" si="6"/>
        <v>40.121719055904897</v>
      </c>
      <c r="T38">
        <f t="shared" si="7"/>
        <v>1.3224810714389067E-2</v>
      </c>
      <c r="U38">
        <f t="shared" si="8"/>
        <v>3.4010374687565359</v>
      </c>
      <c r="V38">
        <f t="shared" si="9"/>
        <v>1.3196308207370829E-2</v>
      </c>
      <c r="W38">
        <f t="shared" si="10"/>
        <v>8.2502482973594478E-3</v>
      </c>
      <c r="X38">
        <f t="shared" si="11"/>
        <v>297.70998000000003</v>
      </c>
      <c r="Y38">
        <f t="shared" si="12"/>
        <v>26.310984763113037</v>
      </c>
      <c r="Z38">
        <f t="shared" si="13"/>
        <v>25.132000000000001</v>
      </c>
      <c r="AA38">
        <f t="shared" si="14"/>
        <v>3.2047869730453753</v>
      </c>
      <c r="AB38">
        <f t="shared" si="15"/>
        <v>64.039603815532601</v>
      </c>
      <c r="AC38">
        <f t="shared" si="16"/>
        <v>2.0143348390212599</v>
      </c>
      <c r="AD38">
        <f t="shared" si="17"/>
        <v>3.1454517501757082</v>
      </c>
      <c r="AE38">
        <f t="shared" si="18"/>
        <v>1.1904521340241154</v>
      </c>
      <c r="AF38">
        <f t="shared" si="19"/>
        <v>-7.0835523292006215</v>
      </c>
      <c r="AG38">
        <f t="shared" si="20"/>
        <v>-57.463999813690052</v>
      </c>
      <c r="AH38">
        <f t="shared" si="21"/>
        <v>-3.57302915945368</v>
      </c>
      <c r="AI38">
        <f t="shared" si="22"/>
        <v>229.58939869765567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53386.778930983863</v>
      </c>
      <c r="AO38">
        <f t="shared" si="26"/>
        <v>1800.05</v>
      </c>
      <c r="AP38">
        <f t="shared" si="27"/>
        <v>1517.442</v>
      </c>
      <c r="AQ38">
        <f t="shared" si="28"/>
        <v>0.84299991666898144</v>
      </c>
      <c r="AR38">
        <f t="shared" si="29"/>
        <v>0.16538983917113415</v>
      </c>
      <c r="AS38">
        <v>1689472334.0999999</v>
      </c>
      <c r="AT38">
        <v>399.56900000000002</v>
      </c>
      <c r="AU38">
        <v>404.49400000000003</v>
      </c>
      <c r="AV38">
        <v>20.060600000000001</v>
      </c>
      <c r="AW38">
        <v>19.952400000000001</v>
      </c>
      <c r="AX38">
        <v>401.13299999999998</v>
      </c>
      <c r="AY38">
        <v>19.811299999999999</v>
      </c>
      <c r="AZ38">
        <v>600.07899999999995</v>
      </c>
      <c r="BA38">
        <v>100.36199999999999</v>
      </c>
      <c r="BB38">
        <v>5.0492099999999998E-2</v>
      </c>
      <c r="BC38">
        <v>24.8186</v>
      </c>
      <c r="BD38">
        <v>25.132000000000001</v>
      </c>
      <c r="BE38">
        <v>999.9</v>
      </c>
      <c r="BF38">
        <v>0</v>
      </c>
      <c r="BG38">
        <v>0</v>
      </c>
      <c r="BH38">
        <v>9986.25</v>
      </c>
      <c r="BI38">
        <v>0</v>
      </c>
      <c r="BJ38">
        <v>148.40100000000001</v>
      </c>
      <c r="BK38">
        <v>-4.9249299999999998</v>
      </c>
      <c r="BL38">
        <v>407.74900000000002</v>
      </c>
      <c r="BM38">
        <v>412.72899999999998</v>
      </c>
      <c r="BN38">
        <v>0.10817300000000001</v>
      </c>
      <c r="BO38">
        <v>404.49400000000003</v>
      </c>
      <c r="BP38">
        <v>19.952400000000001</v>
      </c>
      <c r="BQ38">
        <v>2.0133200000000002</v>
      </c>
      <c r="BR38">
        <v>2.0024600000000001</v>
      </c>
      <c r="BS38">
        <v>17.549399999999999</v>
      </c>
      <c r="BT38">
        <v>17.463799999999999</v>
      </c>
      <c r="BU38">
        <v>1800.05</v>
      </c>
      <c r="BV38">
        <v>0.90000500000000005</v>
      </c>
      <c r="BW38">
        <v>9.9995200000000006E-2</v>
      </c>
      <c r="BX38">
        <v>0</v>
      </c>
      <c r="BY38">
        <v>2.1738</v>
      </c>
      <c r="BZ38">
        <v>0</v>
      </c>
      <c r="CA38">
        <v>11850.9</v>
      </c>
      <c r="CB38">
        <v>13895.4</v>
      </c>
      <c r="CC38">
        <v>34.186999999999998</v>
      </c>
      <c r="CD38">
        <v>37.811999999999998</v>
      </c>
      <c r="CE38">
        <v>35.811999999999998</v>
      </c>
      <c r="CF38">
        <v>37.311999999999998</v>
      </c>
      <c r="CG38">
        <v>34.686999999999998</v>
      </c>
      <c r="CH38">
        <v>1620.05</v>
      </c>
      <c r="CI38">
        <v>180</v>
      </c>
      <c r="CJ38">
        <v>0</v>
      </c>
      <c r="CK38">
        <v>1689472340.4000001</v>
      </c>
      <c r="CL38">
        <v>0</v>
      </c>
      <c r="CM38">
        <v>1689471003</v>
      </c>
      <c r="CN38" t="s">
        <v>346</v>
      </c>
      <c r="CO38">
        <v>1689470999</v>
      </c>
      <c r="CP38">
        <v>1689471003</v>
      </c>
      <c r="CQ38">
        <v>68</v>
      </c>
      <c r="CR38">
        <v>0.26500000000000001</v>
      </c>
      <c r="CS38">
        <v>-4.7E-2</v>
      </c>
      <c r="CT38">
        <v>-1.5640000000000001</v>
      </c>
      <c r="CU38">
        <v>0.249</v>
      </c>
      <c r="CV38">
        <v>410</v>
      </c>
      <c r="CW38">
        <v>19</v>
      </c>
      <c r="CX38">
        <v>0.17</v>
      </c>
      <c r="CY38">
        <v>7.0000000000000007E-2</v>
      </c>
      <c r="CZ38">
        <v>7.1249030344943796</v>
      </c>
      <c r="DA38">
        <v>1.5017884461548401</v>
      </c>
      <c r="DB38">
        <v>0.16679402937958601</v>
      </c>
      <c r="DC38">
        <v>1</v>
      </c>
      <c r="DD38">
        <v>404.21589999999998</v>
      </c>
      <c r="DE38">
        <v>2.2988571428576301</v>
      </c>
      <c r="DF38">
        <v>0.22630861671619501</v>
      </c>
      <c r="DG38">
        <v>-1</v>
      </c>
      <c r="DH38">
        <v>1799.9571428571401</v>
      </c>
      <c r="DI38">
        <v>-0.215023282922083</v>
      </c>
      <c r="DJ38">
        <v>0.119289278532451</v>
      </c>
      <c r="DK38">
        <v>1</v>
      </c>
      <c r="DL38">
        <v>2</v>
      </c>
      <c r="DM38">
        <v>2</v>
      </c>
      <c r="DN38" t="s">
        <v>347</v>
      </c>
      <c r="DO38">
        <v>3.2415699999999998</v>
      </c>
      <c r="DP38">
        <v>2.7820100000000001</v>
      </c>
      <c r="DQ38">
        <v>9.7607299999999994E-2</v>
      </c>
      <c r="DR38">
        <v>9.7775500000000001E-2</v>
      </c>
      <c r="DS38">
        <v>0.106337</v>
      </c>
      <c r="DT38">
        <v>0.104681</v>
      </c>
      <c r="DU38">
        <v>26328.2</v>
      </c>
      <c r="DV38">
        <v>27999.9</v>
      </c>
      <c r="DW38">
        <v>27297.3</v>
      </c>
      <c r="DX38">
        <v>29119</v>
      </c>
      <c r="DY38">
        <v>32160.1</v>
      </c>
      <c r="DZ38">
        <v>34869.300000000003</v>
      </c>
      <c r="EA38">
        <v>36517.300000000003</v>
      </c>
      <c r="EB38">
        <v>39642</v>
      </c>
      <c r="EC38">
        <v>2.3185500000000001</v>
      </c>
      <c r="ED38">
        <v>1.7068300000000001</v>
      </c>
      <c r="EE38">
        <v>0.12517</v>
      </c>
      <c r="EF38">
        <v>0</v>
      </c>
      <c r="EG38">
        <v>23.075199999999999</v>
      </c>
      <c r="EH38">
        <v>999.9</v>
      </c>
      <c r="EI38">
        <v>53.222999999999999</v>
      </c>
      <c r="EJ38">
        <v>28.651</v>
      </c>
      <c r="EK38">
        <v>20.900600000000001</v>
      </c>
      <c r="EL38">
        <v>63.211599999999997</v>
      </c>
      <c r="EM38">
        <v>33.373399999999997</v>
      </c>
      <c r="EN38">
        <v>1</v>
      </c>
      <c r="EO38">
        <v>-0.435089</v>
      </c>
      <c r="EP38">
        <v>9.2810500000000005</v>
      </c>
      <c r="EQ38">
        <v>18.6937</v>
      </c>
      <c r="ER38">
        <v>5.2228300000000001</v>
      </c>
      <c r="ES38">
        <v>11.9261</v>
      </c>
      <c r="ET38">
        <v>4.9557500000000001</v>
      </c>
      <c r="EU38">
        <v>3.29752</v>
      </c>
      <c r="EV38">
        <v>2615.4</v>
      </c>
      <c r="EW38">
        <v>74.2</v>
      </c>
      <c r="EX38">
        <v>37.700000000000003</v>
      </c>
      <c r="EY38">
        <v>8463.7999999999993</v>
      </c>
      <c r="EZ38">
        <v>1.85989</v>
      </c>
      <c r="FA38">
        <v>1.8591200000000001</v>
      </c>
      <c r="FB38">
        <v>1.86463</v>
      </c>
      <c r="FC38">
        <v>1.86866</v>
      </c>
      <c r="FD38">
        <v>1.8635600000000001</v>
      </c>
      <c r="FE38">
        <v>1.8635600000000001</v>
      </c>
      <c r="FF38">
        <v>1.8635600000000001</v>
      </c>
      <c r="FG38">
        <v>1.86337</v>
      </c>
      <c r="FH38">
        <v>0</v>
      </c>
      <c r="FI38">
        <v>0</v>
      </c>
      <c r="FJ38">
        <v>0</v>
      </c>
      <c r="FK38">
        <v>0</v>
      </c>
      <c r="FL38" t="s">
        <v>348</v>
      </c>
      <c r="FM38" t="s">
        <v>349</v>
      </c>
      <c r="FN38" t="s">
        <v>350</v>
      </c>
      <c r="FO38" t="s">
        <v>350</v>
      </c>
      <c r="FP38" t="s">
        <v>350</v>
      </c>
      <c r="FQ38" t="s">
        <v>350</v>
      </c>
      <c r="FR38">
        <v>0</v>
      </c>
      <c r="FS38">
        <v>100</v>
      </c>
      <c r="FT38">
        <v>100</v>
      </c>
      <c r="FU38">
        <v>-1.5640000000000001</v>
      </c>
      <c r="FV38">
        <v>0.24929999999999999</v>
      </c>
      <c r="FW38">
        <v>-1.56430000000006</v>
      </c>
      <c r="FX38">
        <v>0</v>
      </c>
      <c r="FY38">
        <v>0</v>
      </c>
      <c r="FZ38">
        <v>0</v>
      </c>
      <c r="GA38">
        <v>0.24933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22.3</v>
      </c>
      <c r="GJ38">
        <v>22.2</v>
      </c>
      <c r="GK38">
        <v>1.0412600000000001</v>
      </c>
      <c r="GL38">
        <v>2.5683600000000002</v>
      </c>
      <c r="GM38">
        <v>1.4477500000000001</v>
      </c>
      <c r="GN38">
        <v>2.3083499999999999</v>
      </c>
      <c r="GO38">
        <v>1.5466299999999999</v>
      </c>
      <c r="GP38">
        <v>2.50244</v>
      </c>
      <c r="GQ38">
        <v>31.106999999999999</v>
      </c>
      <c r="GR38">
        <v>14.7012</v>
      </c>
      <c r="GS38">
        <v>18</v>
      </c>
      <c r="GT38">
        <v>639.18499999999995</v>
      </c>
      <c r="GU38">
        <v>346.80700000000002</v>
      </c>
      <c r="GV38">
        <v>18.244800000000001</v>
      </c>
      <c r="GW38">
        <v>21.705300000000001</v>
      </c>
      <c r="GX38">
        <v>30.0001</v>
      </c>
      <c r="GY38">
        <v>21.4054</v>
      </c>
      <c r="GZ38">
        <v>21.354099999999999</v>
      </c>
      <c r="HA38">
        <v>20.848700000000001</v>
      </c>
      <c r="HB38">
        <v>0</v>
      </c>
      <c r="HC38">
        <v>-30</v>
      </c>
      <c r="HD38">
        <v>18.645299999999999</v>
      </c>
      <c r="HE38">
        <v>404.637</v>
      </c>
      <c r="HF38">
        <v>0</v>
      </c>
      <c r="HG38">
        <v>100.578</v>
      </c>
      <c r="HH38">
        <v>96.198800000000006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Julien LAMOUR</cp:lastModifiedBy>
  <dcterms:created xsi:type="dcterms:W3CDTF">2023-07-15T17:53:01Z</dcterms:created>
  <dcterms:modified xsi:type="dcterms:W3CDTF">2023-10-16T14:04:44Z</dcterms:modified>
</cp:coreProperties>
</file>