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54D3E25-953E-9B4B-B60B-877668A060A4}" xr6:coauthVersionLast="47" xr6:coauthVersionMax="47" xr10:uidLastSave="{00000000-0000-0000-0000-000000000000}"/>
  <bookViews>
    <workbookView xWindow="12320" yWindow="2580" windowWidth="16100" windowHeight="134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 s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S23" i="1" l="1"/>
  <c r="O23" i="1"/>
  <c r="P23" i="1"/>
  <c r="N23" i="1"/>
  <c r="M23" i="1" s="1"/>
  <c r="AM23" i="1"/>
  <c r="AF32" i="1"/>
  <c r="S19" i="1"/>
  <c r="O19" i="1"/>
  <c r="P19" i="1"/>
  <c r="N19" i="1"/>
  <c r="M19" i="1" s="1"/>
  <c r="AM19" i="1"/>
  <c r="Y28" i="1"/>
  <c r="Z28" i="1" s="1"/>
  <c r="V28" i="1" s="1"/>
  <c r="T28" i="1" s="1"/>
  <c r="W28" i="1" s="1"/>
  <c r="AF28" i="1"/>
  <c r="S35" i="1"/>
  <c r="P35" i="1"/>
  <c r="O35" i="1"/>
  <c r="N35" i="1"/>
  <c r="M35" i="1" s="1"/>
  <c r="AM35" i="1"/>
  <c r="AF20" i="1"/>
  <c r="S31" i="1"/>
  <c r="P31" i="1"/>
  <c r="O31" i="1"/>
  <c r="N31" i="1"/>
  <c r="M31" i="1" s="1"/>
  <c r="AM31" i="1"/>
  <c r="AF24" i="1"/>
  <c r="S27" i="1"/>
  <c r="P27" i="1"/>
  <c r="O27" i="1"/>
  <c r="N27" i="1"/>
  <c r="M27" i="1" s="1"/>
  <c r="AM27" i="1"/>
  <c r="AF36" i="1"/>
  <c r="O20" i="1"/>
  <c r="S22" i="1"/>
  <c r="O24" i="1"/>
  <c r="S26" i="1"/>
  <c r="O28" i="1"/>
  <c r="S30" i="1"/>
  <c r="O32" i="1"/>
  <c r="S34" i="1"/>
  <c r="O36" i="1"/>
  <c r="S38" i="1"/>
  <c r="Y20" i="1"/>
  <c r="Z20" i="1" s="1"/>
  <c r="AM30" i="1"/>
  <c r="Y32" i="1"/>
  <c r="Z32" i="1" s="1"/>
  <c r="AM34" i="1"/>
  <c r="Y36" i="1"/>
  <c r="Z36" i="1" s="1"/>
  <c r="AM38" i="1"/>
  <c r="AM26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AM22" i="1"/>
  <c r="Y24" i="1"/>
  <c r="Z24" i="1" s="1"/>
  <c r="O22" i="1"/>
  <c r="O26" i="1"/>
  <c r="O30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Y38" i="1" l="1"/>
  <c r="Z38" i="1" s="1"/>
  <c r="Y22" i="1"/>
  <c r="Z22" i="1" s="1"/>
  <c r="AG24" i="1"/>
  <c r="AA24" i="1"/>
  <c r="AE24" i="1" s="1"/>
  <c r="AH24" i="1"/>
  <c r="AI24" i="1" s="1"/>
  <c r="AF26" i="1"/>
  <c r="AA32" i="1"/>
  <c r="AE32" i="1" s="1"/>
  <c r="AH32" i="1"/>
  <c r="AI32" i="1" s="1"/>
  <c r="AG32" i="1"/>
  <c r="V32" i="1"/>
  <c r="T32" i="1" s="1"/>
  <c r="W32" i="1" s="1"/>
  <c r="Q32" i="1" s="1"/>
  <c r="R32" i="1" s="1"/>
  <c r="Y37" i="1"/>
  <c r="Z37" i="1" s="1"/>
  <c r="AF37" i="1"/>
  <c r="AF21" i="1"/>
  <c r="Y23" i="1"/>
  <c r="Z23" i="1" s="1"/>
  <c r="V24" i="1"/>
  <c r="T24" i="1" s="1"/>
  <c r="W24" i="1" s="1"/>
  <c r="Q24" i="1" s="1"/>
  <c r="R24" i="1" s="1"/>
  <c r="Y33" i="1"/>
  <c r="Z33" i="1" s="1"/>
  <c r="V33" i="1" s="1"/>
  <c r="T33" i="1" s="1"/>
  <c r="W33" i="1" s="1"/>
  <c r="Q33" i="1" s="1"/>
  <c r="R33" i="1" s="1"/>
  <c r="Y34" i="1"/>
  <c r="Z34" i="1" s="1"/>
  <c r="AF38" i="1"/>
  <c r="V38" i="1"/>
  <c r="T38" i="1" s="1"/>
  <c r="W38" i="1" s="1"/>
  <c r="Q38" i="1" s="1"/>
  <c r="R38" i="1" s="1"/>
  <c r="AF22" i="1"/>
  <c r="V22" i="1"/>
  <c r="T22" i="1" s="1"/>
  <c r="W22" i="1" s="1"/>
  <c r="Q22" i="1" s="1"/>
  <c r="R22" i="1" s="1"/>
  <c r="AA20" i="1"/>
  <c r="AE20" i="1" s="1"/>
  <c r="AG20" i="1"/>
  <c r="AH20" i="1"/>
  <c r="AF27" i="1"/>
  <c r="AF19" i="1"/>
  <c r="Y35" i="1"/>
  <c r="Z35" i="1" s="1"/>
  <c r="AF23" i="1"/>
  <c r="Y25" i="1"/>
  <c r="Z25" i="1" s="1"/>
  <c r="Y21" i="1"/>
  <c r="Z21" i="1" s="1"/>
  <c r="V21" i="1" s="1"/>
  <c r="T21" i="1" s="1"/>
  <c r="W21" i="1" s="1"/>
  <c r="Q21" i="1" s="1"/>
  <c r="R21" i="1" s="1"/>
  <c r="AF29" i="1"/>
  <c r="Y31" i="1"/>
  <c r="Z31" i="1" s="1"/>
  <c r="AG28" i="1"/>
  <c r="AA28" i="1"/>
  <c r="AE28" i="1" s="1"/>
  <c r="AH28" i="1"/>
  <c r="AF33" i="1"/>
  <c r="Y19" i="1"/>
  <c r="Z19" i="1" s="1"/>
  <c r="AF34" i="1"/>
  <c r="V34" i="1"/>
  <c r="T34" i="1" s="1"/>
  <c r="W34" i="1" s="1"/>
  <c r="Q34" i="1" s="1"/>
  <c r="R34" i="1" s="1"/>
  <c r="AA36" i="1"/>
  <c r="AE36" i="1" s="1"/>
  <c r="AH36" i="1"/>
  <c r="AG36" i="1"/>
  <c r="AF35" i="1"/>
  <c r="Y29" i="1"/>
  <c r="Z29" i="1" s="1"/>
  <c r="V29" i="1" s="1"/>
  <c r="T29" i="1" s="1"/>
  <c r="W29" i="1" s="1"/>
  <c r="Q29" i="1" s="1"/>
  <c r="R29" i="1" s="1"/>
  <c r="Y30" i="1"/>
  <c r="Z30" i="1" s="1"/>
  <c r="V30" i="1" s="1"/>
  <c r="T30" i="1" s="1"/>
  <c r="W30" i="1" s="1"/>
  <c r="Q30" i="1" s="1"/>
  <c r="R30" i="1" s="1"/>
  <c r="V20" i="1"/>
  <c r="T20" i="1" s="1"/>
  <c r="W20" i="1" s="1"/>
  <c r="Q20" i="1" s="1"/>
  <c r="R20" i="1" s="1"/>
  <c r="Y26" i="1"/>
  <c r="Z26" i="1" s="1"/>
  <c r="AF30" i="1"/>
  <c r="AF31" i="1"/>
  <c r="V31" i="1"/>
  <c r="T31" i="1" s="1"/>
  <c r="W31" i="1" s="1"/>
  <c r="Q31" i="1" s="1"/>
  <c r="R31" i="1" s="1"/>
  <c r="Q28" i="1"/>
  <c r="R28" i="1" s="1"/>
  <c r="AF25" i="1"/>
  <c r="V25" i="1"/>
  <c r="T25" i="1" s="1"/>
  <c r="W25" i="1" s="1"/>
  <c r="Q25" i="1" s="1"/>
  <c r="R25" i="1" s="1"/>
  <c r="Y27" i="1"/>
  <c r="Z27" i="1" s="1"/>
  <c r="V36" i="1"/>
  <c r="T36" i="1" s="1"/>
  <c r="W36" i="1" s="1"/>
  <c r="Q36" i="1" s="1"/>
  <c r="R36" i="1" s="1"/>
  <c r="AA19" i="1" l="1"/>
  <c r="AE19" i="1" s="1"/>
  <c r="AH19" i="1"/>
  <c r="AG19" i="1"/>
  <c r="AA35" i="1"/>
  <c r="AE35" i="1" s="1"/>
  <c r="AH35" i="1"/>
  <c r="AG35" i="1"/>
  <c r="AA27" i="1"/>
  <c r="AE27" i="1" s="1"/>
  <c r="AH27" i="1"/>
  <c r="AI27" i="1" s="1"/>
  <c r="AG27" i="1"/>
  <c r="V35" i="1"/>
  <c r="T35" i="1" s="1"/>
  <c r="W35" i="1" s="1"/>
  <c r="Q35" i="1" s="1"/>
  <c r="R35" i="1" s="1"/>
  <c r="AA37" i="1"/>
  <c r="AE37" i="1" s="1"/>
  <c r="AH37" i="1"/>
  <c r="AG37" i="1"/>
  <c r="AH26" i="1"/>
  <c r="AA26" i="1"/>
  <c r="AE26" i="1" s="1"/>
  <c r="AG26" i="1"/>
  <c r="V19" i="1"/>
  <c r="T19" i="1" s="1"/>
  <c r="W19" i="1" s="1"/>
  <c r="Q19" i="1" s="1"/>
  <c r="R19" i="1" s="1"/>
  <c r="AA23" i="1"/>
  <c r="AE23" i="1" s="1"/>
  <c r="AH23" i="1"/>
  <c r="AG23" i="1"/>
  <c r="AI36" i="1"/>
  <c r="AI28" i="1"/>
  <c r="AA25" i="1"/>
  <c r="AE25" i="1" s="1"/>
  <c r="AH25" i="1"/>
  <c r="AI25" i="1" s="1"/>
  <c r="AG25" i="1"/>
  <c r="V27" i="1"/>
  <c r="T27" i="1" s="1"/>
  <c r="W27" i="1" s="1"/>
  <c r="Q27" i="1" s="1"/>
  <c r="R27" i="1" s="1"/>
  <c r="AH22" i="1"/>
  <c r="AA22" i="1"/>
  <c r="AE22" i="1" s="1"/>
  <c r="AG22" i="1"/>
  <c r="AA33" i="1"/>
  <c r="AE33" i="1" s="1"/>
  <c r="AH33" i="1"/>
  <c r="AG33" i="1"/>
  <c r="AH30" i="1"/>
  <c r="AA30" i="1"/>
  <c r="AE30" i="1" s="1"/>
  <c r="AG30" i="1"/>
  <c r="AA21" i="1"/>
  <c r="AE21" i="1" s="1"/>
  <c r="AH21" i="1"/>
  <c r="AG21" i="1"/>
  <c r="AA29" i="1"/>
  <c r="AE29" i="1" s="1"/>
  <c r="AH29" i="1"/>
  <c r="AI29" i="1" s="1"/>
  <c r="AG29" i="1"/>
  <c r="AA31" i="1"/>
  <c r="AE31" i="1" s="1"/>
  <c r="AH31" i="1"/>
  <c r="AG31" i="1"/>
  <c r="V23" i="1"/>
  <c r="T23" i="1" s="1"/>
  <c r="W23" i="1" s="1"/>
  <c r="Q23" i="1" s="1"/>
  <c r="R23" i="1" s="1"/>
  <c r="AI20" i="1"/>
  <c r="AH34" i="1"/>
  <c r="AI34" i="1" s="1"/>
  <c r="AA34" i="1"/>
  <c r="AE34" i="1" s="1"/>
  <c r="AG34" i="1"/>
  <c r="V37" i="1"/>
  <c r="T37" i="1" s="1"/>
  <c r="W37" i="1" s="1"/>
  <c r="Q37" i="1" s="1"/>
  <c r="R37" i="1" s="1"/>
  <c r="V26" i="1"/>
  <c r="T26" i="1" s="1"/>
  <c r="W26" i="1" s="1"/>
  <c r="Q26" i="1" s="1"/>
  <c r="R26" i="1" s="1"/>
  <c r="AH38" i="1"/>
  <c r="AA38" i="1"/>
  <c r="AE38" i="1" s="1"/>
  <c r="AG38" i="1"/>
  <c r="AI35" i="1" l="1"/>
  <c r="AI19" i="1"/>
  <c r="AI37" i="1"/>
  <c r="AI33" i="1"/>
  <c r="AI26" i="1"/>
  <c r="AI21" i="1"/>
  <c r="AI31" i="1"/>
  <c r="AI22" i="1"/>
  <c r="AI23" i="1"/>
  <c r="AI38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<sst xmlns="http://schemas.openxmlformats.org/spreadsheetml/2006/main" count="1016" uniqueCount="397">
  <si>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</si>
  <si>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2023-07-15 13:29:10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</si>
  <si>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</si>
  <si>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</si>
  <si>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</si>
  <si>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</si>
  <si>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</si>
  <si>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</si>
  <si>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</si>
  <si>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</si>
  <si>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</si>
  <si>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</si>
  <si>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</si>
  <si>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</si>
  <si>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</si>
  <si>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</si>
  <si>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</si>
  <si>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</si>
  <si>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</si>
  <si>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</si>
  <si>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</si>
  <si>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</si>
  <si>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</si>
  <si>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</si>
  <si>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</si>
  <si>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</si>
  <si>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</si>
  <si>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13:29:10</t>
  </si>
  <si>
    <t>Stability Definition:	CO2_r (Meas): Std&lt;0.75 Per=20	A (GasEx): Std&lt;0.2 Per=20	Qin (LeafQ): Per=20</t>
  </si>
  <si>
    <t>13:29:34</t>
  </si>
  <si>
    <t>Stability Definition:	CO2_r (Meas): Std&lt;0.75 Per=20	A (GasEx): Std&lt;0.2 Per=20	Qin (LeafQ): Std&lt;1 Per=20</t>
  </si>
  <si>
    <t>13:29:35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</si>
  <si>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</si>
  <si>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</si>
  <si>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</si>
  <si>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</si>
  <si>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</si>
  <si>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</si>
  <si>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</si>
  <si>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</si>
  <si>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</si>
  <si>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</si>
  <si>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</si>
  <si>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</si>
  <si>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</si>
  <si>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</si>
  <si>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</si>
  <si>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</si>
  <si>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</si>
  <si>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</si>
  <si>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</si>
  <si>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</si>
  <si>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</si>
  <si>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</si>
  <si>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</si>
  <si>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</si>
  <si>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</si>
  <si>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</si>
  <si>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</si>
  <si>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</si>
  <si>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</si>
  <si>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</si>
  <si>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</si>
  <si>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</si>
  <si>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</si>
  <si>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</si>
  <si>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</si>
  <si>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</si>
  <si>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</si>
  <si>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</si>
  <si>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</si>
  <si>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</si>
  <si>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</si>
  <si>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</si>
  <si>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</si>
  <si>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</si>
  <si>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</si>
  <si>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</si>
  <si>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</si>
  <si>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</si>
  <si>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</si>
  <si>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</si>
  <si>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</si>
  <si>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</si>
  <si>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</si>
  <si>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</si>
  <si>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</si>
  <si>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</si>
  <si>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</si>
  <si>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</si>
  <si>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</si>
  <si>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2.9301 78.5592 367.866 615.065 868.784 1079.53 1278.65 1412.59</t>
  </si>
  <si>
    <t>Fs_true</t>
  </si>
  <si>
    <t>0.235026 100.63 401.623 601.318 803.979 1001.11 1202 1401.27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</si>
  <si>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</si>
  <si>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</si>
  <si>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</si>
  <si>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</si>
  <si>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</si>
  <si>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</si>
  <si>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</si>
  <si>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</si>
  <si>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</si>
  <si>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</si>
  <si>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</si>
  <si>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</si>
  <si>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</si>
  <si>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</si>
  <si>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</si>
  <si>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</si>
  <si>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</si>
  <si>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</si>
  <si>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</si>
  <si>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</si>
  <si>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</si>
  <si>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</si>
  <si>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</si>
  <si>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</si>
  <si>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</si>
  <si>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</si>
  <si>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</si>
  <si>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</si>
  <si>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</si>
  <si>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</si>
  <si>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</si>
  <si>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</si>
  <si>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</si>
  <si>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</si>
  <si>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</si>
  <si>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</si>
  <si>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</si>
  <si>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</si>
  <si>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</si>
  <si>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</si>
  <si>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</si>
  <si>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</si>
  <si>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</si>
  <si>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</si>
  <si>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</si>
  <si>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</si>
  <si>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</si>
  <si>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</si>
  <si>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</si>
  <si>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</si>
  <si>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</si>
  <si>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</si>
  <si>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</si>
  <si>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</si>
  <si>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</si>
  <si>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</si>
  <si>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</si>
  <si>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</si>
  <si>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</si>
  <si>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</si>
  <si>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</si>
  <si>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</si>
  <si>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</si>
  <si>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</si>
  <si>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</si>
  <si>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</si>
  <si>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</si>
  <si>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</si>
  <si>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</si>
  <si>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</si>
  <si>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</si>
  <si>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</si>
  <si>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</si>
  <si>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</si>
  <si>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</si>
  <si>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</si>
  <si>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</si>
  <si>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</si>
  <si>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</si>
  <si>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</si>
  <si>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</si>
  <si>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</si>
  <si>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</si>
  <si>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</si>
  <si>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</si>
  <si>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</si>
  <si>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</si>
  <si>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</si>
  <si>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</si>
  <si>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</si>
  <si>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</si>
  <si>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</si>
  <si>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</si>
  <si>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</si>
  <si>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</si>
  <si>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</si>
  <si>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</si>
  <si>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</si>
  <si>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</si>
  <si>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</si>
  <si>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</si>
  <si>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</si>
  <si>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</si>
  <si>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</si>
  <si>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</si>
  <si>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</si>
  <si>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</si>
  <si>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</si>
  <si>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</si>
  <si>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</si>
  <si>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</si>
  <si>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</si>
  <si>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</si>
  <si>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</si>
  <si>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</si>
  <si>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</si>
  <si>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</si>
  <si>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</si>
  <si>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</si>
  <si>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</si>
  <si>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</si>
  <si>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</si>
  <si>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</si>
  <si>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</si>
  <si>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</si>
  <si>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</si>
  <si>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</si>
  <si>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</si>
  <si>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</si>
  <si>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</si>
  <si>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</si>
  <si>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</si>
  <si>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</si>
  <si>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</si>
  <si>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</si>
  <si>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</si>
  <si>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</si>
  <si>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</si>
  <si>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</si>
  <si>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</si>
  <si>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</si>
  <si>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</si>
  <si>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</si>
  <si>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</si>
  <si>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</si>
  <si>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</si>
  <si>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</si>
  <si>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</si>
  <si>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</si>
  <si>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</si>
  <si>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</si>
  <si>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</si>
  <si>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</si>
  <si>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</si>
  <si>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</si>
  <si>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</si>
  <si>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</si>
  <si>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</si>
  <si>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</si>
  <si>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</si>
  <si>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</si>
  <si>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</si>
  <si>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</si>
  <si>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</si>
  <si>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</si>
  <si>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</si>
  <si>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</si>
  <si>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</si>
  <si>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</si>
  <si>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</si>
  <si>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</si>
  <si>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</si>
  <si>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</si>
  <si>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</si>
  <si>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</si>
  <si>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</si>
  <si>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</si>
  <si>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</si>
  <si>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</si>
  <si>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</si>
  <si>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</si>
  <si>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</si>
  <si>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</si>
  <si>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</si>
  <si>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</si>
  <si>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</si>
  <si>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</si>
  <si>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</si>
  <si>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</si>
  <si>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</si>
  <si>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</si>
  <si>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</si>
  <si>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</si>
  <si>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</si>
  <si>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</si>
  <si>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</si>
  <si>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</si>
  <si>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</si>
  <si>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</si>
  <si>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</si>
  <si>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</si>
  <si>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</si>
  <si>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</si>
  <si>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</si>
  <si>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</si>
  <si>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</si>
  <si>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</si>
  <si>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</si>
  <si>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</si>
  <si>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</si>
  <si>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</si>
  <si>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</si>
  <si>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</si>
  <si>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</si>
  <si>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</si>
  <si>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</si>
  <si>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</si>
  <si>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</si>
  <si>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</si>
  <si>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</si>
  <si>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</si>
  <si>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</si>
  <si>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</si>
  <si>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</si>
  <si>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</si>
  <si>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</si>
  <si>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</si>
  <si>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</si>
  <si>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</si>
  <si>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</si>
  <si>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</si>
  <si>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</si>
  <si>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</si>
  <si>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</si>
  <si>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</si>
  <si>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</si>
  <si>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</si>
  <si>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</si>
  <si>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</si>
  <si>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</si>
  <si>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</si>
  <si>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</si>
  <si>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</si>
  <si>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</si>
  <si>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</si>
  <si>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</si>
  <si>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</si>
  <si>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</si>
  <si>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</si>
  <si>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</si>
  <si>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</si>
  <si>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</si>
  <si>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13:37:11</t>
  </si>
  <si>
    <t>13:37:11</t>
  </si>
  <si>
    <t>none</t>
  </si>
  <si>
    <t>Picabo</t>
  </si>
  <si>
    <t>20230715</t>
  </si>
  <si>
    <t>AR</t>
  </si>
  <si>
    <t>BNL21823</t>
  </si>
  <si>
    <t>13:34:46</t>
  </si>
  <si>
    <t>2/2</t>
  </si>
  <si>
    <t>00000000</t>
  </si>
  <si>
    <t>iiiiiiii</t>
  </si>
  <si>
    <t>off</t>
  </si>
  <si>
    <t>20230715 13:38:12</t>
  </si>
  <si>
    <t>13:38:12</t>
  </si>
  <si>
    <t>20230715 13:39:12</t>
  </si>
  <si>
    <t>13:39:12</t>
  </si>
  <si>
    <t>20230715 13:40:13</t>
  </si>
  <si>
    <t>13:40:13</t>
  </si>
  <si>
    <t>20230715 13:41:13</t>
  </si>
  <si>
    <t>13:41:13</t>
  </si>
  <si>
    <t>20230715 13:42:14</t>
  </si>
  <si>
    <t>13:42:14</t>
  </si>
  <si>
    <t>20230715 13:43:14</t>
  </si>
  <si>
    <t>13:43:14</t>
  </si>
  <si>
    <t>20230715 13:44:15</t>
  </si>
  <si>
    <t>13:44:15</t>
  </si>
  <si>
    <t>20230715 13:45:15</t>
  </si>
  <si>
    <t>13:45:15</t>
  </si>
  <si>
    <t>20230715 13:46:16</t>
  </si>
  <si>
    <t>13:46:16</t>
  </si>
  <si>
    <t>20230715 13:47:16</t>
  </si>
  <si>
    <t>13:47:16</t>
  </si>
  <si>
    <t>20230715 13:48:17</t>
  </si>
  <si>
    <t>13:48:17</t>
  </si>
  <si>
    <t>20230715 13:49:17</t>
  </si>
  <si>
    <t>13:49:17</t>
  </si>
  <si>
    <t>20230715 13:50:18</t>
  </si>
  <si>
    <t>13:50:18</t>
  </si>
  <si>
    <t>20230715 13:51:18</t>
  </si>
  <si>
    <t>13:51:18</t>
  </si>
  <si>
    <t>20230715 13:52:19</t>
  </si>
  <si>
    <t>13:52:19</t>
  </si>
  <si>
    <t>20230715 13:53:19</t>
  </si>
  <si>
    <t>13:53:19</t>
  </si>
  <si>
    <t>20230715 13:54:20</t>
  </si>
  <si>
    <t>13:54:20</t>
  </si>
  <si>
    <t>20230715 13:55:20</t>
  </si>
  <si>
    <t>13:55:20</t>
  </si>
  <si>
    <t>20230715 13:56:28</t>
  </si>
  <si>
    <t>13:56:28</t>
  </si>
  <si>
    <t>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</si>
</sst>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3.2149999999999999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1689457031.5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1689457031.5</v>
      </c>
      <c r="M19">
        <f t="shared" ref="M19:M38" si="0">(N19)/1000</f>
        <v>1.3025205046447014E-3</v>
      </c>
      <c r="N19">
        <f t="shared" ref="N19:N38" si="1">1000*AZ19*AL19*(AV19-AW19)/(100*$B$7*(1000-AL19*AV19))</f>
        <v>1.3025205046447015</v>
      </c>
      <c r="O19">
        <f t="shared" ref="O19:O38" si="2">AZ19*AL19*(AU19-AT19*(1000-AL19*AW19)/(1000-AL19*AV19))/(100*$B$7)</f>
        <v>13.935568664072328</v>
      </c>
      <c r="P19">
        <f t="shared" ref="P19:P38" si="3">AT19 - IF(AL19&gt;1, O19*$B$7*100/(AN19*BH19), 0)</f>
        <v>400.01</v>
      </c>
      <c r="Q19">
        <f t="shared" ref="Q19:Q38" si="4">((W19-M19/2)*P19-O19)/(W19+M19/2)</f>
        <v>214.69828610620533</v>
      </c>
      <c r="R19">
        <f t="shared" ref="R19:R38" si="5">Q19*(BA19+BB19)/1000</f>
        <v>21.510411395936213</v>
      </c>
      <c r="S19">
        <f t="shared" ref="S19:S38" si="6">(AT19 - IF(AL19&gt;1, O19*$B$7*100/(AN19*BH19), 0))*(BA19+BB19)/1000</f>
        <v>40.076610850224</v>
      </c>
      <c r="T19">
        <f t="shared" ref="T19:T38" si="7">2/((1/V19-1/U19)+SIGN(V19)*SQRT((1/V19-1/U19)*(1/V19-1/U19) + 4*$C$7/(($C$7+1)*($C$7+1))*(2*1/V19*1/U19-1/U19*1/U19)))</f>
        <v>0.12576054426924241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3.729594348624274</v>
      </c>
      <c r="V19">
        <f t="shared" ref="V19:V38" si="9">M19*(1000-(1000*0.61365*EXP(17.502*Z19/(240.97+Z19))/(BA19+BB19)+AV19)/2)/(1000*0.61365*EXP(17.502*Z19/(240.97+Z19))/(BA19+BB19)-AV19)</f>
        <v>0.1234513293404424</v>
      </c>
      <c r="W19">
        <f t="shared" ref="W19:W38" si="10">1/(($C$7+1)/(T19/1.6)+1/(U19/1.37)) + $C$7/(($C$7+1)/(T19/1.6) + $C$7/(U19/1.37))</f>
        <v>7.736102287523304E-2</v>
      </c>
      <c r="X19">
        <f t="shared" ref="X19:X38" si="11">(AO19*AR19)</f>
        <v>330.73096200000003</v>
      </c>
      <c r="Y19">
        <f t="shared" ref="Y19:Y38" si="12">(BC19+(X19+2*0.95*0.0000000567*(((BC19+$B$9)+273)^4-(BC19+273)^4)-44100*M19)/(1.84*29.3*U19+8*0.95*0.0000000567*(BC19+273)^3))</f>
        <v>21.682389804586879</v>
      </c>
      <c r="Z19">
        <f t="shared" ref="Z19:Z38" si="13">($C$9*BD19+$D$9*BE19+$E$9*Y19)</f>
        <v>20.941199999999998</v>
      </c>
      <c r="AA19">
        <f t="shared" ref="AA19:AA38" si="14">0.61365*EXP(17.502*Z19/(240.97+Z19))</f>
        <v>2.4869271659966588</v>
      </c>
      <c r="AB19">
        <f t="shared" ref="AB19:AB38" si="15">(AC19/AD19*100)</f>
        <v>60.333401096631121</v>
      </c>
      <c r="AC19">
        <f t="shared" ref="AC19:AC38" si="16">AV19*(BA19+BB19)/1000</f>
        <v>1.45061681752512</v>
      </c>
      <c r="AD19">
        <f t="shared" ref="AD19:AD38" si="17">0.61365*EXP(17.502*BC19/(240.97+BC19))</f>
        <v>2.4043345661912618</v>
      </c>
      <c r="AE19">
        <f t="shared" ref="AE19:AE38" si="18">(AA19-AV19*(BA19+BB19)/1000)</f>
        <v>1.0363103484715388</v>
      </c>
      <c r="AF19">
        <f t="shared" ref="AF19:AF38" si="19">(-M19*44100)</f>
        <v>-57.441154254831332</v>
      </c>
      <c r="AG19">
        <f t="shared" ref="AG19:AG38" si="20">2*29.3*U19*0.92*(BC19-Z19)</f>
        <v>-110.22651398472563</v>
      </c>
      <c r="AH19">
        <f t="shared" ref="AH19:AH38" si="21">2*0.95*0.0000000567*(((BC19+$B$9)+273)^4-(Z19+273)^4)</f>
        <v>-5.9827650003065749</v>
      </c>
      <c r="AI19">
        <f t="shared" ref="AI19:AI38" si="22">X19+AH19+AF19+AG19</f>
        <v>157.08052876013647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54260.129592381345</v>
      </c>
      <c r="AO19">
        <f t="shared" ref="AO19:AO38" si="26">$B$13*BI19+$C$13*BJ19+$F$13*BU19*(1-BX19)</f>
        <v>1999.7</v>
      </c>
      <c r="AP19">
        <f t="shared" ref="AP19:AP38" si="27">AO19*AQ19</f>
        <v>1685.7474</v>
      </c>
      <c r="AQ19">
        <f t="shared" ref="AQ19:AQ38" si="28">($B$13*$D$11+$C$13*$D$11+$F$13*((CH19+BZ19)/MAX(CH19+BZ19+CI19, 0.1)*$I$11+CI19/MAX(CH19+BZ19+CI19, 0.1)*$J$11))/($B$13+$C$13+$F$13)</f>
        <v>0.84300015002250339</v>
      </c>
      <c r="AR19">
        <f t="shared" ref="AR19:AR38" si="29">($B$13*$K$11+$C$13*$K$11+$F$13*((CH19+BZ19)/MAX(CH19+BZ19+CI19, 0.1)*$P$11+CI19/MAX(CH19+BZ19+CI19, 0.1)*$Q$11))/($B$13+$C$13+$F$13)</f>
        <v>0.16539028954343152</v>
      </c>
      <c r="AS19">
        <v>1689457031.5</v>
      </c>
      <c r="AT19">
        <v>400.01</v>
      </c>
      <c r="AU19">
        <v>407.75599999999997</v>
      </c>
      <c r="AV19">
        <v>14.4788</v>
      </c>
      <c r="AW19">
        <v>13.791</v>
      </c>
      <c r="AX19">
        <v>401.85399999999998</v>
      </c>
      <c r="AY19">
        <v>14.472899999999999</v>
      </c>
      <c r="AZ19">
        <v>600.02499999999998</v>
      </c>
      <c r="BA19">
        <v>100.127</v>
      </c>
      <c r="BB19">
        <v>6.2022399999999998E-2</v>
      </c>
      <c r="BC19">
        <v>20.393000000000001</v>
      </c>
      <c r="BD19">
        <v>20.941199999999998</v>
      </c>
      <c r="BE19">
        <v>999.9</v>
      </c>
      <c r="BF19">
        <v>0</v>
      </c>
      <c r="BG19">
        <v>0</v>
      </c>
      <c r="BH19">
        <v>10023.799999999999</v>
      </c>
      <c r="BI19">
        <v>0</v>
      </c>
      <c r="BJ19">
        <v>42.069299999999998</v>
      </c>
      <c r="BK19">
        <v>-7.7458499999999999</v>
      </c>
      <c r="BL19">
        <v>405.887</v>
      </c>
      <c r="BM19">
        <v>413.45800000000003</v>
      </c>
      <c r="BN19">
        <v>0.68780699999999995</v>
      </c>
      <c r="BO19">
        <v>407.75599999999997</v>
      </c>
      <c r="BP19">
        <v>13.791</v>
      </c>
      <c r="BQ19">
        <v>1.4497199999999999</v>
      </c>
      <c r="BR19">
        <v>1.3808499999999999</v>
      </c>
      <c r="BS19">
        <v>12.447900000000001</v>
      </c>
      <c r="BT19">
        <v>11.709</v>
      </c>
      <c r="BU19">
        <v>1999.7</v>
      </c>
      <c r="BV19">
        <v>0.89999600000000002</v>
      </c>
      <c r="BW19">
        <v>0.100004</v>
      </c>
      <c r="BX19">
        <v>0</v>
      </c>
      <c r="BY19">
        <v>2.2905000000000002</v>
      </c>
      <c r="BZ19">
        <v>0</v>
      </c>
      <c r="CA19">
        <v>13951.5</v>
      </c>
      <c r="CB19">
        <v>16220.2</v>
      </c>
      <c r="CC19">
        <v>38</v>
      </c>
      <c r="CD19">
        <v>37.936999999999998</v>
      </c>
      <c r="CE19">
        <v>38.125</v>
      </c>
      <c r="CF19">
        <v>36.561999999999998</v>
      </c>
      <c r="CG19">
        <v>37.125</v>
      </c>
      <c r="CH19">
        <v>1799.72</v>
      </c>
      <c r="CI19">
        <v>199.98</v>
      </c>
      <c r="CJ19">
        <v>0</v>
      </c>
      <c r="CK19">
        <v>1689457041.2</v>
      </c>
      <c r="CL19">
        <v>0</v>
      </c>
      <c r="CM19">
        <v>1689456886</v>
      </c>
      <c r="CN19" t="s">
        <v>353</v>
      </c>
      <c r="CO19">
        <v>1689456881</v>
      </c>
      <c r="CP19">
        <v>1689456886</v>
      </c>
      <c r="CQ19">
        <v>21</v>
      </c>
      <c r="CR19">
        <v>0.221</v>
      </c>
      <c r="CS19">
        <v>2.7E-2</v>
      </c>
      <c r="CT19">
        <v>-1.869</v>
      </c>
      <c r="CU19">
        <v>6.0000000000000001E-3</v>
      </c>
      <c r="CV19">
        <v>408</v>
      </c>
      <c r="CW19">
        <v>14</v>
      </c>
      <c r="CX19">
        <v>0.25</v>
      </c>
      <c r="CY19">
        <v>0.18</v>
      </c>
      <c r="CZ19">
        <v>9.0017812044788421</v>
      </c>
      <c r="DA19">
        <v>2.5033048239965092E-2</v>
      </c>
      <c r="DB19">
        <v>2.64561510924624E-2</v>
      </c>
      <c r="DC19">
        <v>1</v>
      </c>
      <c r="DD19">
        <v>407.75262500000002</v>
      </c>
      <c r="DE19">
        <v>0.14727579737262941</v>
      </c>
      <c r="DF19">
        <v>3.2541271871265168E-2</v>
      </c>
      <c r="DG19">
        <v>-1</v>
      </c>
      <c r="DH19">
        <v>1999.9636585365849</v>
      </c>
      <c r="DI19">
        <v>-0.64023088535316353</v>
      </c>
      <c r="DJ19">
        <v>0.13218162112681811</v>
      </c>
      <c r="DK19">
        <v>1</v>
      </c>
      <c r="DL19">
        <v>2</v>
      </c>
      <c r="DM19">
        <v>2</v>
      </c>
      <c r="DN19" t="s">
        <v>354</v>
      </c>
      <c r="DO19">
        <v>3.2138200000000001</v>
      </c>
      <c r="DP19">
        <v>2.67116</v>
      </c>
      <c r="DQ19">
        <v>9.5032800000000001E-2</v>
      </c>
      <c r="DR19">
        <v>9.5663399999999996E-2</v>
      </c>
      <c r="DS19">
        <v>8.0676800000000007E-2</v>
      </c>
      <c r="DT19">
        <v>7.7137499999999998E-2</v>
      </c>
      <c r="DU19">
        <v>27530</v>
      </c>
      <c r="DV19">
        <v>31072.3</v>
      </c>
      <c r="DW19">
        <v>28614.7</v>
      </c>
      <c r="DX19">
        <v>32930.699999999997</v>
      </c>
      <c r="DY19">
        <v>36562.5</v>
      </c>
      <c r="DZ19">
        <v>41300.800000000003</v>
      </c>
      <c r="EA19">
        <v>41987.3</v>
      </c>
      <c r="EB19">
        <v>47637.4</v>
      </c>
      <c r="EC19">
        <v>2.2622499999999999</v>
      </c>
      <c r="ED19">
        <v>1.89408</v>
      </c>
      <c r="EE19">
        <v>8.6985499999999993E-2</v>
      </c>
      <c r="EF19">
        <v>0</v>
      </c>
      <c r="EG19">
        <v>19.502700000000001</v>
      </c>
      <c r="EH19">
        <v>999.9</v>
      </c>
      <c r="EI19">
        <v>60.1</v>
      </c>
      <c r="EJ19">
        <v>23.2</v>
      </c>
      <c r="EK19">
        <v>17.1312</v>
      </c>
      <c r="EL19">
        <v>63.765099999999997</v>
      </c>
      <c r="EM19">
        <v>16.057700000000001</v>
      </c>
      <c r="EN19">
        <v>1</v>
      </c>
      <c r="EO19">
        <v>-0.56810499999999997</v>
      </c>
      <c r="EP19">
        <v>0.92255699999999996</v>
      </c>
      <c r="EQ19">
        <v>20.2285</v>
      </c>
      <c r="ER19">
        <v>5.2282200000000003</v>
      </c>
      <c r="ES19">
        <v>12.004</v>
      </c>
      <c r="ET19">
        <v>4.9897</v>
      </c>
      <c r="EU19">
        <v>3.3050000000000002</v>
      </c>
      <c r="EV19">
        <v>4300.5</v>
      </c>
      <c r="EW19">
        <v>4127.6000000000004</v>
      </c>
      <c r="EX19">
        <v>98.7</v>
      </c>
      <c r="EY19">
        <v>32.5</v>
      </c>
      <c r="EZ19">
        <v>1.85256</v>
      </c>
      <c r="FA19">
        <v>1.86147</v>
      </c>
      <c r="FB19">
        <v>1.8605100000000001</v>
      </c>
      <c r="FC19">
        <v>1.8565400000000001</v>
      </c>
      <c r="FD19">
        <v>1.8609599999999999</v>
      </c>
      <c r="FE19">
        <v>1.8572500000000001</v>
      </c>
      <c r="FF19">
        <v>1.8593299999999999</v>
      </c>
      <c r="FG19">
        <v>1.8621799999999999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-1.8440000000000001</v>
      </c>
      <c r="FV19">
        <v>5.8999999999999999E-3</v>
      </c>
      <c r="FW19">
        <v>-0.40136018781475591</v>
      </c>
      <c r="FX19">
        <v>-4.0117494158234393E-3</v>
      </c>
      <c r="FY19">
        <v>1.087516141204025E-6</v>
      </c>
      <c r="FZ19">
        <v>-8.657206703991749E-11</v>
      </c>
      <c r="GA19">
        <v>5.8899999999990627E-3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2.5</v>
      </c>
      <c r="GJ19">
        <v>2.4</v>
      </c>
      <c r="GK19">
        <v>1.00586</v>
      </c>
      <c r="GL19">
        <v>2.3535200000000001</v>
      </c>
      <c r="GM19">
        <v>1.5942400000000001</v>
      </c>
      <c r="GN19">
        <v>2.3290999999999999</v>
      </c>
      <c r="GO19">
        <v>1.40015</v>
      </c>
      <c r="GP19">
        <v>2.2802699999999998</v>
      </c>
      <c r="GQ19">
        <v>27.0791</v>
      </c>
      <c r="GR19">
        <v>13.816800000000001</v>
      </c>
      <c r="GS19">
        <v>18</v>
      </c>
      <c r="GT19">
        <v>630.16499999999996</v>
      </c>
      <c r="GU19">
        <v>418.11099999999999</v>
      </c>
      <c r="GV19">
        <v>17.5504</v>
      </c>
      <c r="GW19">
        <v>19.658899999999999</v>
      </c>
      <c r="GX19">
        <v>30.0001</v>
      </c>
      <c r="GY19">
        <v>19.425999999999998</v>
      </c>
      <c r="GZ19">
        <v>19.357600000000001</v>
      </c>
      <c r="HA19">
        <v>20.181000000000001</v>
      </c>
      <c r="HB19">
        <v>20</v>
      </c>
      <c r="HC19">
        <v>-30</v>
      </c>
      <c r="HD19">
        <v>17.549700000000001</v>
      </c>
      <c r="HE19">
        <v>407.51900000000001</v>
      </c>
      <c r="HF19">
        <v>0</v>
      </c>
      <c r="HG19">
        <v>105.042</v>
      </c>
      <c r="HH19">
        <v>104.80200000000001</v>
      </c>
    </row>
    <row r="20" spans="1:216" x14ac:dyDescent="0.2">
      <c r="A20">
        <v>2</v>
      </c>
      <c r="B20">
        <v>1689457092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1689457092</v>
      </c>
      <c r="M20">
        <f t="shared" si="0"/>
        <v>1.3333800835261388E-3</v>
      </c>
      <c r="N20">
        <f t="shared" si="1"/>
        <v>1.3333800835261389</v>
      </c>
      <c r="O20">
        <f t="shared" si="2"/>
        <v>13.777892116756068</v>
      </c>
      <c r="P20">
        <f t="shared" si="3"/>
        <v>400.048</v>
      </c>
      <c r="Q20">
        <f t="shared" si="4"/>
        <v>223.28822785275312</v>
      </c>
      <c r="R20">
        <f t="shared" si="5"/>
        <v>22.370250209368809</v>
      </c>
      <c r="S20">
        <f t="shared" si="6"/>
        <v>40.0790222656032</v>
      </c>
      <c r="T20">
        <f t="shared" si="7"/>
        <v>0.13061779281524008</v>
      </c>
      <c r="U20">
        <f t="shared" si="8"/>
        <v>3.7237658802713556</v>
      </c>
      <c r="V20">
        <f t="shared" si="9"/>
        <v>0.12812484239843872</v>
      </c>
      <c r="W20">
        <f t="shared" si="10"/>
        <v>8.0298045194989356E-2</v>
      </c>
      <c r="X20">
        <f t="shared" si="11"/>
        <v>297.726519</v>
      </c>
      <c r="Y20">
        <f t="shared" si="12"/>
        <v>21.629762601772164</v>
      </c>
      <c r="Z20">
        <f t="shared" si="13"/>
        <v>20.9148</v>
      </c>
      <c r="AA20">
        <f t="shared" si="14"/>
        <v>2.4828934915191274</v>
      </c>
      <c r="AB20">
        <f t="shared" si="15"/>
        <v>60.353506622364215</v>
      </c>
      <c r="AC20">
        <f t="shared" si="16"/>
        <v>1.46079524395206</v>
      </c>
      <c r="AD20">
        <f t="shared" si="17"/>
        <v>2.4203982928321794</v>
      </c>
      <c r="AE20">
        <f t="shared" si="18"/>
        <v>1.0220982475670675</v>
      </c>
      <c r="AF20">
        <f t="shared" si="19"/>
        <v>-58.802061683502721</v>
      </c>
      <c r="AG20">
        <f t="shared" si="20"/>
        <v>-83.092770214182295</v>
      </c>
      <c r="AH20">
        <f t="shared" si="21"/>
        <v>-4.5189647713865799</v>
      </c>
      <c r="AI20">
        <f t="shared" si="22"/>
        <v>151.31272233092835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54121.298215591676</v>
      </c>
      <c r="AO20">
        <f t="shared" si="26"/>
        <v>1800.15</v>
      </c>
      <c r="AP20">
        <f t="shared" si="27"/>
        <v>1517.5263</v>
      </c>
      <c r="AQ20">
        <f t="shared" si="28"/>
        <v>0.84299991667361052</v>
      </c>
      <c r="AR20">
        <f t="shared" si="29"/>
        <v>0.16538983918006833</v>
      </c>
      <c r="AS20">
        <v>1689457092</v>
      </c>
      <c r="AT20">
        <v>400.048</v>
      </c>
      <c r="AU20">
        <v>407.71699999999998</v>
      </c>
      <c r="AV20">
        <v>14.5809</v>
      </c>
      <c r="AW20">
        <v>13.876799999999999</v>
      </c>
      <c r="AX20">
        <v>401.89100000000002</v>
      </c>
      <c r="AY20">
        <v>14.575100000000001</v>
      </c>
      <c r="AZ20">
        <v>599.95899999999995</v>
      </c>
      <c r="BA20">
        <v>100.124</v>
      </c>
      <c r="BB20">
        <v>6.1533400000000002E-2</v>
      </c>
      <c r="BC20">
        <v>20.500900000000001</v>
      </c>
      <c r="BD20">
        <v>20.9148</v>
      </c>
      <c r="BE20">
        <v>999.9</v>
      </c>
      <c r="BF20">
        <v>0</v>
      </c>
      <c r="BG20">
        <v>0</v>
      </c>
      <c r="BH20">
        <v>10001.200000000001</v>
      </c>
      <c r="BI20">
        <v>0</v>
      </c>
      <c r="BJ20">
        <v>42.841200000000001</v>
      </c>
      <c r="BK20">
        <v>-7.6698899999999997</v>
      </c>
      <c r="BL20">
        <v>405.96699999999998</v>
      </c>
      <c r="BM20">
        <v>413.45499999999998</v>
      </c>
      <c r="BN20">
        <v>0.70416199999999995</v>
      </c>
      <c r="BO20">
        <v>407.71699999999998</v>
      </c>
      <c r="BP20">
        <v>13.876799999999999</v>
      </c>
      <c r="BQ20">
        <v>1.4599</v>
      </c>
      <c r="BR20">
        <v>1.3894</v>
      </c>
      <c r="BS20">
        <v>12.554600000000001</v>
      </c>
      <c r="BT20">
        <v>11.8025</v>
      </c>
      <c r="BU20">
        <v>1800.15</v>
      </c>
      <c r="BV20">
        <v>0.90000199999999997</v>
      </c>
      <c r="BW20">
        <v>9.9998100000000006E-2</v>
      </c>
      <c r="BX20">
        <v>0</v>
      </c>
      <c r="BY20">
        <v>1.9572000000000001</v>
      </c>
      <c r="BZ20">
        <v>0</v>
      </c>
      <c r="CA20">
        <v>13180.4</v>
      </c>
      <c r="CB20">
        <v>14601.6</v>
      </c>
      <c r="CC20">
        <v>39.061999999999998</v>
      </c>
      <c r="CD20">
        <v>39.186999999999998</v>
      </c>
      <c r="CE20">
        <v>39</v>
      </c>
      <c r="CF20">
        <v>38</v>
      </c>
      <c r="CG20">
        <v>38.061999999999998</v>
      </c>
      <c r="CH20">
        <v>1620.14</v>
      </c>
      <c r="CI20">
        <v>180.01</v>
      </c>
      <c r="CJ20">
        <v>0</v>
      </c>
      <c r="CK20">
        <v>1689457101.8</v>
      </c>
      <c r="CL20">
        <v>0</v>
      </c>
      <c r="CM20">
        <v>1689456886</v>
      </c>
      <c r="CN20" t="s">
        <v>353</v>
      </c>
      <c r="CO20">
        <v>1689456881</v>
      </c>
      <c r="CP20">
        <v>1689456886</v>
      </c>
      <c r="CQ20">
        <v>21</v>
      </c>
      <c r="CR20">
        <v>0.221</v>
      </c>
      <c r="CS20">
        <v>2.7E-2</v>
      </c>
      <c r="CT20">
        <v>-1.869</v>
      </c>
      <c r="CU20">
        <v>6.0000000000000001E-3</v>
      </c>
      <c r="CV20">
        <v>408</v>
      </c>
      <c r="CW20">
        <v>14</v>
      </c>
      <c r="CX20">
        <v>0.25</v>
      </c>
      <c r="CY20">
        <v>0.18</v>
      </c>
      <c r="CZ20">
        <v>8.9252815399521062</v>
      </c>
      <c r="DA20">
        <v>0.22163425354441069</v>
      </c>
      <c r="DB20">
        <v>5.4446945258720882E-2</v>
      </c>
      <c r="DC20">
        <v>1</v>
      </c>
      <c r="DD20">
        <v>407.7223170731707</v>
      </c>
      <c r="DE20">
        <v>6.6898954703717387E-2</v>
      </c>
      <c r="DF20">
        <v>3.8645631453733557E-2</v>
      </c>
      <c r="DG20">
        <v>-1</v>
      </c>
      <c r="DH20">
        <v>1799.9760975609749</v>
      </c>
      <c r="DI20">
        <v>-7.3787281637109833E-2</v>
      </c>
      <c r="DJ20">
        <v>0.112637515926306</v>
      </c>
      <c r="DK20">
        <v>1</v>
      </c>
      <c r="DL20">
        <v>2</v>
      </c>
      <c r="DM20">
        <v>2</v>
      </c>
      <c r="DN20" t="s">
        <v>354</v>
      </c>
      <c r="DO20">
        <v>3.2136200000000001</v>
      </c>
      <c r="DP20">
        <v>2.67048</v>
      </c>
      <c r="DQ20">
        <v>9.5027500000000001E-2</v>
      </c>
      <c r="DR20">
        <v>9.5644099999999996E-2</v>
      </c>
      <c r="DS20">
        <v>8.1087199999999998E-2</v>
      </c>
      <c r="DT20">
        <v>7.7479500000000007E-2</v>
      </c>
      <c r="DU20">
        <v>27527.5</v>
      </c>
      <c r="DV20">
        <v>31071.4</v>
      </c>
      <c r="DW20">
        <v>28612.1</v>
      </c>
      <c r="DX20">
        <v>32929.199999999997</v>
      </c>
      <c r="DY20">
        <v>36542.5</v>
      </c>
      <c r="DZ20">
        <v>41283.699999999997</v>
      </c>
      <c r="EA20">
        <v>41983.6</v>
      </c>
      <c r="EB20">
        <v>47635.4</v>
      </c>
      <c r="EC20">
        <v>2.2620300000000002</v>
      </c>
      <c r="ED20">
        <v>1.89358</v>
      </c>
      <c r="EE20">
        <v>9.3895900000000004E-2</v>
      </c>
      <c r="EF20">
        <v>0</v>
      </c>
      <c r="EG20">
        <v>19.361799999999999</v>
      </c>
      <c r="EH20">
        <v>999.9</v>
      </c>
      <c r="EI20">
        <v>60.2</v>
      </c>
      <c r="EJ20">
        <v>23.3</v>
      </c>
      <c r="EK20">
        <v>17.2623</v>
      </c>
      <c r="EL20">
        <v>63.515099999999997</v>
      </c>
      <c r="EM20">
        <v>15.945499999999999</v>
      </c>
      <c r="EN20">
        <v>1</v>
      </c>
      <c r="EO20">
        <v>-0.56610000000000005</v>
      </c>
      <c r="EP20">
        <v>-0.393625</v>
      </c>
      <c r="EQ20">
        <v>20.232299999999999</v>
      </c>
      <c r="ER20">
        <v>5.2286700000000002</v>
      </c>
      <c r="ES20">
        <v>12.004</v>
      </c>
      <c r="ET20">
        <v>4.9900500000000001</v>
      </c>
      <c r="EU20">
        <v>3.3050000000000002</v>
      </c>
      <c r="EV20">
        <v>4301.7</v>
      </c>
      <c r="EW20">
        <v>4130.8999999999996</v>
      </c>
      <c r="EX20">
        <v>98.7</v>
      </c>
      <c r="EY20">
        <v>32.5</v>
      </c>
      <c r="EZ20">
        <v>1.8525700000000001</v>
      </c>
      <c r="FA20">
        <v>1.86154</v>
      </c>
      <c r="FB20">
        <v>1.86056</v>
      </c>
      <c r="FC20">
        <v>1.8565700000000001</v>
      </c>
      <c r="FD20">
        <v>1.8609599999999999</v>
      </c>
      <c r="FE20">
        <v>1.8573</v>
      </c>
      <c r="FF20">
        <v>1.85938</v>
      </c>
      <c r="FG20">
        <v>1.8621799999999999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-1.843</v>
      </c>
      <c r="FV20">
        <v>5.7999999999999996E-3</v>
      </c>
      <c r="FW20">
        <v>-0.40136018781475591</v>
      </c>
      <c r="FX20">
        <v>-4.0117494158234393E-3</v>
      </c>
      <c r="FY20">
        <v>1.087516141204025E-6</v>
      </c>
      <c r="FZ20">
        <v>-8.657206703991749E-11</v>
      </c>
      <c r="GA20">
        <v>5.8899999999990627E-3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3.5</v>
      </c>
      <c r="GJ20">
        <v>3.4</v>
      </c>
      <c r="GK20">
        <v>1.00464</v>
      </c>
      <c r="GL20">
        <v>2.34985</v>
      </c>
      <c r="GM20">
        <v>1.5942400000000001</v>
      </c>
      <c r="GN20">
        <v>2.3290999999999999</v>
      </c>
      <c r="GO20">
        <v>1.40015</v>
      </c>
      <c r="GP20">
        <v>2.2778299999999998</v>
      </c>
      <c r="GQ20">
        <v>27.1206</v>
      </c>
      <c r="GR20">
        <v>13.8256</v>
      </c>
      <c r="GS20">
        <v>18</v>
      </c>
      <c r="GT20">
        <v>630.54999999999995</v>
      </c>
      <c r="GU20">
        <v>418.20600000000002</v>
      </c>
      <c r="GV20">
        <v>19.017399999999999</v>
      </c>
      <c r="GW20">
        <v>19.694500000000001</v>
      </c>
      <c r="GX20">
        <v>30.000299999999999</v>
      </c>
      <c r="GY20">
        <v>19.4679</v>
      </c>
      <c r="GZ20">
        <v>19.400300000000001</v>
      </c>
      <c r="HA20">
        <v>20.176600000000001</v>
      </c>
      <c r="HB20">
        <v>20</v>
      </c>
      <c r="HC20">
        <v>-30</v>
      </c>
      <c r="HD20">
        <v>19.022500000000001</v>
      </c>
      <c r="HE20">
        <v>407.55500000000001</v>
      </c>
      <c r="HF20">
        <v>0</v>
      </c>
      <c r="HG20">
        <v>105.033</v>
      </c>
      <c r="HH20">
        <v>104.798</v>
      </c>
    </row>
    <row r="21" spans="1:216" x14ac:dyDescent="0.2">
      <c r="A21">
        <v>3</v>
      </c>
      <c r="B21">
        <v>1689457152.5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1689457152.5</v>
      </c>
      <c r="M21">
        <f t="shared" si="0"/>
        <v>1.3085789720402095E-3</v>
      </c>
      <c r="N21">
        <f t="shared" si="1"/>
        <v>1.3085789720402095</v>
      </c>
      <c r="O21">
        <f t="shared" si="2"/>
        <v>13.413736911202047</v>
      </c>
      <c r="P21">
        <f t="shared" si="3"/>
        <v>400.03</v>
      </c>
      <c r="Q21">
        <f t="shared" si="4"/>
        <v>219.90513922312638</v>
      </c>
      <c r="R21">
        <f t="shared" si="5"/>
        <v>22.030296279343567</v>
      </c>
      <c r="S21">
        <f t="shared" si="6"/>
        <v>40.075368187206998</v>
      </c>
      <c r="T21">
        <f t="shared" si="7"/>
        <v>0.12470314093581177</v>
      </c>
      <c r="U21">
        <f t="shared" si="8"/>
        <v>3.7303571864581277</v>
      </c>
      <c r="V21">
        <f t="shared" si="9"/>
        <v>0.12243267219484208</v>
      </c>
      <c r="W21">
        <f t="shared" si="10"/>
        <v>7.6720969527513602E-2</v>
      </c>
      <c r="X21">
        <f t="shared" si="11"/>
        <v>248.046696</v>
      </c>
      <c r="Y21">
        <f t="shared" si="12"/>
        <v>21.822397077728709</v>
      </c>
      <c r="Z21">
        <f t="shared" si="13"/>
        <v>21.149899999999999</v>
      </c>
      <c r="AA21">
        <f t="shared" si="14"/>
        <v>2.5190171211064585</v>
      </c>
      <c r="AB21">
        <f t="shared" si="15"/>
        <v>59.151969047476307</v>
      </c>
      <c r="AC21">
        <f t="shared" si="16"/>
        <v>1.4695837775881702</v>
      </c>
      <c r="AD21">
        <f t="shared" si="17"/>
        <v>2.4844207238623941</v>
      </c>
      <c r="AE21">
        <f t="shared" si="18"/>
        <v>1.0494333435182883</v>
      </c>
      <c r="AF21">
        <f t="shared" si="19"/>
        <v>-57.708332666973241</v>
      </c>
      <c r="AG21">
        <f t="shared" si="20"/>
        <v>-45.27008984483755</v>
      </c>
      <c r="AH21">
        <f t="shared" si="21"/>
        <v>-2.4659241273836514</v>
      </c>
      <c r="AI21">
        <f t="shared" si="22"/>
        <v>142.60234936080556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54177.331255006546</v>
      </c>
      <c r="AO21">
        <f t="shared" si="26"/>
        <v>1499.76</v>
      </c>
      <c r="AP21">
        <f t="shared" si="27"/>
        <v>1264.2983999999999</v>
      </c>
      <c r="AQ21">
        <f t="shared" si="28"/>
        <v>0.84300048007681228</v>
      </c>
      <c r="AR21">
        <f t="shared" si="29"/>
        <v>0.16539092654824772</v>
      </c>
      <c r="AS21">
        <v>1689457152.5</v>
      </c>
      <c r="AT21">
        <v>400.03</v>
      </c>
      <c r="AU21">
        <v>407.49700000000001</v>
      </c>
      <c r="AV21">
        <v>14.6693</v>
      </c>
      <c r="AW21">
        <v>13.9785</v>
      </c>
      <c r="AX21">
        <v>401.87400000000002</v>
      </c>
      <c r="AY21">
        <v>14.663399999999999</v>
      </c>
      <c r="AZ21">
        <v>600.08199999999999</v>
      </c>
      <c r="BA21">
        <v>100.12</v>
      </c>
      <c r="BB21">
        <v>6.09069E-2</v>
      </c>
      <c r="BC21">
        <v>20.924800000000001</v>
      </c>
      <c r="BD21">
        <v>21.149899999999999</v>
      </c>
      <c r="BE21">
        <v>999.9</v>
      </c>
      <c r="BF21">
        <v>0</v>
      </c>
      <c r="BG21">
        <v>0</v>
      </c>
      <c r="BH21">
        <v>10027.5</v>
      </c>
      <c r="BI21">
        <v>0</v>
      </c>
      <c r="BJ21">
        <v>46.610799999999998</v>
      </c>
      <c r="BK21">
        <v>-7.46671</v>
      </c>
      <c r="BL21">
        <v>405.98599999999999</v>
      </c>
      <c r="BM21">
        <v>413.274</v>
      </c>
      <c r="BN21">
        <v>0.69080399999999997</v>
      </c>
      <c r="BO21">
        <v>407.49700000000001</v>
      </c>
      <c r="BP21">
        <v>13.9785</v>
      </c>
      <c r="BQ21">
        <v>1.4686900000000001</v>
      </c>
      <c r="BR21">
        <v>1.3995299999999999</v>
      </c>
      <c r="BS21">
        <v>12.646100000000001</v>
      </c>
      <c r="BT21">
        <v>11.9125</v>
      </c>
      <c r="BU21">
        <v>1499.76</v>
      </c>
      <c r="BV21">
        <v>0.89998400000000001</v>
      </c>
      <c r="BW21">
        <v>0.10001599999999999</v>
      </c>
      <c r="BX21">
        <v>0</v>
      </c>
      <c r="BY21">
        <v>2.1947000000000001</v>
      </c>
      <c r="BZ21">
        <v>0</v>
      </c>
      <c r="CA21">
        <v>12954.6</v>
      </c>
      <c r="CB21">
        <v>12164.9</v>
      </c>
      <c r="CC21">
        <v>39.686999999999998</v>
      </c>
      <c r="CD21">
        <v>40</v>
      </c>
      <c r="CE21">
        <v>39.625</v>
      </c>
      <c r="CF21">
        <v>39.186999999999998</v>
      </c>
      <c r="CG21">
        <v>38.75</v>
      </c>
      <c r="CH21">
        <v>1349.76</v>
      </c>
      <c r="CI21">
        <v>150</v>
      </c>
      <c r="CJ21">
        <v>0</v>
      </c>
      <c r="CK21">
        <v>1689457161.8</v>
      </c>
      <c r="CL21">
        <v>0</v>
      </c>
      <c r="CM21">
        <v>1689456886</v>
      </c>
      <c r="CN21" t="s">
        <v>353</v>
      </c>
      <c r="CO21">
        <v>1689456881</v>
      </c>
      <c r="CP21">
        <v>1689456886</v>
      </c>
      <c r="CQ21">
        <v>21</v>
      </c>
      <c r="CR21">
        <v>0.221</v>
      </c>
      <c r="CS21">
        <v>2.7E-2</v>
      </c>
      <c r="CT21">
        <v>-1.869</v>
      </c>
      <c r="CU21">
        <v>6.0000000000000001E-3</v>
      </c>
      <c r="CV21">
        <v>408</v>
      </c>
      <c r="CW21">
        <v>14</v>
      </c>
      <c r="CX21">
        <v>0.25</v>
      </c>
      <c r="CY21">
        <v>0.18</v>
      </c>
      <c r="CZ21">
        <v>8.677796563945174</v>
      </c>
      <c r="DA21">
        <v>0.24054338653081681</v>
      </c>
      <c r="DB21">
        <v>4.9611801167773271E-2</v>
      </c>
      <c r="DC21">
        <v>1</v>
      </c>
      <c r="DD21">
        <v>407.53965853658542</v>
      </c>
      <c r="DE21">
        <v>0.22013937282207249</v>
      </c>
      <c r="DF21">
        <v>4.5472376903710143E-2</v>
      </c>
      <c r="DG21">
        <v>-1</v>
      </c>
      <c r="DH21">
        <v>1499.979512195122</v>
      </c>
      <c r="DI21">
        <v>-1.01984819140579</v>
      </c>
      <c r="DJ21">
        <v>0.17481629688376021</v>
      </c>
      <c r="DK21">
        <v>1</v>
      </c>
      <c r="DL21">
        <v>2</v>
      </c>
      <c r="DM21">
        <v>2</v>
      </c>
      <c r="DN21" t="s">
        <v>354</v>
      </c>
      <c r="DO21">
        <v>3.2138499999999999</v>
      </c>
      <c r="DP21">
        <v>2.67008</v>
      </c>
      <c r="DQ21">
        <v>9.50125E-2</v>
      </c>
      <c r="DR21">
        <v>9.5592800000000006E-2</v>
      </c>
      <c r="DS21">
        <v>8.1439999999999999E-2</v>
      </c>
      <c r="DT21">
        <v>7.7885700000000002E-2</v>
      </c>
      <c r="DU21">
        <v>27526.6</v>
      </c>
      <c r="DV21">
        <v>31070.400000000001</v>
      </c>
      <c r="DW21">
        <v>28610.799999999999</v>
      </c>
      <c r="DX21">
        <v>32926.400000000001</v>
      </c>
      <c r="DY21">
        <v>36526.699999999997</v>
      </c>
      <c r="DZ21">
        <v>41262</v>
      </c>
      <c r="EA21">
        <v>41981.9</v>
      </c>
      <c r="EB21">
        <v>47631.5</v>
      </c>
      <c r="EC21">
        <v>2.26145</v>
      </c>
      <c r="ED21">
        <v>1.8926000000000001</v>
      </c>
      <c r="EE21">
        <v>9.0301000000000006E-2</v>
      </c>
      <c r="EF21">
        <v>0</v>
      </c>
      <c r="EG21">
        <v>19.657</v>
      </c>
      <c r="EH21">
        <v>999.9</v>
      </c>
      <c r="EI21">
        <v>60.3</v>
      </c>
      <c r="EJ21">
        <v>23.3</v>
      </c>
      <c r="EK21">
        <v>17.295500000000001</v>
      </c>
      <c r="EL21">
        <v>63.185099999999998</v>
      </c>
      <c r="EM21">
        <v>15.7933</v>
      </c>
      <c r="EN21">
        <v>1</v>
      </c>
      <c r="EO21">
        <v>-0.56077699999999997</v>
      </c>
      <c r="EP21">
        <v>1.6152500000000001</v>
      </c>
      <c r="EQ21">
        <v>20.2257</v>
      </c>
      <c r="ER21">
        <v>5.2286700000000002</v>
      </c>
      <c r="ES21">
        <v>12.0044</v>
      </c>
      <c r="ET21">
        <v>4.99085</v>
      </c>
      <c r="EU21">
        <v>3.3050000000000002</v>
      </c>
      <c r="EV21">
        <v>4303.1000000000004</v>
      </c>
      <c r="EW21">
        <v>4134.8999999999996</v>
      </c>
      <c r="EX21">
        <v>98.7</v>
      </c>
      <c r="EY21">
        <v>32.5</v>
      </c>
      <c r="EZ21">
        <v>1.8525799999999999</v>
      </c>
      <c r="FA21">
        <v>1.86154</v>
      </c>
      <c r="FB21">
        <v>1.8605700000000001</v>
      </c>
      <c r="FC21">
        <v>1.8565499999999999</v>
      </c>
      <c r="FD21">
        <v>1.8609599999999999</v>
      </c>
      <c r="FE21">
        <v>1.85728</v>
      </c>
      <c r="FF21">
        <v>1.85938</v>
      </c>
      <c r="FG21">
        <v>1.8621799999999999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-1.8440000000000001</v>
      </c>
      <c r="FV21">
        <v>5.8999999999999999E-3</v>
      </c>
      <c r="FW21">
        <v>-0.40136018781475591</v>
      </c>
      <c r="FX21">
        <v>-4.0117494158234393E-3</v>
      </c>
      <c r="FY21">
        <v>1.087516141204025E-6</v>
      </c>
      <c r="FZ21">
        <v>-8.657206703991749E-11</v>
      </c>
      <c r="GA21">
        <v>5.8899999999990627E-3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4.5</v>
      </c>
      <c r="GJ21">
        <v>4.4000000000000004</v>
      </c>
      <c r="GK21">
        <v>1.00464</v>
      </c>
      <c r="GL21">
        <v>2.35107</v>
      </c>
      <c r="GM21">
        <v>1.5942400000000001</v>
      </c>
      <c r="GN21">
        <v>2.3290999999999999</v>
      </c>
      <c r="GO21">
        <v>1.40015</v>
      </c>
      <c r="GP21">
        <v>2.3095699999999999</v>
      </c>
      <c r="GQ21">
        <v>27.183</v>
      </c>
      <c r="GR21">
        <v>13.8256</v>
      </c>
      <c r="GS21">
        <v>18</v>
      </c>
      <c r="GT21">
        <v>630.59500000000003</v>
      </c>
      <c r="GU21">
        <v>417.97500000000002</v>
      </c>
      <c r="GV21">
        <v>18.321000000000002</v>
      </c>
      <c r="GW21">
        <v>19.7209</v>
      </c>
      <c r="GX21">
        <v>29.9986</v>
      </c>
      <c r="GY21">
        <v>19.504100000000001</v>
      </c>
      <c r="GZ21">
        <v>19.438199999999998</v>
      </c>
      <c r="HA21">
        <v>20.170100000000001</v>
      </c>
      <c r="HB21">
        <v>20</v>
      </c>
      <c r="HC21">
        <v>-30</v>
      </c>
      <c r="HD21">
        <v>18.404599999999999</v>
      </c>
      <c r="HE21">
        <v>407.505</v>
      </c>
      <c r="HF21">
        <v>0</v>
      </c>
      <c r="HG21">
        <v>105.02800000000001</v>
      </c>
      <c r="HH21">
        <v>104.789</v>
      </c>
    </row>
    <row r="22" spans="1:216" x14ac:dyDescent="0.2">
      <c r="A22">
        <v>4</v>
      </c>
      <c r="B22">
        <v>1689457213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1689457213</v>
      </c>
      <c r="M22">
        <f t="shared" si="0"/>
        <v>1.2344060210124543E-3</v>
      </c>
      <c r="N22">
        <f t="shared" si="1"/>
        <v>1.2344060210124543</v>
      </c>
      <c r="O22">
        <f t="shared" si="2"/>
        <v>13.152458019780333</v>
      </c>
      <c r="P22">
        <f t="shared" si="3"/>
        <v>400.012</v>
      </c>
      <c r="Q22">
        <f t="shared" si="4"/>
        <v>220.62668912441993</v>
      </c>
      <c r="R22">
        <f t="shared" si="5"/>
        <v>22.10211976641639</v>
      </c>
      <c r="S22">
        <f t="shared" si="6"/>
        <v>40.072727225752395</v>
      </c>
      <c r="T22">
        <f t="shared" si="7"/>
        <v>0.12261164122286466</v>
      </c>
      <c r="U22">
        <f t="shared" si="8"/>
        <v>3.7336369182056193</v>
      </c>
      <c r="V22">
        <f t="shared" si="9"/>
        <v>0.12041786245385618</v>
      </c>
      <c r="W22">
        <f t="shared" si="10"/>
        <v>7.5454996962001378E-2</v>
      </c>
      <c r="X22">
        <f t="shared" si="11"/>
        <v>206.69702099999998</v>
      </c>
      <c r="Y22">
        <f t="shared" si="12"/>
        <v>21.556560037912689</v>
      </c>
      <c r="Z22">
        <f t="shared" si="13"/>
        <v>20.915800000000001</v>
      </c>
      <c r="AA22">
        <f t="shared" si="14"/>
        <v>2.4830461777439754</v>
      </c>
      <c r="AB22">
        <f t="shared" si="15"/>
        <v>59.740624263679663</v>
      </c>
      <c r="AC22">
        <f t="shared" si="16"/>
        <v>1.4764052879287899</v>
      </c>
      <c r="AD22">
        <f t="shared" si="17"/>
        <v>2.4713589891734622</v>
      </c>
      <c r="AE22">
        <f t="shared" si="18"/>
        <v>1.0066408898151855</v>
      </c>
      <c r="AF22">
        <f t="shared" si="19"/>
        <v>-54.437305526649233</v>
      </c>
      <c r="AG22">
        <f t="shared" si="20"/>
        <v>-15.438776832081405</v>
      </c>
      <c r="AH22">
        <f t="shared" si="21"/>
        <v>-0.8388625588329669</v>
      </c>
      <c r="AI22">
        <f t="shared" si="22"/>
        <v>135.98207608243638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54259.893313202549</v>
      </c>
      <c r="AO22">
        <f t="shared" si="26"/>
        <v>1249.75</v>
      </c>
      <c r="AP22">
        <f t="shared" si="27"/>
        <v>1053.5396999999998</v>
      </c>
      <c r="AQ22">
        <f t="shared" si="28"/>
        <v>0.84300036007201429</v>
      </c>
      <c r="AR22">
        <f t="shared" si="29"/>
        <v>0.16539069493898778</v>
      </c>
      <c r="AS22">
        <v>1689457213</v>
      </c>
      <c r="AT22">
        <v>400.012</v>
      </c>
      <c r="AU22">
        <v>407.322</v>
      </c>
      <c r="AV22">
        <v>14.7377</v>
      </c>
      <c r="AW22">
        <v>14.0862</v>
      </c>
      <c r="AX22">
        <v>401.85500000000002</v>
      </c>
      <c r="AY22">
        <v>14.7318</v>
      </c>
      <c r="AZ22">
        <v>600.173</v>
      </c>
      <c r="BA22">
        <v>100.11799999999999</v>
      </c>
      <c r="BB22">
        <v>6.0812699999999997E-2</v>
      </c>
      <c r="BC22">
        <v>20.839099999999998</v>
      </c>
      <c r="BD22">
        <v>20.915800000000001</v>
      </c>
      <c r="BE22">
        <v>999.9</v>
      </c>
      <c r="BF22">
        <v>0</v>
      </c>
      <c r="BG22">
        <v>0</v>
      </c>
      <c r="BH22">
        <v>10040.6</v>
      </c>
      <c r="BI22">
        <v>0</v>
      </c>
      <c r="BJ22">
        <v>44.665300000000002</v>
      </c>
      <c r="BK22">
        <v>-7.31</v>
      </c>
      <c r="BL22">
        <v>405.995</v>
      </c>
      <c r="BM22">
        <v>413.14100000000002</v>
      </c>
      <c r="BN22">
        <v>0.65149900000000005</v>
      </c>
      <c r="BO22">
        <v>407.322</v>
      </c>
      <c r="BP22">
        <v>14.0862</v>
      </c>
      <c r="BQ22">
        <v>1.4755100000000001</v>
      </c>
      <c r="BR22">
        <v>1.41029</v>
      </c>
      <c r="BS22">
        <v>12.716799999999999</v>
      </c>
      <c r="BT22">
        <v>12.028700000000001</v>
      </c>
      <c r="BU22">
        <v>1249.75</v>
      </c>
      <c r="BV22">
        <v>0.89998400000000001</v>
      </c>
      <c r="BW22">
        <v>0.10001599999999999</v>
      </c>
      <c r="BX22">
        <v>0</v>
      </c>
      <c r="BY22">
        <v>2.5026000000000002</v>
      </c>
      <c r="BZ22">
        <v>0</v>
      </c>
      <c r="CA22">
        <v>10561</v>
      </c>
      <c r="CB22">
        <v>10137</v>
      </c>
      <c r="CC22">
        <v>40.125</v>
      </c>
      <c r="CD22">
        <v>40.625</v>
      </c>
      <c r="CE22">
        <v>40.25</v>
      </c>
      <c r="CF22">
        <v>40.25</v>
      </c>
      <c r="CG22">
        <v>39.311999999999998</v>
      </c>
      <c r="CH22">
        <v>1124.76</v>
      </c>
      <c r="CI22">
        <v>124.99</v>
      </c>
      <c r="CJ22">
        <v>0</v>
      </c>
      <c r="CK22">
        <v>1689457222.4000001</v>
      </c>
      <c r="CL22">
        <v>0</v>
      </c>
      <c r="CM22">
        <v>1689456886</v>
      </c>
      <c r="CN22" t="s">
        <v>353</v>
      </c>
      <c r="CO22">
        <v>1689456881</v>
      </c>
      <c r="CP22">
        <v>1689456886</v>
      </c>
      <c r="CQ22">
        <v>21</v>
      </c>
      <c r="CR22">
        <v>0.221</v>
      </c>
      <c r="CS22">
        <v>2.7E-2</v>
      </c>
      <c r="CT22">
        <v>-1.869</v>
      </c>
      <c r="CU22">
        <v>6.0000000000000001E-3</v>
      </c>
      <c r="CV22">
        <v>408</v>
      </c>
      <c r="CW22">
        <v>14</v>
      </c>
      <c r="CX22">
        <v>0.25</v>
      </c>
      <c r="CY22">
        <v>0.18</v>
      </c>
      <c r="CZ22">
        <v>8.4590250426955969</v>
      </c>
      <c r="DA22">
        <v>-4.430124882073555E-2</v>
      </c>
      <c r="DB22">
        <v>4.1065087540408628E-2</v>
      </c>
      <c r="DC22">
        <v>1</v>
      </c>
      <c r="DD22">
        <v>407.3315853658537</v>
      </c>
      <c r="DE22">
        <v>5.3937282230809631E-2</v>
      </c>
      <c r="DF22">
        <v>4.7459341063001398E-2</v>
      </c>
      <c r="DG22">
        <v>-1</v>
      </c>
      <c r="DH22">
        <v>1250.0155</v>
      </c>
      <c r="DI22">
        <v>-1.4575733987201481E-2</v>
      </c>
      <c r="DJ22">
        <v>0.13080424305046781</v>
      </c>
      <c r="DK22">
        <v>1</v>
      </c>
      <c r="DL22">
        <v>2</v>
      </c>
      <c r="DM22">
        <v>2</v>
      </c>
      <c r="DN22" t="s">
        <v>354</v>
      </c>
      <c r="DO22">
        <v>3.2139799999999998</v>
      </c>
      <c r="DP22">
        <v>2.6701000000000001</v>
      </c>
      <c r="DQ22">
        <v>9.4995599999999999E-2</v>
      </c>
      <c r="DR22">
        <v>9.5547800000000002E-2</v>
      </c>
      <c r="DS22">
        <v>8.1709000000000004E-2</v>
      </c>
      <c r="DT22">
        <v>7.8313800000000003E-2</v>
      </c>
      <c r="DU22">
        <v>27525.8</v>
      </c>
      <c r="DV22">
        <v>31070.2</v>
      </c>
      <c r="DW22">
        <v>28609.599999999999</v>
      </c>
      <c r="DX22">
        <v>32924.800000000003</v>
      </c>
      <c r="DY22">
        <v>36513.9</v>
      </c>
      <c r="DZ22">
        <v>41240.300000000003</v>
      </c>
      <c r="EA22">
        <v>41979.8</v>
      </c>
      <c r="EB22">
        <v>47628.800000000003</v>
      </c>
      <c r="EC22">
        <v>2.26145</v>
      </c>
      <c r="ED22">
        <v>1.8912800000000001</v>
      </c>
      <c r="EE22">
        <v>5.7425299999999999E-2</v>
      </c>
      <c r="EF22">
        <v>0</v>
      </c>
      <c r="EG22">
        <v>19.9665</v>
      </c>
      <c r="EH22">
        <v>999.9</v>
      </c>
      <c r="EI22">
        <v>60.5</v>
      </c>
      <c r="EJ22">
        <v>23.4</v>
      </c>
      <c r="EK22">
        <v>17.456299999999999</v>
      </c>
      <c r="EL22">
        <v>62.905099999999997</v>
      </c>
      <c r="EM22">
        <v>15.625</v>
      </c>
      <c r="EN22">
        <v>1</v>
      </c>
      <c r="EO22">
        <v>-0.56006599999999995</v>
      </c>
      <c r="EP22">
        <v>0.30719000000000002</v>
      </c>
      <c r="EQ22">
        <v>20.237100000000002</v>
      </c>
      <c r="ER22">
        <v>5.22837</v>
      </c>
      <c r="ES22">
        <v>12.0046</v>
      </c>
      <c r="ET22">
        <v>4.9897499999999999</v>
      </c>
      <c r="EU22">
        <v>3.3050000000000002</v>
      </c>
      <c r="EV22">
        <v>4304.5</v>
      </c>
      <c r="EW22">
        <v>4139</v>
      </c>
      <c r="EX22">
        <v>98.7</v>
      </c>
      <c r="EY22">
        <v>32.6</v>
      </c>
      <c r="EZ22">
        <v>1.8526899999999999</v>
      </c>
      <c r="FA22">
        <v>1.8615699999999999</v>
      </c>
      <c r="FB22">
        <v>1.8606400000000001</v>
      </c>
      <c r="FC22">
        <v>1.85663</v>
      </c>
      <c r="FD22">
        <v>1.8609599999999999</v>
      </c>
      <c r="FE22">
        <v>1.8573</v>
      </c>
      <c r="FF22">
        <v>1.85944</v>
      </c>
      <c r="FG22">
        <v>1.86219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-1.843</v>
      </c>
      <c r="FV22">
        <v>5.8999999999999999E-3</v>
      </c>
      <c r="FW22">
        <v>-0.40136018781475591</v>
      </c>
      <c r="FX22">
        <v>-4.0117494158234393E-3</v>
      </c>
      <c r="FY22">
        <v>1.087516141204025E-6</v>
      </c>
      <c r="FZ22">
        <v>-8.657206703991749E-11</v>
      </c>
      <c r="GA22">
        <v>5.8899999999990627E-3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5.5</v>
      </c>
      <c r="GJ22">
        <v>5.5</v>
      </c>
      <c r="GK22">
        <v>1.00464</v>
      </c>
      <c r="GL22">
        <v>2.34497</v>
      </c>
      <c r="GM22">
        <v>1.5942400000000001</v>
      </c>
      <c r="GN22">
        <v>2.3290999999999999</v>
      </c>
      <c r="GO22">
        <v>1.40015</v>
      </c>
      <c r="GP22">
        <v>2.3535200000000001</v>
      </c>
      <c r="GQ22">
        <v>27.328499999999998</v>
      </c>
      <c r="GR22">
        <v>13.834300000000001</v>
      </c>
      <c r="GS22">
        <v>18</v>
      </c>
      <c r="GT22">
        <v>631.26599999999996</v>
      </c>
      <c r="GU22">
        <v>417.68</v>
      </c>
      <c r="GV22">
        <v>18.674600000000002</v>
      </c>
      <c r="GW22">
        <v>19.772500000000001</v>
      </c>
      <c r="GX22">
        <v>30.000299999999999</v>
      </c>
      <c r="GY22">
        <v>19.555</v>
      </c>
      <c r="GZ22">
        <v>19.492000000000001</v>
      </c>
      <c r="HA22">
        <v>20.1602</v>
      </c>
      <c r="HB22">
        <v>20</v>
      </c>
      <c r="HC22">
        <v>-30</v>
      </c>
      <c r="HD22">
        <v>18.734500000000001</v>
      </c>
      <c r="HE22">
        <v>407.27699999999999</v>
      </c>
      <c r="HF22">
        <v>0</v>
      </c>
      <c r="HG22">
        <v>105.023</v>
      </c>
      <c r="HH22">
        <v>104.783</v>
      </c>
    </row>
    <row r="23" spans="1:216" x14ac:dyDescent="0.2">
      <c r="A23">
        <v>5</v>
      </c>
      <c r="B23">
        <v>1689457273.5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1689457273.5</v>
      </c>
      <c r="M23">
        <f t="shared" si="0"/>
        <v>1.2378865744528691E-3</v>
      </c>
      <c r="N23">
        <f t="shared" si="1"/>
        <v>1.2378865744528691</v>
      </c>
      <c r="O23">
        <f t="shared" si="2"/>
        <v>12.650366327077904</v>
      </c>
      <c r="P23">
        <f t="shared" si="3"/>
        <v>399.98099999999999</v>
      </c>
      <c r="Q23">
        <f t="shared" si="4"/>
        <v>227.51882566356818</v>
      </c>
      <c r="R23">
        <f t="shared" si="5"/>
        <v>22.793024568082735</v>
      </c>
      <c r="S23">
        <f t="shared" si="6"/>
        <v>40.070428164249002</v>
      </c>
      <c r="T23">
        <f t="shared" si="7"/>
        <v>0.12286144672097613</v>
      </c>
      <c r="U23">
        <f t="shared" si="8"/>
        <v>3.7246317017605621</v>
      </c>
      <c r="V23">
        <f t="shared" si="9"/>
        <v>0.12065358404120557</v>
      </c>
      <c r="W23">
        <f t="shared" si="10"/>
        <v>7.560355296502691E-2</v>
      </c>
      <c r="X23">
        <f t="shared" si="11"/>
        <v>165.35607039063706</v>
      </c>
      <c r="Y23">
        <f t="shared" si="12"/>
        <v>21.588469182653256</v>
      </c>
      <c r="Z23">
        <f t="shared" si="13"/>
        <v>20.979199999999999</v>
      </c>
      <c r="AA23">
        <f t="shared" si="14"/>
        <v>2.4927432881157463</v>
      </c>
      <c r="AB23">
        <f t="shared" si="15"/>
        <v>59.270644715535781</v>
      </c>
      <c r="AC23">
        <f t="shared" si="16"/>
        <v>1.4853110250027</v>
      </c>
      <c r="AD23">
        <f t="shared" si="17"/>
        <v>2.5059808816511429</v>
      </c>
      <c r="AE23">
        <f t="shared" si="18"/>
        <v>1.0074322631130463</v>
      </c>
      <c r="AF23">
        <f t="shared" si="19"/>
        <v>-54.590797933371526</v>
      </c>
      <c r="AG23">
        <f t="shared" si="20"/>
        <v>17.309162079118515</v>
      </c>
      <c r="AH23">
        <f t="shared" si="21"/>
        <v>0.94415813182593999</v>
      </c>
      <c r="AI23">
        <f t="shared" si="22"/>
        <v>129.01859266820998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54034.929534073453</v>
      </c>
      <c r="AO23">
        <f t="shared" si="26"/>
        <v>999.79100000000005</v>
      </c>
      <c r="AP23">
        <f t="shared" si="27"/>
        <v>842.82414300033008</v>
      </c>
      <c r="AQ23">
        <f t="shared" si="28"/>
        <v>0.84300033006931452</v>
      </c>
      <c r="AR23">
        <f t="shared" si="29"/>
        <v>0.1653906370337771</v>
      </c>
      <c r="AS23">
        <v>1689457273.5</v>
      </c>
      <c r="AT23">
        <v>399.98099999999999</v>
      </c>
      <c r="AU23">
        <v>407.02300000000002</v>
      </c>
      <c r="AV23">
        <v>14.8263</v>
      </c>
      <c r="AW23">
        <v>14.173</v>
      </c>
      <c r="AX23">
        <v>401.82499999999999</v>
      </c>
      <c r="AY23">
        <v>14.820399999999999</v>
      </c>
      <c r="AZ23">
        <v>600.15300000000002</v>
      </c>
      <c r="BA23">
        <v>100.12</v>
      </c>
      <c r="BB23">
        <v>6.0829000000000001E-2</v>
      </c>
      <c r="BC23">
        <v>21.0654</v>
      </c>
      <c r="BD23">
        <v>20.979199999999999</v>
      </c>
      <c r="BE23">
        <v>999.9</v>
      </c>
      <c r="BF23">
        <v>0</v>
      </c>
      <c r="BG23">
        <v>0</v>
      </c>
      <c r="BH23">
        <v>10005</v>
      </c>
      <c r="BI23">
        <v>0</v>
      </c>
      <c r="BJ23">
        <v>45.387700000000002</v>
      </c>
      <c r="BK23">
        <v>-7.0420800000000003</v>
      </c>
      <c r="BL23">
        <v>406.00099999999998</v>
      </c>
      <c r="BM23">
        <v>412.875</v>
      </c>
      <c r="BN23">
        <v>0.65324800000000005</v>
      </c>
      <c r="BO23">
        <v>407.02300000000002</v>
      </c>
      <c r="BP23">
        <v>14.173</v>
      </c>
      <c r="BQ23">
        <v>1.4843999999999999</v>
      </c>
      <c r="BR23">
        <v>1.419</v>
      </c>
      <c r="BS23">
        <v>12.808400000000001</v>
      </c>
      <c r="BT23">
        <v>12.122199999999999</v>
      </c>
      <c r="BU23">
        <v>999.79100000000005</v>
      </c>
      <c r="BV23">
        <v>0.89998599999999995</v>
      </c>
      <c r="BW23">
        <v>0.10001400000000001</v>
      </c>
      <c r="BX23">
        <v>0</v>
      </c>
      <c r="BY23">
        <v>2.5882999999999998</v>
      </c>
      <c r="BZ23">
        <v>0</v>
      </c>
      <c r="CA23">
        <v>9188.1200000000008</v>
      </c>
      <c r="CB23">
        <v>8109.58</v>
      </c>
      <c r="CC23">
        <v>40.375</v>
      </c>
      <c r="CD23">
        <v>41.186999999999998</v>
      </c>
      <c r="CE23">
        <v>40.686999999999998</v>
      </c>
      <c r="CF23">
        <v>41.061999999999998</v>
      </c>
      <c r="CG23">
        <v>39.686999999999998</v>
      </c>
      <c r="CH23">
        <v>899.8</v>
      </c>
      <c r="CI23">
        <v>99.99</v>
      </c>
      <c r="CJ23">
        <v>0</v>
      </c>
      <c r="CK23">
        <v>1689457283</v>
      </c>
      <c r="CL23">
        <v>0</v>
      </c>
      <c r="CM23">
        <v>1689456886</v>
      </c>
      <c r="CN23" t="s">
        <v>353</v>
      </c>
      <c r="CO23">
        <v>1689456881</v>
      </c>
      <c r="CP23">
        <v>1689456886</v>
      </c>
      <c r="CQ23">
        <v>21</v>
      </c>
      <c r="CR23">
        <v>0.221</v>
      </c>
      <c r="CS23">
        <v>2.7E-2</v>
      </c>
      <c r="CT23">
        <v>-1.869</v>
      </c>
      <c r="CU23">
        <v>6.0000000000000001E-3</v>
      </c>
      <c r="CV23">
        <v>408</v>
      </c>
      <c r="CW23">
        <v>14</v>
      </c>
      <c r="CX23">
        <v>0.25</v>
      </c>
      <c r="CY23">
        <v>0.18</v>
      </c>
      <c r="CZ23">
        <v>8.0719438274541151</v>
      </c>
      <c r="DA23">
        <v>-0.16201370166378179</v>
      </c>
      <c r="DB23">
        <v>4.9884340887144538E-2</v>
      </c>
      <c r="DC23">
        <v>1</v>
      </c>
      <c r="DD23">
        <v>407.01529268292683</v>
      </c>
      <c r="DE23">
        <v>-0.1381463414635303</v>
      </c>
      <c r="DF23">
        <v>3.3032315221602687E-2</v>
      </c>
      <c r="DG23">
        <v>-1</v>
      </c>
      <c r="DH23">
        <v>999.99507500000004</v>
      </c>
      <c r="DI23">
        <v>-8.106837436708296E-2</v>
      </c>
      <c r="DJ23">
        <v>0.10613938653958831</v>
      </c>
      <c r="DK23">
        <v>1</v>
      </c>
      <c r="DL23">
        <v>2</v>
      </c>
      <c r="DM23">
        <v>2</v>
      </c>
      <c r="DN23" t="s">
        <v>354</v>
      </c>
      <c r="DO23">
        <v>3.2138499999999999</v>
      </c>
      <c r="DP23">
        <v>2.66981</v>
      </c>
      <c r="DQ23">
        <v>9.4978999999999994E-2</v>
      </c>
      <c r="DR23">
        <v>9.5483899999999997E-2</v>
      </c>
      <c r="DS23">
        <v>8.2061499999999996E-2</v>
      </c>
      <c r="DT23">
        <v>7.8657900000000003E-2</v>
      </c>
      <c r="DU23">
        <v>27524</v>
      </c>
      <c r="DV23">
        <v>31069.1</v>
      </c>
      <c r="DW23">
        <v>28607.4</v>
      </c>
      <c r="DX23">
        <v>32921.5</v>
      </c>
      <c r="DY23">
        <v>36496.6</v>
      </c>
      <c r="DZ23">
        <v>41220.9</v>
      </c>
      <c r="EA23">
        <v>41976.4</v>
      </c>
      <c r="EB23">
        <v>47624.2</v>
      </c>
      <c r="EC23">
        <v>2.26017</v>
      </c>
      <c r="ED23">
        <v>1.89</v>
      </c>
      <c r="EE23">
        <v>5.87851E-2</v>
      </c>
      <c r="EF23">
        <v>0</v>
      </c>
      <c r="EG23">
        <v>20.0075</v>
      </c>
      <c r="EH23">
        <v>999.9</v>
      </c>
      <c r="EI23">
        <v>60.6</v>
      </c>
      <c r="EJ23">
        <v>23.5</v>
      </c>
      <c r="EK23">
        <v>17.590299999999999</v>
      </c>
      <c r="EL23">
        <v>63.205100000000002</v>
      </c>
      <c r="EM23">
        <v>15.520799999999999</v>
      </c>
      <c r="EN23">
        <v>1</v>
      </c>
      <c r="EO23">
        <v>-0.55625800000000003</v>
      </c>
      <c r="EP23">
        <v>-0.18242900000000001</v>
      </c>
      <c r="EQ23">
        <v>20.2394</v>
      </c>
      <c r="ER23">
        <v>5.22837</v>
      </c>
      <c r="ES23">
        <v>12.004899999999999</v>
      </c>
      <c r="ET23">
        <v>4.9898999999999996</v>
      </c>
      <c r="EU23">
        <v>3.3050000000000002</v>
      </c>
      <c r="EV23">
        <v>4305.8999999999996</v>
      </c>
      <c r="EW23">
        <v>4143</v>
      </c>
      <c r="EX23">
        <v>98.7</v>
      </c>
      <c r="EY23">
        <v>32.6</v>
      </c>
      <c r="EZ23">
        <v>1.85263</v>
      </c>
      <c r="FA23">
        <v>1.8615699999999999</v>
      </c>
      <c r="FB23">
        <v>1.86066</v>
      </c>
      <c r="FC23">
        <v>1.8566100000000001</v>
      </c>
      <c r="FD23">
        <v>1.8609599999999999</v>
      </c>
      <c r="FE23">
        <v>1.8573</v>
      </c>
      <c r="FF23">
        <v>1.8594200000000001</v>
      </c>
      <c r="FG23">
        <v>1.86222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-1.8440000000000001</v>
      </c>
      <c r="FV23">
        <v>5.8999999999999999E-3</v>
      </c>
      <c r="FW23">
        <v>-0.40136018781475591</v>
      </c>
      <c r="FX23">
        <v>-4.0117494158234393E-3</v>
      </c>
      <c r="FY23">
        <v>1.087516141204025E-6</v>
      </c>
      <c r="FZ23">
        <v>-8.657206703991749E-11</v>
      </c>
      <c r="GA23">
        <v>5.8899999999990627E-3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6.5</v>
      </c>
      <c r="GJ23">
        <v>6.5</v>
      </c>
      <c r="GK23">
        <v>1.00342</v>
      </c>
      <c r="GL23">
        <v>2.34741</v>
      </c>
      <c r="GM23">
        <v>1.5942400000000001</v>
      </c>
      <c r="GN23">
        <v>2.3290999999999999</v>
      </c>
      <c r="GO23">
        <v>1.40015</v>
      </c>
      <c r="GP23">
        <v>2.3815900000000001</v>
      </c>
      <c r="GQ23">
        <v>27.432600000000001</v>
      </c>
      <c r="GR23">
        <v>13.834300000000001</v>
      </c>
      <c r="GS23">
        <v>18</v>
      </c>
      <c r="GT23">
        <v>631.024</v>
      </c>
      <c r="GU23">
        <v>417.41500000000002</v>
      </c>
      <c r="GV23">
        <v>19.603100000000001</v>
      </c>
      <c r="GW23">
        <v>19.829599999999999</v>
      </c>
      <c r="GX23">
        <v>30.000299999999999</v>
      </c>
      <c r="GY23">
        <v>19.609300000000001</v>
      </c>
      <c r="GZ23">
        <v>19.5459</v>
      </c>
      <c r="HA23">
        <v>20.151</v>
      </c>
      <c r="HB23">
        <v>20</v>
      </c>
      <c r="HC23">
        <v>-30</v>
      </c>
      <c r="HD23">
        <v>19.615500000000001</v>
      </c>
      <c r="HE23">
        <v>407.17099999999999</v>
      </c>
      <c r="HF23">
        <v>0</v>
      </c>
      <c r="HG23">
        <v>105.015</v>
      </c>
      <c r="HH23">
        <v>104.773</v>
      </c>
    </row>
    <row r="24" spans="1:216" x14ac:dyDescent="0.2">
      <c r="A24">
        <v>6</v>
      </c>
      <c r="B24">
        <v>1689457334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1689457334</v>
      </c>
      <c r="M24">
        <f t="shared" si="0"/>
        <v>1.1813838190620259E-3</v>
      </c>
      <c r="N24">
        <f t="shared" si="1"/>
        <v>1.1813838190620258</v>
      </c>
      <c r="O24">
        <f t="shared" si="2"/>
        <v>11.792576444613021</v>
      </c>
      <c r="P24">
        <f t="shared" si="3"/>
        <v>399.995</v>
      </c>
      <c r="Q24">
        <f t="shared" si="4"/>
        <v>230.5112203595971</v>
      </c>
      <c r="R24">
        <f t="shared" si="5"/>
        <v>23.093151515585827</v>
      </c>
      <c r="S24">
        <f t="shared" si="6"/>
        <v>40.072431728342004</v>
      </c>
      <c r="T24">
        <f t="shared" si="7"/>
        <v>0.1165532987826646</v>
      </c>
      <c r="U24">
        <f t="shared" si="8"/>
        <v>3.7184463869740938</v>
      </c>
      <c r="V24">
        <f t="shared" si="9"/>
        <v>0.11456110931394661</v>
      </c>
      <c r="W24">
        <f t="shared" si="10"/>
        <v>7.1776847281192102E-2</v>
      </c>
      <c r="X24">
        <f t="shared" si="11"/>
        <v>124.06165226567749</v>
      </c>
      <c r="Y24">
        <f t="shared" si="12"/>
        <v>21.645023511747567</v>
      </c>
      <c r="Z24">
        <f t="shared" si="13"/>
        <v>21.052199999999999</v>
      </c>
      <c r="AA24">
        <f t="shared" si="14"/>
        <v>2.5039497960381087</v>
      </c>
      <c r="AB24">
        <f t="shared" si="15"/>
        <v>58.647791516878755</v>
      </c>
      <c r="AC24">
        <f t="shared" si="16"/>
        <v>1.4914444252286798</v>
      </c>
      <c r="AD24">
        <f t="shared" si="17"/>
        <v>2.5430530061808794</v>
      </c>
      <c r="AE24">
        <f t="shared" si="18"/>
        <v>1.0125053708094289</v>
      </c>
      <c r="AF24">
        <f t="shared" si="19"/>
        <v>-52.09902642063534</v>
      </c>
      <c r="AG24">
        <f t="shared" si="20"/>
        <v>50.618392607673471</v>
      </c>
      <c r="AH24">
        <f t="shared" si="21"/>
        <v>2.7700695909642339</v>
      </c>
      <c r="AI24">
        <f t="shared" si="22"/>
        <v>125.35108804367987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53865.315632639751</v>
      </c>
      <c r="AO24">
        <f t="shared" si="26"/>
        <v>750.11300000000006</v>
      </c>
      <c r="AP24">
        <f t="shared" si="27"/>
        <v>632.34549899776039</v>
      </c>
      <c r="AQ24">
        <f t="shared" si="28"/>
        <v>0.8430003199488082</v>
      </c>
      <c r="AR24">
        <f t="shared" si="29"/>
        <v>0.16539061750119979</v>
      </c>
      <c r="AS24">
        <v>1689457334</v>
      </c>
      <c r="AT24">
        <v>399.995</v>
      </c>
      <c r="AU24">
        <v>406.56599999999997</v>
      </c>
      <c r="AV24">
        <v>14.8873</v>
      </c>
      <c r="AW24">
        <v>14.2638</v>
      </c>
      <c r="AX24">
        <v>401.83800000000002</v>
      </c>
      <c r="AY24">
        <v>14.881399999999999</v>
      </c>
      <c r="AZ24">
        <v>600.09699999999998</v>
      </c>
      <c r="BA24">
        <v>100.121</v>
      </c>
      <c r="BB24">
        <v>6.13316E-2</v>
      </c>
      <c r="BC24">
        <v>21.3047</v>
      </c>
      <c r="BD24">
        <v>21.052199999999999</v>
      </c>
      <c r="BE24">
        <v>999.9</v>
      </c>
      <c r="BF24">
        <v>0</v>
      </c>
      <c r="BG24">
        <v>0</v>
      </c>
      <c r="BH24">
        <v>9980.6200000000008</v>
      </c>
      <c r="BI24">
        <v>0</v>
      </c>
      <c r="BJ24">
        <v>46.637799999999999</v>
      </c>
      <c r="BK24">
        <v>-6.5710800000000003</v>
      </c>
      <c r="BL24">
        <v>406.03899999999999</v>
      </c>
      <c r="BM24">
        <v>412.44900000000001</v>
      </c>
      <c r="BN24">
        <v>0.62343700000000002</v>
      </c>
      <c r="BO24">
        <v>406.56599999999997</v>
      </c>
      <c r="BP24">
        <v>14.2638</v>
      </c>
      <c r="BQ24">
        <v>1.4905299999999999</v>
      </c>
      <c r="BR24">
        <v>1.42811</v>
      </c>
      <c r="BS24">
        <v>12.8713</v>
      </c>
      <c r="BT24">
        <v>12.2194</v>
      </c>
      <c r="BU24">
        <v>750.11300000000006</v>
      </c>
      <c r="BV24">
        <v>0.89999200000000001</v>
      </c>
      <c r="BW24">
        <v>0.100008</v>
      </c>
      <c r="BX24">
        <v>0</v>
      </c>
      <c r="BY24">
        <v>2.2519</v>
      </c>
      <c r="BZ24">
        <v>0</v>
      </c>
      <c r="CA24">
        <v>8250.91</v>
      </c>
      <c r="CB24">
        <v>6084.38</v>
      </c>
      <c r="CC24">
        <v>40.436999999999998</v>
      </c>
      <c r="CD24">
        <v>41.625</v>
      </c>
      <c r="CE24">
        <v>41</v>
      </c>
      <c r="CF24">
        <v>41.75</v>
      </c>
      <c r="CG24">
        <v>39.936999999999998</v>
      </c>
      <c r="CH24">
        <v>675.1</v>
      </c>
      <c r="CI24">
        <v>75.02</v>
      </c>
      <c r="CJ24">
        <v>0</v>
      </c>
      <c r="CK24">
        <v>1689457343.5999999</v>
      </c>
      <c r="CL24">
        <v>0</v>
      </c>
      <c r="CM24">
        <v>1689456886</v>
      </c>
      <c r="CN24" t="s">
        <v>353</v>
      </c>
      <c r="CO24">
        <v>1689456881</v>
      </c>
      <c r="CP24">
        <v>1689456886</v>
      </c>
      <c r="CQ24">
        <v>21</v>
      </c>
      <c r="CR24">
        <v>0.221</v>
      </c>
      <c r="CS24">
        <v>2.7E-2</v>
      </c>
      <c r="CT24">
        <v>-1.869</v>
      </c>
      <c r="CU24">
        <v>6.0000000000000001E-3</v>
      </c>
      <c r="CV24">
        <v>408</v>
      </c>
      <c r="CW24">
        <v>14</v>
      </c>
      <c r="CX24">
        <v>0.25</v>
      </c>
      <c r="CY24">
        <v>0.18</v>
      </c>
      <c r="CZ24">
        <v>7.5703132273755784</v>
      </c>
      <c r="DA24">
        <v>-1.6044173723263819E-2</v>
      </c>
      <c r="DB24">
        <v>2.1908251032820111E-2</v>
      </c>
      <c r="DC24">
        <v>1</v>
      </c>
      <c r="DD24">
        <v>406.5892682926829</v>
      </c>
      <c r="DE24">
        <v>-4.9693379791553839E-2</v>
      </c>
      <c r="DF24">
        <v>2.947593014750215E-2</v>
      </c>
      <c r="DG24">
        <v>-1</v>
      </c>
      <c r="DH24">
        <v>750.01119512195123</v>
      </c>
      <c r="DI24">
        <v>6.6044491941773975E-2</v>
      </c>
      <c r="DJ24">
        <v>0.12941730941494731</v>
      </c>
      <c r="DK24">
        <v>1</v>
      </c>
      <c r="DL24">
        <v>2</v>
      </c>
      <c r="DM24">
        <v>2</v>
      </c>
      <c r="DN24" t="s">
        <v>354</v>
      </c>
      <c r="DO24">
        <v>3.2136499999999999</v>
      </c>
      <c r="DP24">
        <v>2.6701000000000001</v>
      </c>
      <c r="DQ24">
        <v>9.4970600000000002E-2</v>
      </c>
      <c r="DR24">
        <v>9.5392000000000005E-2</v>
      </c>
      <c r="DS24">
        <v>8.2301299999999994E-2</v>
      </c>
      <c r="DT24">
        <v>7.9017599999999993E-2</v>
      </c>
      <c r="DU24">
        <v>27521.9</v>
      </c>
      <c r="DV24">
        <v>31069.599999999999</v>
      </c>
      <c r="DW24">
        <v>28605.1</v>
      </c>
      <c r="DX24">
        <v>32918.9</v>
      </c>
      <c r="DY24">
        <v>36484</v>
      </c>
      <c r="DZ24">
        <v>41201.4</v>
      </c>
      <c r="EA24">
        <v>41973.2</v>
      </c>
      <c r="EB24">
        <v>47620.5</v>
      </c>
      <c r="EC24">
        <v>2.2591199999999998</v>
      </c>
      <c r="ED24">
        <v>1.88913</v>
      </c>
      <c r="EE24">
        <v>6.3572100000000006E-2</v>
      </c>
      <c r="EF24">
        <v>0</v>
      </c>
      <c r="EG24">
        <v>20.0014</v>
      </c>
      <c r="EH24">
        <v>999.9</v>
      </c>
      <c r="EI24">
        <v>60.6</v>
      </c>
      <c r="EJ24">
        <v>23.6</v>
      </c>
      <c r="EK24">
        <v>17.6965</v>
      </c>
      <c r="EL24">
        <v>63.495100000000001</v>
      </c>
      <c r="EM24">
        <v>15.4848</v>
      </c>
      <c r="EN24">
        <v>1</v>
      </c>
      <c r="EO24">
        <v>-0.54932700000000001</v>
      </c>
      <c r="EP24">
        <v>1.4676199999999999</v>
      </c>
      <c r="EQ24">
        <v>20.233000000000001</v>
      </c>
      <c r="ER24">
        <v>5.2286700000000002</v>
      </c>
      <c r="ES24">
        <v>12.005599999999999</v>
      </c>
      <c r="ET24">
        <v>4.9905999999999997</v>
      </c>
      <c r="EU24">
        <v>3.3050000000000002</v>
      </c>
      <c r="EV24">
        <v>4307.1000000000004</v>
      </c>
      <c r="EW24">
        <v>4146.3999999999996</v>
      </c>
      <c r="EX24">
        <v>98.7</v>
      </c>
      <c r="EY24">
        <v>32.6</v>
      </c>
      <c r="EZ24">
        <v>1.8527100000000001</v>
      </c>
      <c r="FA24">
        <v>1.8615699999999999</v>
      </c>
      <c r="FB24">
        <v>1.86066</v>
      </c>
      <c r="FC24">
        <v>1.8566400000000001</v>
      </c>
      <c r="FD24">
        <v>1.8609599999999999</v>
      </c>
      <c r="FE24">
        <v>1.85731</v>
      </c>
      <c r="FF24">
        <v>1.85944</v>
      </c>
      <c r="FG24">
        <v>1.86222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-1.843</v>
      </c>
      <c r="FV24">
        <v>5.8999999999999999E-3</v>
      </c>
      <c r="FW24">
        <v>-0.40136018781475591</v>
      </c>
      <c r="FX24">
        <v>-4.0117494158234393E-3</v>
      </c>
      <c r="FY24">
        <v>1.087516141204025E-6</v>
      </c>
      <c r="FZ24">
        <v>-8.657206703991749E-11</v>
      </c>
      <c r="GA24">
        <v>5.8899999999990627E-3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7.5</v>
      </c>
      <c r="GJ24">
        <v>7.5</v>
      </c>
      <c r="GK24">
        <v>1.00342</v>
      </c>
      <c r="GL24">
        <v>2.34497</v>
      </c>
      <c r="GM24">
        <v>1.5942400000000001</v>
      </c>
      <c r="GN24">
        <v>2.3290999999999999</v>
      </c>
      <c r="GO24">
        <v>1.40015</v>
      </c>
      <c r="GP24">
        <v>2.3791500000000001</v>
      </c>
      <c r="GQ24">
        <v>27.515999999999998</v>
      </c>
      <c r="GR24">
        <v>13.8256</v>
      </c>
      <c r="GS24">
        <v>18</v>
      </c>
      <c r="GT24">
        <v>630.89200000000005</v>
      </c>
      <c r="GU24">
        <v>417.35700000000003</v>
      </c>
      <c r="GV24">
        <v>19.0533</v>
      </c>
      <c r="GW24">
        <v>19.878399999999999</v>
      </c>
      <c r="GX24">
        <v>29.999400000000001</v>
      </c>
      <c r="GY24">
        <v>19.659400000000002</v>
      </c>
      <c r="GZ24">
        <v>19.596499999999999</v>
      </c>
      <c r="HA24">
        <v>20.133900000000001</v>
      </c>
      <c r="HB24">
        <v>20</v>
      </c>
      <c r="HC24">
        <v>-30</v>
      </c>
      <c r="HD24">
        <v>19.084900000000001</v>
      </c>
      <c r="HE24">
        <v>406.6</v>
      </c>
      <c r="HF24">
        <v>0</v>
      </c>
      <c r="HG24">
        <v>105.00700000000001</v>
      </c>
      <c r="HH24">
        <v>104.765</v>
      </c>
    </row>
    <row r="25" spans="1:216" x14ac:dyDescent="0.2">
      <c r="A25">
        <v>7</v>
      </c>
      <c r="B25">
        <v>1689457394.5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1689457394.5</v>
      </c>
      <c r="M25">
        <f t="shared" si="0"/>
        <v>1.1669511957900329E-3</v>
      </c>
      <c r="N25">
        <f t="shared" si="1"/>
        <v>1.1669511957900329</v>
      </c>
      <c r="O25">
        <f t="shared" si="2"/>
        <v>11.125183003723288</v>
      </c>
      <c r="P25">
        <f t="shared" si="3"/>
        <v>400.00299999999999</v>
      </c>
      <c r="Q25">
        <f t="shared" si="4"/>
        <v>243.08480879695853</v>
      </c>
      <c r="R25">
        <f t="shared" si="5"/>
        <v>24.353050722473586</v>
      </c>
      <c r="S25">
        <f t="shared" si="6"/>
        <v>40.073640950052997</v>
      </c>
      <c r="T25">
        <f t="shared" si="7"/>
        <v>0.11904616983220277</v>
      </c>
      <c r="U25">
        <f t="shared" si="8"/>
        <v>3.7189509782892212</v>
      </c>
      <c r="V25">
        <f t="shared" si="9"/>
        <v>0.11696894544527058</v>
      </c>
      <c r="W25">
        <f t="shared" si="10"/>
        <v>7.328920222244556E-2</v>
      </c>
      <c r="X25">
        <f t="shared" si="11"/>
        <v>99.211597832026911</v>
      </c>
      <c r="Y25">
        <f t="shared" si="12"/>
        <v>21.490589110999959</v>
      </c>
      <c r="Z25">
        <f t="shared" si="13"/>
        <v>20.886399999999998</v>
      </c>
      <c r="AA25">
        <f t="shared" si="14"/>
        <v>2.4785606342192419</v>
      </c>
      <c r="AB25">
        <f t="shared" si="15"/>
        <v>59.085873839396562</v>
      </c>
      <c r="AC25">
        <f t="shared" si="16"/>
        <v>1.4989132426567</v>
      </c>
      <c r="AD25">
        <f t="shared" si="17"/>
        <v>2.5368385796086388</v>
      </c>
      <c r="AE25">
        <f t="shared" si="18"/>
        <v>0.97964739156254188</v>
      </c>
      <c r="AF25">
        <f t="shared" si="19"/>
        <v>-51.462547734340454</v>
      </c>
      <c r="AG25">
        <f t="shared" si="20"/>
        <v>75.867718617554942</v>
      </c>
      <c r="AH25">
        <f t="shared" si="21"/>
        <v>4.1469130937212375</v>
      </c>
      <c r="AI25">
        <f t="shared" si="22"/>
        <v>127.76368180896264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53882.894946958448</v>
      </c>
      <c r="AO25">
        <f t="shared" si="26"/>
        <v>599.86699999999996</v>
      </c>
      <c r="AP25">
        <f t="shared" si="27"/>
        <v>505.68767100105015</v>
      </c>
      <c r="AQ25">
        <f t="shared" si="28"/>
        <v>0.84299964992415011</v>
      </c>
      <c r="AR25">
        <f t="shared" si="29"/>
        <v>0.16538932435360992</v>
      </c>
      <c r="AS25">
        <v>1689457394.5</v>
      </c>
      <c r="AT25">
        <v>400.00299999999999</v>
      </c>
      <c r="AU25">
        <v>406.214</v>
      </c>
      <c r="AV25">
        <v>14.9617</v>
      </c>
      <c r="AW25">
        <v>14.345800000000001</v>
      </c>
      <c r="AX25">
        <v>401.84699999999998</v>
      </c>
      <c r="AY25">
        <v>14.9558</v>
      </c>
      <c r="AZ25">
        <v>600.03499999999997</v>
      </c>
      <c r="BA25">
        <v>100.122</v>
      </c>
      <c r="BB25">
        <v>6.1351000000000003E-2</v>
      </c>
      <c r="BC25">
        <v>21.264800000000001</v>
      </c>
      <c r="BD25">
        <v>20.886399999999998</v>
      </c>
      <c r="BE25">
        <v>999.9</v>
      </c>
      <c r="BF25">
        <v>0</v>
      </c>
      <c r="BG25">
        <v>0</v>
      </c>
      <c r="BH25">
        <v>9982.5</v>
      </c>
      <c r="BI25">
        <v>0</v>
      </c>
      <c r="BJ25">
        <v>47.4651</v>
      </c>
      <c r="BK25">
        <v>-6.2106899999999996</v>
      </c>
      <c r="BL25">
        <v>406.07900000000001</v>
      </c>
      <c r="BM25">
        <v>412.12599999999998</v>
      </c>
      <c r="BN25">
        <v>0.61591700000000005</v>
      </c>
      <c r="BO25">
        <v>406.214</v>
      </c>
      <c r="BP25">
        <v>14.345800000000001</v>
      </c>
      <c r="BQ25">
        <v>1.4979899999999999</v>
      </c>
      <c r="BR25">
        <v>1.43632</v>
      </c>
      <c r="BS25">
        <v>12.9476</v>
      </c>
      <c r="BT25">
        <v>12.3066</v>
      </c>
      <c r="BU25">
        <v>599.86699999999996</v>
      </c>
      <c r="BV25">
        <v>0.90001600000000004</v>
      </c>
      <c r="BW25">
        <v>9.9984299999999998E-2</v>
      </c>
      <c r="BX25">
        <v>0</v>
      </c>
      <c r="BY25">
        <v>2.5011000000000001</v>
      </c>
      <c r="BZ25">
        <v>0</v>
      </c>
      <c r="CA25">
        <v>7854.97</v>
      </c>
      <c r="CB25">
        <v>4865.72</v>
      </c>
      <c r="CC25">
        <v>39.311999999999998</v>
      </c>
      <c r="CD25">
        <v>40.686999999999998</v>
      </c>
      <c r="CE25">
        <v>40.125</v>
      </c>
      <c r="CF25">
        <v>40.125</v>
      </c>
      <c r="CG25">
        <v>38.936999999999998</v>
      </c>
      <c r="CH25">
        <v>539.89</v>
      </c>
      <c r="CI25">
        <v>59.98</v>
      </c>
      <c r="CJ25">
        <v>0</v>
      </c>
      <c r="CK25">
        <v>1689457404.2</v>
      </c>
      <c r="CL25">
        <v>0</v>
      </c>
      <c r="CM25">
        <v>1689456886</v>
      </c>
      <c r="CN25" t="s">
        <v>353</v>
      </c>
      <c r="CO25">
        <v>1689456881</v>
      </c>
      <c r="CP25">
        <v>1689456886</v>
      </c>
      <c r="CQ25">
        <v>21</v>
      </c>
      <c r="CR25">
        <v>0.221</v>
      </c>
      <c r="CS25">
        <v>2.7E-2</v>
      </c>
      <c r="CT25">
        <v>-1.869</v>
      </c>
      <c r="CU25">
        <v>6.0000000000000001E-3</v>
      </c>
      <c r="CV25">
        <v>408</v>
      </c>
      <c r="CW25">
        <v>14</v>
      </c>
      <c r="CX25">
        <v>0.25</v>
      </c>
      <c r="CY25">
        <v>0.18</v>
      </c>
      <c r="CZ25">
        <v>7.0985830222516704</v>
      </c>
      <c r="DA25">
        <v>8.17648729481356E-2</v>
      </c>
      <c r="DB25">
        <v>2.5955768628817041E-2</v>
      </c>
      <c r="DC25">
        <v>1</v>
      </c>
      <c r="DD25">
        <v>406.19930000000011</v>
      </c>
      <c r="DE25">
        <v>1.186491557259825E-2</v>
      </c>
      <c r="DF25">
        <v>2.1194574777521999E-2</v>
      </c>
      <c r="DG25">
        <v>-1</v>
      </c>
      <c r="DH25">
        <v>600.03200000000004</v>
      </c>
      <c r="DI25">
        <v>4.4059734817935639E-2</v>
      </c>
      <c r="DJ25">
        <v>0.1032007279233253</v>
      </c>
      <c r="DK25">
        <v>1</v>
      </c>
      <c r="DL25">
        <v>2</v>
      </c>
      <c r="DM25">
        <v>2</v>
      </c>
      <c r="DN25" t="s">
        <v>354</v>
      </c>
      <c r="DO25">
        <v>3.2134299999999998</v>
      </c>
      <c r="DP25">
        <v>2.6701299999999999</v>
      </c>
      <c r="DQ25">
        <v>9.4961900000000002E-2</v>
      </c>
      <c r="DR25">
        <v>9.5320100000000005E-2</v>
      </c>
      <c r="DS25">
        <v>8.2595600000000005E-2</v>
      </c>
      <c r="DT25">
        <v>7.9341499999999995E-2</v>
      </c>
      <c r="DU25">
        <v>27520.5</v>
      </c>
      <c r="DV25">
        <v>31070.2</v>
      </c>
      <c r="DW25">
        <v>28603.599999999999</v>
      </c>
      <c r="DX25">
        <v>32917.199999999997</v>
      </c>
      <c r="DY25">
        <v>36470</v>
      </c>
      <c r="DZ25">
        <v>41184.800000000003</v>
      </c>
      <c r="EA25">
        <v>41970.8</v>
      </c>
      <c r="EB25">
        <v>47618.1</v>
      </c>
      <c r="EC25">
        <v>2.2588200000000001</v>
      </c>
      <c r="ED25">
        <v>1.8883000000000001</v>
      </c>
      <c r="EE25">
        <v>5.9343899999999998E-2</v>
      </c>
      <c r="EF25">
        <v>0</v>
      </c>
      <c r="EG25">
        <v>19.9053</v>
      </c>
      <c r="EH25">
        <v>999.9</v>
      </c>
      <c r="EI25">
        <v>60.7</v>
      </c>
      <c r="EJ25">
        <v>23.7</v>
      </c>
      <c r="EK25">
        <v>17.8324</v>
      </c>
      <c r="EL25">
        <v>63.555100000000003</v>
      </c>
      <c r="EM25">
        <v>15.8454</v>
      </c>
      <c r="EN25">
        <v>1</v>
      </c>
      <c r="EO25">
        <v>-0.54959400000000003</v>
      </c>
      <c r="EP25">
        <v>-0.42041899999999999</v>
      </c>
      <c r="EQ25">
        <v>20.240300000000001</v>
      </c>
      <c r="ER25">
        <v>5.2288199999999998</v>
      </c>
      <c r="ES25">
        <v>12.005800000000001</v>
      </c>
      <c r="ET25">
        <v>4.9908999999999999</v>
      </c>
      <c r="EU25">
        <v>3.3050000000000002</v>
      </c>
      <c r="EV25">
        <v>4308.5</v>
      </c>
      <c r="EW25">
        <v>4150.5</v>
      </c>
      <c r="EX25">
        <v>98.7</v>
      </c>
      <c r="EY25">
        <v>32.6</v>
      </c>
      <c r="EZ25">
        <v>1.8527100000000001</v>
      </c>
      <c r="FA25">
        <v>1.8615699999999999</v>
      </c>
      <c r="FB25">
        <v>1.86066</v>
      </c>
      <c r="FC25">
        <v>1.8566800000000001</v>
      </c>
      <c r="FD25">
        <v>1.8610100000000001</v>
      </c>
      <c r="FE25">
        <v>1.85731</v>
      </c>
      <c r="FF25">
        <v>1.85944</v>
      </c>
      <c r="FG25">
        <v>1.8623000000000001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-1.8440000000000001</v>
      </c>
      <c r="FV25">
        <v>5.8999999999999999E-3</v>
      </c>
      <c r="FW25">
        <v>-0.40136018781475591</v>
      </c>
      <c r="FX25">
        <v>-4.0117494158234393E-3</v>
      </c>
      <c r="FY25">
        <v>1.087516141204025E-6</v>
      </c>
      <c r="FZ25">
        <v>-8.657206703991749E-11</v>
      </c>
      <c r="GA25">
        <v>5.8899999999990627E-3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8.6</v>
      </c>
      <c r="GJ25">
        <v>8.5</v>
      </c>
      <c r="GK25">
        <v>1.0022</v>
      </c>
      <c r="GL25">
        <v>2.34741</v>
      </c>
      <c r="GM25">
        <v>1.5942400000000001</v>
      </c>
      <c r="GN25">
        <v>2.3290999999999999</v>
      </c>
      <c r="GO25">
        <v>1.40015</v>
      </c>
      <c r="GP25">
        <v>2.2936999999999999</v>
      </c>
      <c r="GQ25">
        <v>27.599399999999999</v>
      </c>
      <c r="GR25">
        <v>13.8256</v>
      </c>
      <c r="GS25">
        <v>18</v>
      </c>
      <c r="GT25">
        <v>631.29899999999998</v>
      </c>
      <c r="GU25">
        <v>417.27600000000001</v>
      </c>
      <c r="GV25">
        <v>19.869299999999999</v>
      </c>
      <c r="GW25">
        <v>19.9316</v>
      </c>
      <c r="GX25">
        <v>30.000399999999999</v>
      </c>
      <c r="GY25">
        <v>19.7074</v>
      </c>
      <c r="GZ25">
        <v>19.641400000000001</v>
      </c>
      <c r="HA25">
        <v>20.1174</v>
      </c>
      <c r="HB25">
        <v>20</v>
      </c>
      <c r="HC25">
        <v>-30</v>
      </c>
      <c r="HD25">
        <v>19.935099999999998</v>
      </c>
      <c r="HE25">
        <v>406.10700000000003</v>
      </c>
      <c r="HF25">
        <v>0</v>
      </c>
      <c r="HG25">
        <v>105.001</v>
      </c>
      <c r="HH25">
        <v>104.759</v>
      </c>
    </row>
    <row r="26" spans="1:216" x14ac:dyDescent="0.2">
      <c r="A26">
        <v>8</v>
      </c>
      <c r="B26">
        <v>1689457455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1689457455</v>
      </c>
      <c r="M26">
        <f t="shared" si="0"/>
        <v>1.1531595457166754E-3</v>
      </c>
      <c r="N26">
        <f t="shared" si="1"/>
        <v>1.1531595457166754</v>
      </c>
      <c r="O26">
        <f t="shared" si="2"/>
        <v>10.639419763075409</v>
      </c>
      <c r="P26">
        <f t="shared" si="3"/>
        <v>399.99</v>
      </c>
      <c r="Q26">
        <f t="shared" si="4"/>
        <v>245.99039670851988</v>
      </c>
      <c r="R26">
        <f t="shared" si="5"/>
        <v>24.644671110832771</v>
      </c>
      <c r="S26">
        <f t="shared" si="6"/>
        <v>40.073198504990998</v>
      </c>
      <c r="T26">
        <f t="shared" si="7"/>
        <v>0.1160977561109099</v>
      </c>
      <c r="U26">
        <f t="shared" si="8"/>
        <v>3.7380837852138313</v>
      </c>
      <c r="V26">
        <f t="shared" si="9"/>
        <v>0.11413116168433204</v>
      </c>
      <c r="W26">
        <f t="shared" si="10"/>
        <v>7.150589195115005E-2</v>
      </c>
      <c r="X26">
        <f t="shared" si="11"/>
        <v>82.703145389421067</v>
      </c>
      <c r="Y26">
        <f t="shared" si="12"/>
        <v>21.577858353852832</v>
      </c>
      <c r="Z26">
        <f t="shared" si="13"/>
        <v>21.013000000000002</v>
      </c>
      <c r="AA26">
        <f t="shared" si="14"/>
        <v>2.4979265823268504</v>
      </c>
      <c r="AB26">
        <f t="shared" si="15"/>
        <v>58.770401764145177</v>
      </c>
      <c r="AC26">
        <f t="shared" si="16"/>
        <v>1.5058982825779899</v>
      </c>
      <c r="AD26">
        <f t="shared" si="17"/>
        <v>2.5623413102081476</v>
      </c>
      <c r="AE26">
        <f t="shared" si="18"/>
        <v>0.99202829974886053</v>
      </c>
      <c r="AF26">
        <f t="shared" si="19"/>
        <v>-50.854335966105381</v>
      </c>
      <c r="AG26">
        <f t="shared" si="20"/>
        <v>83.633942806805791</v>
      </c>
      <c r="AH26">
        <f t="shared" si="21"/>
        <v>4.554741682735302</v>
      </c>
      <c r="AI26">
        <f t="shared" si="22"/>
        <v>120.03749391285677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54241.925878765658</v>
      </c>
      <c r="AO26">
        <f t="shared" si="26"/>
        <v>500.05099999999999</v>
      </c>
      <c r="AP26">
        <f t="shared" si="27"/>
        <v>421.54284299970004</v>
      </c>
      <c r="AQ26">
        <f t="shared" si="28"/>
        <v>0.84299970002999702</v>
      </c>
      <c r="AR26">
        <f t="shared" si="29"/>
        <v>0.16538942105789423</v>
      </c>
      <c r="AS26">
        <v>1689457455</v>
      </c>
      <c r="AT26">
        <v>399.99</v>
      </c>
      <c r="AU26">
        <v>405.93700000000001</v>
      </c>
      <c r="AV26">
        <v>15.0311</v>
      </c>
      <c r="AW26">
        <v>14.422599999999999</v>
      </c>
      <c r="AX26">
        <v>401.83300000000003</v>
      </c>
      <c r="AY26">
        <v>15.0252</v>
      </c>
      <c r="AZ26">
        <v>600.11199999999997</v>
      </c>
      <c r="BA26">
        <v>100.124</v>
      </c>
      <c r="BB26">
        <v>6.1500899999999997E-2</v>
      </c>
      <c r="BC26">
        <v>21.428000000000001</v>
      </c>
      <c r="BD26">
        <v>21.013000000000002</v>
      </c>
      <c r="BE26">
        <v>999.9</v>
      </c>
      <c r="BF26">
        <v>0</v>
      </c>
      <c r="BG26">
        <v>0</v>
      </c>
      <c r="BH26">
        <v>10057.5</v>
      </c>
      <c r="BI26">
        <v>0</v>
      </c>
      <c r="BJ26">
        <v>48.082700000000003</v>
      </c>
      <c r="BK26">
        <v>-5.9471699999999998</v>
      </c>
      <c r="BL26">
        <v>406.09399999999999</v>
      </c>
      <c r="BM26">
        <v>411.87700000000001</v>
      </c>
      <c r="BN26">
        <v>0.60852099999999998</v>
      </c>
      <c r="BO26">
        <v>405.93700000000001</v>
      </c>
      <c r="BP26">
        <v>14.422599999999999</v>
      </c>
      <c r="BQ26">
        <v>1.5049699999999999</v>
      </c>
      <c r="BR26">
        <v>1.4440500000000001</v>
      </c>
      <c r="BS26">
        <v>13.018800000000001</v>
      </c>
      <c r="BT26">
        <v>12.388199999999999</v>
      </c>
      <c r="BU26">
        <v>500.05099999999999</v>
      </c>
      <c r="BV26">
        <v>0.90000199999999997</v>
      </c>
      <c r="BW26">
        <v>9.9997500000000003E-2</v>
      </c>
      <c r="BX26">
        <v>0</v>
      </c>
      <c r="BY26">
        <v>2.7536999999999998</v>
      </c>
      <c r="BZ26">
        <v>0</v>
      </c>
      <c r="CA26">
        <v>7693.41</v>
      </c>
      <c r="CB26">
        <v>4056.07</v>
      </c>
      <c r="CC26">
        <v>37.186999999999998</v>
      </c>
      <c r="CD26">
        <v>38.75</v>
      </c>
      <c r="CE26">
        <v>38.186999999999998</v>
      </c>
      <c r="CF26">
        <v>37.625</v>
      </c>
      <c r="CG26">
        <v>36.936999999999998</v>
      </c>
      <c r="CH26">
        <v>450.05</v>
      </c>
      <c r="CI26">
        <v>50</v>
      </c>
      <c r="CJ26">
        <v>0</v>
      </c>
      <c r="CK26">
        <v>1689457464.8</v>
      </c>
      <c r="CL26">
        <v>0</v>
      </c>
      <c r="CM26">
        <v>1689456886</v>
      </c>
      <c r="CN26" t="s">
        <v>353</v>
      </c>
      <c r="CO26">
        <v>1689456881</v>
      </c>
      <c r="CP26">
        <v>1689456886</v>
      </c>
      <c r="CQ26">
        <v>21</v>
      </c>
      <c r="CR26">
        <v>0.221</v>
      </c>
      <c r="CS26">
        <v>2.7E-2</v>
      </c>
      <c r="CT26">
        <v>-1.869</v>
      </c>
      <c r="CU26">
        <v>6.0000000000000001E-3</v>
      </c>
      <c r="CV26">
        <v>408</v>
      </c>
      <c r="CW26">
        <v>14</v>
      </c>
      <c r="CX26">
        <v>0.25</v>
      </c>
      <c r="CY26">
        <v>0.18</v>
      </c>
      <c r="CZ26">
        <v>6.741834591378419</v>
      </c>
      <c r="DA26">
        <v>0.48693100374495352</v>
      </c>
      <c r="DB26">
        <v>5.6700883532842451E-2</v>
      </c>
      <c r="DC26">
        <v>1</v>
      </c>
      <c r="DD26">
        <v>405.88095121951221</v>
      </c>
      <c r="DE26">
        <v>-1.6390243901290361E-2</v>
      </c>
      <c r="DF26">
        <v>2.980338106495406E-2</v>
      </c>
      <c r="DG26">
        <v>-1</v>
      </c>
      <c r="DH26">
        <v>499.99524390243892</v>
      </c>
      <c r="DI26">
        <v>2.953708983200173E-2</v>
      </c>
      <c r="DJ26">
        <v>0.1048236103751866</v>
      </c>
      <c r="DK26">
        <v>1</v>
      </c>
      <c r="DL26">
        <v>2</v>
      </c>
      <c r="DM26">
        <v>2</v>
      </c>
      <c r="DN26" t="s">
        <v>354</v>
      </c>
      <c r="DO26">
        <v>3.2135500000000001</v>
      </c>
      <c r="DP26">
        <v>2.6709399999999999</v>
      </c>
      <c r="DQ26">
        <v>9.4952800000000004E-2</v>
      </c>
      <c r="DR26">
        <v>9.5264600000000005E-2</v>
      </c>
      <c r="DS26">
        <v>8.2872299999999996E-2</v>
      </c>
      <c r="DT26">
        <v>7.9646499999999995E-2</v>
      </c>
      <c r="DU26">
        <v>27519.599999999999</v>
      </c>
      <c r="DV26">
        <v>31071.1</v>
      </c>
      <c r="DW26">
        <v>28602.5</v>
      </c>
      <c r="DX26">
        <v>32916.199999999997</v>
      </c>
      <c r="DY26">
        <v>36457.300000000003</v>
      </c>
      <c r="DZ26">
        <v>41169.800000000003</v>
      </c>
      <c r="EA26">
        <v>41969.3</v>
      </c>
      <c r="EB26">
        <v>47616.6</v>
      </c>
      <c r="EC26">
        <v>2.2581199999999999</v>
      </c>
      <c r="ED26">
        <v>1.8873</v>
      </c>
      <c r="EE26">
        <v>6.6179799999999997E-2</v>
      </c>
      <c r="EF26">
        <v>0</v>
      </c>
      <c r="EG26">
        <v>19.919</v>
      </c>
      <c r="EH26">
        <v>999.9</v>
      </c>
      <c r="EI26">
        <v>60.7</v>
      </c>
      <c r="EJ26">
        <v>23.7</v>
      </c>
      <c r="EK26">
        <v>17.8309</v>
      </c>
      <c r="EL26">
        <v>62.885100000000001</v>
      </c>
      <c r="EM26">
        <v>15.584899999999999</v>
      </c>
      <c r="EN26">
        <v>1</v>
      </c>
      <c r="EO26">
        <v>-0.54352100000000003</v>
      </c>
      <c r="EP26">
        <v>1.44353</v>
      </c>
      <c r="EQ26">
        <v>20.2334</v>
      </c>
      <c r="ER26">
        <v>5.2288199999999998</v>
      </c>
      <c r="ES26">
        <v>12.0077</v>
      </c>
      <c r="ET26">
        <v>4.9907000000000004</v>
      </c>
      <c r="EU26">
        <v>3.3050000000000002</v>
      </c>
      <c r="EV26">
        <v>4309.8999999999996</v>
      </c>
      <c r="EW26">
        <v>4154.6000000000004</v>
      </c>
      <c r="EX26">
        <v>98.7</v>
      </c>
      <c r="EY26">
        <v>32.6</v>
      </c>
      <c r="EZ26">
        <v>1.8527199999999999</v>
      </c>
      <c r="FA26">
        <v>1.8615699999999999</v>
      </c>
      <c r="FB26">
        <v>1.86066</v>
      </c>
      <c r="FC26">
        <v>1.8566800000000001</v>
      </c>
      <c r="FD26">
        <v>1.8610599999999999</v>
      </c>
      <c r="FE26">
        <v>1.85731</v>
      </c>
      <c r="FF26">
        <v>1.85944</v>
      </c>
      <c r="FG26">
        <v>1.8623000000000001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-1.843</v>
      </c>
      <c r="FV26">
        <v>5.8999999999999999E-3</v>
      </c>
      <c r="FW26">
        <v>-0.40136018781475591</v>
      </c>
      <c r="FX26">
        <v>-4.0117494158234393E-3</v>
      </c>
      <c r="FY26">
        <v>1.087516141204025E-6</v>
      </c>
      <c r="FZ26">
        <v>-8.657206703991749E-11</v>
      </c>
      <c r="GA26">
        <v>5.8899999999990627E-3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9.6</v>
      </c>
      <c r="GJ26">
        <v>9.5</v>
      </c>
      <c r="GK26">
        <v>1.0022</v>
      </c>
      <c r="GL26">
        <v>2.34863</v>
      </c>
      <c r="GM26">
        <v>1.5942400000000001</v>
      </c>
      <c r="GN26">
        <v>2.3290999999999999</v>
      </c>
      <c r="GO26">
        <v>1.40015</v>
      </c>
      <c r="GP26">
        <v>2.3815900000000001</v>
      </c>
      <c r="GQ26">
        <v>27.703700000000001</v>
      </c>
      <c r="GR26">
        <v>13.816800000000001</v>
      </c>
      <c r="GS26">
        <v>18</v>
      </c>
      <c r="GT26">
        <v>631.28499999999997</v>
      </c>
      <c r="GU26">
        <v>417.03</v>
      </c>
      <c r="GV26">
        <v>19.774100000000001</v>
      </c>
      <c r="GW26">
        <v>19.970800000000001</v>
      </c>
      <c r="GX26">
        <v>30.0016</v>
      </c>
      <c r="GY26">
        <v>19.746500000000001</v>
      </c>
      <c r="GZ26">
        <v>19.679600000000001</v>
      </c>
      <c r="HA26">
        <v>20.1069</v>
      </c>
      <c r="HB26">
        <v>20</v>
      </c>
      <c r="HC26">
        <v>-30</v>
      </c>
      <c r="HD26">
        <v>19.720400000000001</v>
      </c>
      <c r="HE26">
        <v>405.75900000000001</v>
      </c>
      <c r="HF26">
        <v>0</v>
      </c>
      <c r="HG26">
        <v>104.997</v>
      </c>
      <c r="HH26">
        <v>104.756</v>
      </c>
    </row>
    <row r="27" spans="1:216" x14ac:dyDescent="0.2">
      <c r="A27">
        <v>9</v>
      </c>
      <c r="B27">
        <v>1689457515.5</v>
      </c>
      <c r="C27">
        <v>484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1689457515.5</v>
      </c>
      <c r="M27">
        <f t="shared" si="0"/>
        <v>1.1192164958658188E-3</v>
      </c>
      <c r="N27">
        <f t="shared" si="1"/>
        <v>1.1192164958658188</v>
      </c>
      <c r="O27">
        <f t="shared" si="2"/>
        <v>9.3865638312268356</v>
      </c>
      <c r="P27">
        <f t="shared" si="3"/>
        <v>399.92500000000001</v>
      </c>
      <c r="Q27">
        <f t="shared" si="4"/>
        <v>262.21565360779209</v>
      </c>
      <c r="R27">
        <f t="shared" si="5"/>
        <v>26.270659210957238</v>
      </c>
      <c r="S27">
        <f t="shared" si="6"/>
        <v>40.067376757975005</v>
      </c>
      <c r="T27">
        <f t="shared" si="7"/>
        <v>0.1150271628006283</v>
      </c>
      <c r="U27">
        <f t="shared" si="8"/>
        <v>3.7266935822628366</v>
      </c>
      <c r="V27">
        <f t="shared" si="9"/>
        <v>0.11309055162338122</v>
      </c>
      <c r="W27">
        <f t="shared" si="10"/>
        <v>7.0852875697255763E-2</v>
      </c>
      <c r="X27">
        <f t="shared" si="11"/>
        <v>62.029039954631507</v>
      </c>
      <c r="Y27">
        <f t="shared" si="12"/>
        <v>21.423798502374538</v>
      </c>
      <c r="Z27">
        <f t="shared" si="13"/>
        <v>20.930800000000001</v>
      </c>
      <c r="AA27">
        <f t="shared" si="14"/>
        <v>2.4853374581262897</v>
      </c>
      <c r="AB27">
        <f t="shared" si="15"/>
        <v>59.303393665046421</v>
      </c>
      <c r="AC27">
        <f t="shared" si="16"/>
        <v>1.5136085880706001</v>
      </c>
      <c r="AD27">
        <f t="shared" si="17"/>
        <v>2.5523136106167312</v>
      </c>
      <c r="AE27">
        <f t="shared" si="18"/>
        <v>0.97172887005568964</v>
      </c>
      <c r="AF27">
        <f t="shared" si="19"/>
        <v>-49.357447467682611</v>
      </c>
      <c r="AG27">
        <f t="shared" si="20"/>
        <v>87.035730109092384</v>
      </c>
      <c r="AH27">
        <f t="shared" si="21"/>
        <v>4.7509490884835381</v>
      </c>
      <c r="AI27">
        <f t="shared" si="22"/>
        <v>104.45827168452482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54022.156103026704</v>
      </c>
      <c r="AO27">
        <f t="shared" si="26"/>
        <v>375.04500000000002</v>
      </c>
      <c r="AP27">
        <f t="shared" si="27"/>
        <v>316.16311500239976</v>
      </c>
      <c r="AQ27">
        <f t="shared" si="28"/>
        <v>0.84300047994880545</v>
      </c>
      <c r="AR27">
        <f t="shared" si="29"/>
        <v>0.16539092630119454</v>
      </c>
      <c r="AS27">
        <v>1689457515.5</v>
      </c>
      <c r="AT27">
        <v>399.92500000000001</v>
      </c>
      <c r="AU27">
        <v>405.19400000000002</v>
      </c>
      <c r="AV27">
        <v>15.107799999999999</v>
      </c>
      <c r="AW27">
        <v>14.517200000000001</v>
      </c>
      <c r="AX27">
        <v>401.76799999999997</v>
      </c>
      <c r="AY27">
        <v>15.101900000000001</v>
      </c>
      <c r="AZ27">
        <v>600.05399999999997</v>
      </c>
      <c r="BA27">
        <v>100.126</v>
      </c>
      <c r="BB27">
        <v>6.1226999999999997E-2</v>
      </c>
      <c r="BC27">
        <v>21.364000000000001</v>
      </c>
      <c r="BD27">
        <v>20.930800000000001</v>
      </c>
      <c r="BE27">
        <v>999.9</v>
      </c>
      <c r="BF27">
        <v>0</v>
      </c>
      <c r="BG27">
        <v>0</v>
      </c>
      <c r="BH27">
        <v>10012.5</v>
      </c>
      <c r="BI27">
        <v>0</v>
      </c>
      <c r="BJ27">
        <v>48.0227</v>
      </c>
      <c r="BK27">
        <v>-5.26959</v>
      </c>
      <c r="BL27">
        <v>406.06</v>
      </c>
      <c r="BM27">
        <v>411.16300000000001</v>
      </c>
      <c r="BN27">
        <v>0.59063299999999996</v>
      </c>
      <c r="BO27">
        <v>405.19400000000002</v>
      </c>
      <c r="BP27">
        <v>14.517200000000001</v>
      </c>
      <c r="BQ27">
        <v>1.5126900000000001</v>
      </c>
      <c r="BR27">
        <v>1.45356</v>
      </c>
      <c r="BS27">
        <v>13.097099999999999</v>
      </c>
      <c r="BT27">
        <v>12.488200000000001</v>
      </c>
      <c r="BU27">
        <v>375.04500000000002</v>
      </c>
      <c r="BV27">
        <v>0.89998</v>
      </c>
      <c r="BW27">
        <v>0.10002</v>
      </c>
      <c r="BX27">
        <v>0</v>
      </c>
      <c r="BY27">
        <v>2.2803</v>
      </c>
      <c r="BZ27">
        <v>0</v>
      </c>
      <c r="CA27">
        <v>7168.32</v>
      </c>
      <c r="CB27">
        <v>3042.09</v>
      </c>
      <c r="CC27">
        <v>36.061999999999998</v>
      </c>
      <c r="CD27">
        <v>38.311999999999998</v>
      </c>
      <c r="CE27">
        <v>37.625</v>
      </c>
      <c r="CF27">
        <v>37.125</v>
      </c>
      <c r="CG27">
        <v>36.186999999999998</v>
      </c>
      <c r="CH27">
        <v>337.53</v>
      </c>
      <c r="CI27">
        <v>37.51</v>
      </c>
      <c r="CJ27">
        <v>0</v>
      </c>
      <c r="CK27">
        <v>1689457524.8</v>
      </c>
      <c r="CL27">
        <v>0</v>
      </c>
      <c r="CM27">
        <v>1689456886</v>
      </c>
      <c r="CN27" t="s">
        <v>353</v>
      </c>
      <c r="CO27">
        <v>1689456881</v>
      </c>
      <c r="CP27">
        <v>1689456886</v>
      </c>
      <c r="CQ27">
        <v>21</v>
      </c>
      <c r="CR27">
        <v>0.221</v>
      </c>
      <c r="CS27">
        <v>2.7E-2</v>
      </c>
      <c r="CT27">
        <v>-1.869</v>
      </c>
      <c r="CU27">
        <v>6.0000000000000001E-3</v>
      </c>
      <c r="CV27">
        <v>408</v>
      </c>
      <c r="CW27">
        <v>14</v>
      </c>
      <c r="CX27">
        <v>0.25</v>
      </c>
      <c r="CY27">
        <v>0.18</v>
      </c>
      <c r="CZ27">
        <v>5.9460523054366794</v>
      </c>
      <c r="DA27">
        <v>0.2604037588976521</v>
      </c>
      <c r="DB27">
        <v>6.5209022014948173E-2</v>
      </c>
      <c r="DC27">
        <v>1</v>
      </c>
      <c r="DD27">
        <v>405.22963414634143</v>
      </c>
      <c r="DE27">
        <v>3.7756097561731768E-2</v>
      </c>
      <c r="DF27">
        <v>5.2131052539778948E-2</v>
      </c>
      <c r="DG27">
        <v>-1</v>
      </c>
      <c r="DH27">
        <v>374.99558536585357</v>
      </c>
      <c r="DI27">
        <v>-9.1989077275016484E-3</v>
      </c>
      <c r="DJ27">
        <v>0.12282805264901089</v>
      </c>
      <c r="DK27">
        <v>1</v>
      </c>
      <c r="DL27">
        <v>2</v>
      </c>
      <c r="DM27">
        <v>2</v>
      </c>
      <c r="DN27" t="s">
        <v>354</v>
      </c>
      <c r="DO27">
        <v>3.2133400000000001</v>
      </c>
      <c r="DP27">
        <v>2.6702699999999999</v>
      </c>
      <c r="DQ27">
        <v>9.4933299999999998E-2</v>
      </c>
      <c r="DR27">
        <v>9.5124399999999998E-2</v>
      </c>
      <c r="DS27">
        <v>8.3177100000000004E-2</v>
      </c>
      <c r="DT27">
        <v>8.0021099999999998E-2</v>
      </c>
      <c r="DU27">
        <v>27518.9</v>
      </c>
      <c r="DV27">
        <v>31073.8</v>
      </c>
      <c r="DW27">
        <v>28601.3</v>
      </c>
      <c r="DX27">
        <v>32914.199999999997</v>
      </c>
      <c r="DY27">
        <v>36443.4</v>
      </c>
      <c r="DZ27">
        <v>41150.199999999997</v>
      </c>
      <c r="EA27">
        <v>41967.5</v>
      </c>
      <c r="EB27">
        <v>47613.599999999999</v>
      </c>
      <c r="EC27">
        <v>2.2576700000000001</v>
      </c>
      <c r="ED27">
        <v>1.8860300000000001</v>
      </c>
      <c r="EE27">
        <v>5.5506800000000002E-2</v>
      </c>
      <c r="EF27">
        <v>0</v>
      </c>
      <c r="EG27">
        <v>20.013300000000001</v>
      </c>
      <c r="EH27">
        <v>999.9</v>
      </c>
      <c r="EI27">
        <v>60.8</v>
      </c>
      <c r="EJ27">
        <v>23.8</v>
      </c>
      <c r="EK27">
        <v>17.968900000000001</v>
      </c>
      <c r="EL27">
        <v>63.485100000000003</v>
      </c>
      <c r="EM27">
        <v>15.8293</v>
      </c>
      <c r="EN27">
        <v>1</v>
      </c>
      <c r="EO27">
        <v>-0.54419200000000001</v>
      </c>
      <c r="EP27">
        <v>-0.39402500000000001</v>
      </c>
      <c r="EQ27">
        <v>20.244199999999999</v>
      </c>
      <c r="ER27">
        <v>5.2288199999999998</v>
      </c>
      <c r="ES27">
        <v>12.005800000000001</v>
      </c>
      <c r="ET27">
        <v>4.99085</v>
      </c>
      <c r="EU27">
        <v>3.3050000000000002</v>
      </c>
      <c r="EV27">
        <v>4311.3999999999996</v>
      </c>
      <c r="EW27">
        <v>4158.7</v>
      </c>
      <c r="EX27">
        <v>98.7</v>
      </c>
      <c r="EY27">
        <v>32.6</v>
      </c>
      <c r="EZ27">
        <v>1.8527199999999999</v>
      </c>
      <c r="FA27">
        <v>1.8615699999999999</v>
      </c>
      <c r="FB27">
        <v>1.86066</v>
      </c>
      <c r="FC27">
        <v>1.85669</v>
      </c>
      <c r="FD27">
        <v>1.8610199999999999</v>
      </c>
      <c r="FE27">
        <v>1.8573200000000001</v>
      </c>
      <c r="FF27">
        <v>1.85944</v>
      </c>
      <c r="FG27">
        <v>1.86233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-1.843</v>
      </c>
      <c r="FV27">
        <v>5.8999999999999999E-3</v>
      </c>
      <c r="FW27">
        <v>-0.40136018781475591</v>
      </c>
      <c r="FX27">
        <v>-4.0117494158234393E-3</v>
      </c>
      <c r="FY27">
        <v>1.087516141204025E-6</v>
      </c>
      <c r="FZ27">
        <v>-8.657206703991749E-11</v>
      </c>
      <c r="GA27">
        <v>5.8899999999990627E-3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10.6</v>
      </c>
      <c r="GJ27">
        <v>10.5</v>
      </c>
      <c r="GK27">
        <v>1.00098</v>
      </c>
      <c r="GL27">
        <v>2.34985</v>
      </c>
      <c r="GM27">
        <v>1.5942400000000001</v>
      </c>
      <c r="GN27">
        <v>2.3278799999999999</v>
      </c>
      <c r="GO27">
        <v>1.40015</v>
      </c>
      <c r="GP27">
        <v>2.34009</v>
      </c>
      <c r="GQ27">
        <v>27.787299999999998</v>
      </c>
      <c r="GR27">
        <v>13.8081</v>
      </c>
      <c r="GS27">
        <v>18</v>
      </c>
      <c r="GT27">
        <v>631.52700000000004</v>
      </c>
      <c r="GU27">
        <v>416.69799999999998</v>
      </c>
      <c r="GV27">
        <v>20.278300000000002</v>
      </c>
      <c r="GW27">
        <v>20.017800000000001</v>
      </c>
      <c r="GX27">
        <v>30.000299999999999</v>
      </c>
      <c r="GY27">
        <v>19.790700000000001</v>
      </c>
      <c r="GZ27">
        <v>19.726299999999998</v>
      </c>
      <c r="HA27">
        <v>20.081600000000002</v>
      </c>
      <c r="HB27">
        <v>20</v>
      </c>
      <c r="HC27">
        <v>-30</v>
      </c>
      <c r="HD27">
        <v>20.303799999999999</v>
      </c>
      <c r="HE27">
        <v>405.26499999999999</v>
      </c>
      <c r="HF27">
        <v>0</v>
      </c>
      <c r="HG27">
        <v>104.99299999999999</v>
      </c>
      <c r="HH27">
        <v>104.75</v>
      </c>
    </row>
    <row r="28" spans="1:216" x14ac:dyDescent="0.2">
      <c r="A28">
        <v>10</v>
      </c>
      <c r="B28">
        <v>1689457576</v>
      </c>
      <c r="C28">
        <v>544.5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1689457576</v>
      </c>
      <c r="M28">
        <f t="shared" si="0"/>
        <v>1.1658748044052309E-3</v>
      </c>
      <c r="N28">
        <f t="shared" si="1"/>
        <v>1.1658748044052309</v>
      </c>
      <c r="O28">
        <f t="shared" si="2"/>
        <v>7.1511042479889033</v>
      </c>
      <c r="P28">
        <f t="shared" si="3"/>
        <v>399.98</v>
      </c>
      <c r="Q28">
        <f t="shared" si="4"/>
        <v>296.23727263214033</v>
      </c>
      <c r="R28">
        <f t="shared" si="5"/>
        <v>29.679761906023852</v>
      </c>
      <c r="S28">
        <f t="shared" si="6"/>
        <v>40.073658056908002</v>
      </c>
      <c r="T28">
        <f t="shared" si="7"/>
        <v>0.11830952917277629</v>
      </c>
      <c r="U28">
        <f t="shared" si="8"/>
        <v>3.7216516569492453</v>
      </c>
      <c r="V28">
        <f t="shared" si="9"/>
        <v>0.11625915469724596</v>
      </c>
      <c r="W28">
        <f t="shared" si="10"/>
        <v>7.2843229862943379E-2</v>
      </c>
      <c r="X28">
        <f t="shared" si="11"/>
        <v>41.349451451115904</v>
      </c>
      <c r="Y28">
        <f t="shared" si="12"/>
        <v>21.525443560359136</v>
      </c>
      <c r="Z28">
        <f t="shared" si="13"/>
        <v>21.092500000000001</v>
      </c>
      <c r="AA28">
        <f t="shared" si="14"/>
        <v>2.5101552841590866</v>
      </c>
      <c r="AB28">
        <f t="shared" si="15"/>
        <v>59.015840052447722</v>
      </c>
      <c r="AC28">
        <f t="shared" si="16"/>
        <v>1.5256704273333399</v>
      </c>
      <c r="AD28">
        <f t="shared" si="17"/>
        <v>2.5851880206694808</v>
      </c>
      <c r="AE28">
        <f t="shared" si="18"/>
        <v>0.98448485682574671</v>
      </c>
      <c r="AF28">
        <f t="shared" si="19"/>
        <v>-51.415078874270684</v>
      </c>
      <c r="AG28">
        <f t="shared" si="20"/>
        <v>96.408329224199477</v>
      </c>
      <c r="AH28">
        <f t="shared" si="21"/>
        <v>5.2796617171196569</v>
      </c>
      <c r="AI28">
        <f t="shared" si="22"/>
        <v>91.622363518164349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53881.480355516404</v>
      </c>
      <c r="AO28">
        <f t="shared" si="26"/>
        <v>250.01599999999999</v>
      </c>
      <c r="AP28">
        <f t="shared" si="27"/>
        <v>210.76312800575951</v>
      </c>
      <c r="AQ28">
        <f t="shared" si="28"/>
        <v>0.8429985601151907</v>
      </c>
      <c r="AR28">
        <f t="shared" si="29"/>
        <v>0.1653872210223182</v>
      </c>
      <c r="AS28">
        <v>1689457576</v>
      </c>
      <c r="AT28">
        <v>399.98</v>
      </c>
      <c r="AU28">
        <v>404.06099999999998</v>
      </c>
      <c r="AV28">
        <v>15.2279</v>
      </c>
      <c r="AW28">
        <v>14.6128</v>
      </c>
      <c r="AX28">
        <v>401.82400000000001</v>
      </c>
      <c r="AY28">
        <v>15.222</v>
      </c>
      <c r="AZ28">
        <v>600.09900000000005</v>
      </c>
      <c r="BA28">
        <v>100.128</v>
      </c>
      <c r="BB28">
        <v>6.1154600000000003E-2</v>
      </c>
      <c r="BC28">
        <v>21.573</v>
      </c>
      <c r="BD28">
        <v>21.092500000000001</v>
      </c>
      <c r="BE28">
        <v>999.9</v>
      </c>
      <c r="BF28">
        <v>0</v>
      </c>
      <c r="BG28">
        <v>0</v>
      </c>
      <c r="BH28">
        <v>9992.5</v>
      </c>
      <c r="BI28">
        <v>0</v>
      </c>
      <c r="BJ28">
        <v>61.4193</v>
      </c>
      <c r="BK28">
        <v>-4.0813300000000003</v>
      </c>
      <c r="BL28">
        <v>406.16500000000002</v>
      </c>
      <c r="BM28">
        <v>410.053</v>
      </c>
      <c r="BN28">
        <v>0.61508200000000002</v>
      </c>
      <c r="BO28">
        <v>404.06099999999998</v>
      </c>
      <c r="BP28">
        <v>14.6128</v>
      </c>
      <c r="BQ28">
        <v>1.5247299999999999</v>
      </c>
      <c r="BR28">
        <v>1.46315</v>
      </c>
      <c r="BS28">
        <v>13.218500000000001</v>
      </c>
      <c r="BT28">
        <v>12.5884</v>
      </c>
      <c r="BU28">
        <v>250.01599999999999</v>
      </c>
      <c r="BV28">
        <v>0.90004799999999996</v>
      </c>
      <c r="BW28">
        <v>9.9951999999999999E-2</v>
      </c>
      <c r="BX28">
        <v>0</v>
      </c>
      <c r="BY28">
        <v>2.5768</v>
      </c>
      <c r="BZ28">
        <v>0</v>
      </c>
      <c r="CA28">
        <v>14340.6</v>
      </c>
      <c r="CB28">
        <v>2027.98</v>
      </c>
      <c r="CC28">
        <v>36.125</v>
      </c>
      <c r="CD28">
        <v>39.25</v>
      </c>
      <c r="CE28">
        <v>37.936999999999998</v>
      </c>
      <c r="CF28">
        <v>38.311999999999998</v>
      </c>
      <c r="CG28">
        <v>36.436999999999998</v>
      </c>
      <c r="CH28">
        <v>225.03</v>
      </c>
      <c r="CI28">
        <v>24.99</v>
      </c>
      <c r="CJ28">
        <v>0</v>
      </c>
      <c r="CK28">
        <v>1689457585.4000001</v>
      </c>
      <c r="CL28">
        <v>0</v>
      </c>
      <c r="CM28">
        <v>1689456886</v>
      </c>
      <c r="CN28" t="s">
        <v>353</v>
      </c>
      <c r="CO28">
        <v>1689456881</v>
      </c>
      <c r="CP28">
        <v>1689456886</v>
      </c>
      <c r="CQ28">
        <v>21</v>
      </c>
      <c r="CR28">
        <v>0.221</v>
      </c>
      <c r="CS28">
        <v>2.7E-2</v>
      </c>
      <c r="CT28">
        <v>-1.869</v>
      </c>
      <c r="CU28">
        <v>6.0000000000000001E-3</v>
      </c>
      <c r="CV28">
        <v>408</v>
      </c>
      <c r="CW28">
        <v>14</v>
      </c>
      <c r="CX28">
        <v>0.25</v>
      </c>
      <c r="CY28">
        <v>0.18</v>
      </c>
      <c r="CZ28">
        <v>4.5231778013175212</v>
      </c>
      <c r="DA28">
        <v>0.39829015896009801</v>
      </c>
      <c r="DB28">
        <v>6.0453610140259878E-2</v>
      </c>
      <c r="DC28">
        <v>1</v>
      </c>
      <c r="DD28">
        <v>404.07792682926828</v>
      </c>
      <c r="DE28">
        <v>-1.4153310104183969E-2</v>
      </c>
      <c r="DF28">
        <v>3.3944280199160168E-2</v>
      </c>
      <c r="DG28">
        <v>-1</v>
      </c>
      <c r="DH28">
        <v>250.1228536585366</v>
      </c>
      <c r="DI28">
        <v>0.105555887501552</v>
      </c>
      <c r="DJ28">
        <v>0.160022187634702</v>
      </c>
      <c r="DK28">
        <v>1</v>
      </c>
      <c r="DL28">
        <v>2</v>
      </c>
      <c r="DM28">
        <v>2</v>
      </c>
      <c r="DN28" t="s">
        <v>354</v>
      </c>
      <c r="DO28">
        <v>3.2133699999999998</v>
      </c>
      <c r="DP28">
        <v>2.6700200000000001</v>
      </c>
      <c r="DQ28">
        <v>9.4933199999999995E-2</v>
      </c>
      <c r="DR28">
        <v>9.49131E-2</v>
      </c>
      <c r="DS28">
        <v>8.3654199999999998E-2</v>
      </c>
      <c r="DT28">
        <v>8.0397099999999999E-2</v>
      </c>
      <c r="DU28">
        <v>27516.5</v>
      </c>
      <c r="DV28">
        <v>31078.9</v>
      </c>
      <c r="DW28">
        <v>28599.1</v>
      </c>
      <c r="DX28">
        <v>32912.1</v>
      </c>
      <c r="DY28">
        <v>36421</v>
      </c>
      <c r="DZ28">
        <v>41130.300000000003</v>
      </c>
      <c r="EA28">
        <v>41964.1</v>
      </c>
      <c r="EB28">
        <v>47610.1</v>
      </c>
      <c r="EC28">
        <v>2.2570700000000001</v>
      </c>
      <c r="ED28">
        <v>1.88487</v>
      </c>
      <c r="EE28">
        <v>5.6624399999999998E-2</v>
      </c>
      <c r="EF28">
        <v>0</v>
      </c>
      <c r="EG28">
        <v>20.156700000000001</v>
      </c>
      <c r="EH28">
        <v>999.9</v>
      </c>
      <c r="EI28">
        <v>60.9</v>
      </c>
      <c r="EJ28">
        <v>23.9</v>
      </c>
      <c r="EK28">
        <v>18.107199999999999</v>
      </c>
      <c r="EL28">
        <v>63.385100000000001</v>
      </c>
      <c r="EM28">
        <v>15.6571</v>
      </c>
      <c r="EN28">
        <v>1</v>
      </c>
      <c r="EO28">
        <v>-0.53871400000000003</v>
      </c>
      <c r="EP28">
        <v>1.5436300000000001</v>
      </c>
      <c r="EQ28">
        <v>20.230899999999998</v>
      </c>
      <c r="ER28">
        <v>5.2285199999999996</v>
      </c>
      <c r="ES28">
        <v>12.0067</v>
      </c>
      <c r="ET28">
        <v>4.9912000000000001</v>
      </c>
      <c r="EU28">
        <v>3.3050000000000002</v>
      </c>
      <c r="EV28">
        <v>4312.5</v>
      </c>
      <c r="EW28">
        <v>4162.2</v>
      </c>
      <c r="EX28">
        <v>98.7</v>
      </c>
      <c r="EY28">
        <v>32.700000000000003</v>
      </c>
      <c r="EZ28">
        <v>1.8527199999999999</v>
      </c>
      <c r="FA28">
        <v>1.8615699999999999</v>
      </c>
      <c r="FB28">
        <v>1.86066</v>
      </c>
      <c r="FC28">
        <v>1.85669</v>
      </c>
      <c r="FD28">
        <v>1.8610100000000001</v>
      </c>
      <c r="FE28">
        <v>1.8573</v>
      </c>
      <c r="FF28">
        <v>1.85944</v>
      </c>
      <c r="FG28">
        <v>1.8622799999999999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-1.8440000000000001</v>
      </c>
      <c r="FV28">
        <v>5.8999999999999999E-3</v>
      </c>
      <c r="FW28">
        <v>-0.40136018781475591</v>
      </c>
      <c r="FX28">
        <v>-4.0117494158234393E-3</v>
      </c>
      <c r="FY28">
        <v>1.087516141204025E-6</v>
      </c>
      <c r="FZ28">
        <v>-8.657206703991749E-11</v>
      </c>
      <c r="GA28">
        <v>5.8899999999990627E-3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11.6</v>
      </c>
      <c r="GJ28">
        <v>11.5</v>
      </c>
      <c r="GK28">
        <v>0.99853499999999995</v>
      </c>
      <c r="GL28">
        <v>2.34863</v>
      </c>
      <c r="GM28">
        <v>1.5942400000000001</v>
      </c>
      <c r="GN28">
        <v>2.3278799999999999</v>
      </c>
      <c r="GO28">
        <v>1.40015</v>
      </c>
      <c r="GP28">
        <v>2.36938</v>
      </c>
      <c r="GQ28">
        <v>27.8291</v>
      </c>
      <c r="GR28">
        <v>13.8081</v>
      </c>
      <c r="GS28">
        <v>18</v>
      </c>
      <c r="GT28">
        <v>631.70899999999995</v>
      </c>
      <c r="GU28">
        <v>416.43200000000002</v>
      </c>
      <c r="GV28">
        <v>20.790400000000002</v>
      </c>
      <c r="GW28">
        <v>20.070499999999999</v>
      </c>
      <c r="GX28">
        <v>30.0016</v>
      </c>
      <c r="GY28">
        <v>19.838999999999999</v>
      </c>
      <c r="GZ28">
        <v>19.772300000000001</v>
      </c>
      <c r="HA28">
        <v>20.042200000000001</v>
      </c>
      <c r="HB28">
        <v>20</v>
      </c>
      <c r="HC28">
        <v>-30</v>
      </c>
      <c r="HD28">
        <v>20.2926</v>
      </c>
      <c r="HE28">
        <v>404.21899999999999</v>
      </c>
      <c r="HF28">
        <v>0</v>
      </c>
      <c r="HG28">
        <v>104.98399999999999</v>
      </c>
      <c r="HH28">
        <v>104.742</v>
      </c>
    </row>
    <row r="29" spans="1:216" x14ac:dyDescent="0.2">
      <c r="A29">
        <v>11</v>
      </c>
      <c r="B29">
        <v>1689457636.5</v>
      </c>
      <c r="C29">
        <v>605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1689457636.5</v>
      </c>
      <c r="M29">
        <f t="shared" si="0"/>
        <v>9.9797564586746944E-4</v>
      </c>
      <c r="N29">
        <f t="shared" si="1"/>
        <v>0.99797564586746934</v>
      </c>
      <c r="O29">
        <f t="shared" si="2"/>
        <v>5.7026974623063085</v>
      </c>
      <c r="P29">
        <f t="shared" si="3"/>
        <v>399.988</v>
      </c>
      <c r="Q29">
        <f t="shared" si="4"/>
        <v>300.8290009858888</v>
      </c>
      <c r="R29">
        <f t="shared" si="5"/>
        <v>30.141860657476506</v>
      </c>
      <c r="S29">
        <f t="shared" si="6"/>
        <v>40.077195088076799</v>
      </c>
      <c r="T29">
        <f t="shared" si="7"/>
        <v>9.8891384111854178E-2</v>
      </c>
      <c r="U29">
        <f t="shared" si="8"/>
        <v>3.7261080918961715</v>
      </c>
      <c r="V29">
        <f t="shared" si="9"/>
        <v>9.7456116117306132E-2</v>
      </c>
      <c r="W29">
        <f t="shared" si="10"/>
        <v>6.1037290332488087E-2</v>
      </c>
      <c r="X29">
        <f t="shared" si="11"/>
        <v>29.784481151674161</v>
      </c>
      <c r="Y29">
        <f t="shared" si="12"/>
        <v>21.465060911074357</v>
      </c>
      <c r="Z29">
        <f t="shared" si="13"/>
        <v>21.240300000000001</v>
      </c>
      <c r="AA29">
        <f t="shared" si="14"/>
        <v>2.5330292966503198</v>
      </c>
      <c r="AB29">
        <f t="shared" si="15"/>
        <v>59.2455090656577</v>
      </c>
      <c r="AC29">
        <f t="shared" si="16"/>
        <v>1.5277885104127999</v>
      </c>
      <c r="AD29">
        <f t="shared" si="17"/>
        <v>2.578741468352745</v>
      </c>
      <c r="AE29">
        <f t="shared" si="18"/>
        <v>1.0052407862375199</v>
      </c>
      <c r="AF29">
        <f t="shared" si="19"/>
        <v>-44.010725982755403</v>
      </c>
      <c r="AG29">
        <f t="shared" si="20"/>
        <v>58.637438125544094</v>
      </c>
      <c r="AH29">
        <f t="shared" si="21"/>
        <v>3.2091012308739186</v>
      </c>
      <c r="AI29">
        <f t="shared" si="22"/>
        <v>47.620294525336767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53979.589122295161</v>
      </c>
      <c r="AO29">
        <f t="shared" si="26"/>
        <v>180.09299999999999</v>
      </c>
      <c r="AP29">
        <f t="shared" si="27"/>
        <v>151.81782899050475</v>
      </c>
      <c r="AQ29">
        <f t="shared" si="28"/>
        <v>0.8429968349158754</v>
      </c>
      <c r="AR29">
        <f t="shared" si="29"/>
        <v>0.16538389138763951</v>
      </c>
      <c r="AS29">
        <v>1689457636.5</v>
      </c>
      <c r="AT29">
        <v>399.988</v>
      </c>
      <c r="AU29">
        <v>403.25700000000001</v>
      </c>
      <c r="AV29">
        <v>15.247999999999999</v>
      </c>
      <c r="AW29">
        <v>14.721500000000001</v>
      </c>
      <c r="AX29">
        <v>401.83199999999999</v>
      </c>
      <c r="AY29">
        <v>15.242100000000001</v>
      </c>
      <c r="AZ29">
        <v>600.10799999999995</v>
      </c>
      <c r="BA29">
        <v>100.134</v>
      </c>
      <c r="BB29">
        <v>6.1993600000000003E-2</v>
      </c>
      <c r="BC29">
        <v>21.5322</v>
      </c>
      <c r="BD29">
        <v>21.240300000000001</v>
      </c>
      <c r="BE29">
        <v>999.9</v>
      </c>
      <c r="BF29">
        <v>0</v>
      </c>
      <c r="BG29">
        <v>0</v>
      </c>
      <c r="BH29">
        <v>10009.4</v>
      </c>
      <c r="BI29">
        <v>0</v>
      </c>
      <c r="BJ29">
        <v>57.8581</v>
      </c>
      <c r="BK29">
        <v>-3.2688299999999999</v>
      </c>
      <c r="BL29">
        <v>406.18200000000002</v>
      </c>
      <c r="BM29">
        <v>409.28199999999998</v>
      </c>
      <c r="BN29">
        <v>0.52648499999999998</v>
      </c>
      <c r="BO29">
        <v>403.25700000000001</v>
      </c>
      <c r="BP29">
        <v>14.721500000000001</v>
      </c>
      <c r="BQ29">
        <v>1.52685</v>
      </c>
      <c r="BR29">
        <v>1.4741299999999999</v>
      </c>
      <c r="BS29">
        <v>13.239699999999999</v>
      </c>
      <c r="BT29">
        <v>12.702400000000001</v>
      </c>
      <c r="BU29">
        <v>180.09299999999999</v>
      </c>
      <c r="BV29">
        <v>0.90008200000000005</v>
      </c>
      <c r="BW29">
        <v>9.9918199999999999E-2</v>
      </c>
      <c r="BX29">
        <v>0</v>
      </c>
      <c r="BY29">
        <v>2.2700999999999998</v>
      </c>
      <c r="BZ29">
        <v>0</v>
      </c>
      <c r="CA29">
        <v>11973.7</v>
      </c>
      <c r="CB29">
        <v>1460.83</v>
      </c>
      <c r="CC29">
        <v>36.25</v>
      </c>
      <c r="CD29">
        <v>39.875</v>
      </c>
      <c r="CE29">
        <v>38.125</v>
      </c>
      <c r="CF29">
        <v>39.186999999999998</v>
      </c>
      <c r="CG29">
        <v>36.625</v>
      </c>
      <c r="CH29">
        <v>162.1</v>
      </c>
      <c r="CI29">
        <v>17.989999999999998</v>
      </c>
      <c r="CJ29">
        <v>0</v>
      </c>
      <c r="CK29">
        <v>1689457646</v>
      </c>
      <c r="CL29">
        <v>0</v>
      </c>
      <c r="CM29">
        <v>1689456886</v>
      </c>
      <c r="CN29" t="s">
        <v>353</v>
      </c>
      <c r="CO29">
        <v>1689456881</v>
      </c>
      <c r="CP29">
        <v>1689456886</v>
      </c>
      <c r="CQ29">
        <v>21</v>
      </c>
      <c r="CR29">
        <v>0.221</v>
      </c>
      <c r="CS29">
        <v>2.7E-2</v>
      </c>
      <c r="CT29">
        <v>-1.869</v>
      </c>
      <c r="CU29">
        <v>6.0000000000000001E-3</v>
      </c>
      <c r="CV29">
        <v>408</v>
      </c>
      <c r="CW29">
        <v>14</v>
      </c>
      <c r="CX29">
        <v>0.25</v>
      </c>
      <c r="CY29">
        <v>0.18</v>
      </c>
      <c r="CZ29">
        <v>3.508761691691364</v>
      </c>
      <c r="DA29">
        <v>0.63097016163215336</v>
      </c>
      <c r="DB29">
        <v>6.8241508133684972E-2</v>
      </c>
      <c r="DC29">
        <v>1</v>
      </c>
      <c r="DD29">
        <v>403.20569999999998</v>
      </c>
      <c r="DE29">
        <v>8.3617260787521533E-2</v>
      </c>
      <c r="DF29">
        <v>1.7982213434388598E-2</v>
      </c>
      <c r="DG29">
        <v>-1</v>
      </c>
      <c r="DH29">
        <v>179.99085365853659</v>
      </c>
      <c r="DI29">
        <v>-0.38451796022607337</v>
      </c>
      <c r="DJ29">
        <v>0.13288204213046151</v>
      </c>
      <c r="DK29">
        <v>1</v>
      </c>
      <c r="DL29">
        <v>2</v>
      </c>
      <c r="DM29">
        <v>2</v>
      </c>
      <c r="DN29" t="s">
        <v>354</v>
      </c>
      <c r="DO29">
        <v>3.21326</v>
      </c>
      <c r="DP29">
        <v>2.6710099999999999</v>
      </c>
      <c r="DQ29">
        <v>9.4923800000000003E-2</v>
      </c>
      <c r="DR29">
        <v>9.4759099999999999E-2</v>
      </c>
      <c r="DS29">
        <v>8.3726499999999995E-2</v>
      </c>
      <c r="DT29">
        <v>8.0823999999999993E-2</v>
      </c>
      <c r="DU29">
        <v>27513.4</v>
      </c>
      <c r="DV29">
        <v>31081.200000000001</v>
      </c>
      <c r="DW29">
        <v>28595.8</v>
      </c>
      <c r="DX29">
        <v>32909.300000000003</v>
      </c>
      <c r="DY29">
        <v>36414.1</v>
      </c>
      <c r="DZ29">
        <v>41107.5</v>
      </c>
      <c r="EA29">
        <v>41959.5</v>
      </c>
      <c r="EB29">
        <v>47606</v>
      </c>
      <c r="EC29">
        <v>2.25515</v>
      </c>
      <c r="ED29">
        <v>1.8834500000000001</v>
      </c>
      <c r="EE29">
        <v>-2.2165500000000001E-2</v>
      </c>
      <c r="EF29">
        <v>0</v>
      </c>
      <c r="EG29">
        <v>21.606200000000001</v>
      </c>
      <c r="EH29">
        <v>999.9</v>
      </c>
      <c r="EI29">
        <v>60.9</v>
      </c>
      <c r="EJ29">
        <v>24</v>
      </c>
      <c r="EK29">
        <v>18.214500000000001</v>
      </c>
      <c r="EL29">
        <v>63.1751</v>
      </c>
      <c r="EM29">
        <v>15.8413</v>
      </c>
      <c r="EN29">
        <v>1</v>
      </c>
      <c r="EO29">
        <v>-0.52749699999999999</v>
      </c>
      <c r="EP29">
        <v>3.5985800000000001</v>
      </c>
      <c r="EQ29">
        <v>20.203900000000001</v>
      </c>
      <c r="ER29">
        <v>5.2292699999999996</v>
      </c>
      <c r="ES29">
        <v>12.0098</v>
      </c>
      <c r="ET29">
        <v>4.9912000000000001</v>
      </c>
      <c r="EU29">
        <v>3.3050000000000002</v>
      </c>
      <c r="EV29">
        <v>4313.8999999999996</v>
      </c>
      <c r="EW29">
        <v>4166.3999999999996</v>
      </c>
      <c r="EX29">
        <v>98.7</v>
      </c>
      <c r="EY29">
        <v>32.700000000000003</v>
      </c>
      <c r="EZ29">
        <v>1.8526899999999999</v>
      </c>
      <c r="FA29">
        <v>1.8615699999999999</v>
      </c>
      <c r="FB29">
        <v>1.86066</v>
      </c>
      <c r="FC29">
        <v>1.85669</v>
      </c>
      <c r="FD29">
        <v>1.86097</v>
      </c>
      <c r="FE29">
        <v>1.8573</v>
      </c>
      <c r="FF29">
        <v>1.85944</v>
      </c>
      <c r="FG29">
        <v>1.86229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-1.8440000000000001</v>
      </c>
      <c r="FV29">
        <v>5.8999999999999999E-3</v>
      </c>
      <c r="FW29">
        <v>-0.40136018781475591</v>
      </c>
      <c r="FX29">
        <v>-4.0117494158234393E-3</v>
      </c>
      <c r="FY29">
        <v>1.087516141204025E-6</v>
      </c>
      <c r="FZ29">
        <v>-8.657206703991749E-11</v>
      </c>
      <c r="GA29">
        <v>5.8899999999990627E-3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12.6</v>
      </c>
      <c r="GJ29">
        <v>12.5</v>
      </c>
      <c r="GK29">
        <v>0.99609400000000003</v>
      </c>
      <c r="GL29">
        <v>2.3535200000000001</v>
      </c>
      <c r="GM29">
        <v>1.5942400000000001</v>
      </c>
      <c r="GN29">
        <v>2.3278799999999999</v>
      </c>
      <c r="GO29">
        <v>1.40015</v>
      </c>
      <c r="GP29">
        <v>2.2753899999999998</v>
      </c>
      <c r="GQ29">
        <v>28.038399999999999</v>
      </c>
      <c r="GR29">
        <v>13.773</v>
      </c>
      <c r="GS29">
        <v>18</v>
      </c>
      <c r="GT29">
        <v>631.15899999999999</v>
      </c>
      <c r="GU29">
        <v>416.238</v>
      </c>
      <c r="GV29">
        <v>17.717700000000001</v>
      </c>
      <c r="GW29">
        <v>20.155799999999999</v>
      </c>
      <c r="GX29">
        <v>30.0014</v>
      </c>
      <c r="GY29">
        <v>19.907800000000002</v>
      </c>
      <c r="GZ29">
        <v>19.8443</v>
      </c>
      <c r="HA29">
        <v>20.006599999999999</v>
      </c>
      <c r="HB29">
        <v>20</v>
      </c>
      <c r="HC29">
        <v>-30</v>
      </c>
      <c r="HD29">
        <v>17.612300000000001</v>
      </c>
      <c r="HE29">
        <v>403.15199999999999</v>
      </c>
      <c r="HF29">
        <v>0</v>
      </c>
      <c r="HG29">
        <v>104.973</v>
      </c>
      <c r="HH29">
        <v>104.733</v>
      </c>
    </row>
    <row r="30" spans="1:216" x14ac:dyDescent="0.2">
      <c r="A30">
        <v>12</v>
      </c>
      <c r="B30">
        <v>1689457697</v>
      </c>
      <c r="C30">
        <v>665.5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1689457697</v>
      </c>
      <c r="M30">
        <f t="shared" si="0"/>
        <v>1.1925865317342968E-3</v>
      </c>
      <c r="N30">
        <f t="shared" si="1"/>
        <v>1.1925865317342967</v>
      </c>
      <c r="O30">
        <f t="shared" si="2"/>
        <v>4.1552044360475797</v>
      </c>
      <c r="P30">
        <f t="shared" si="3"/>
        <v>400.03800000000001</v>
      </c>
      <c r="Q30">
        <f t="shared" si="4"/>
        <v>341.40645742549998</v>
      </c>
      <c r="R30">
        <f t="shared" si="5"/>
        <v>34.208718298127032</v>
      </c>
      <c r="S30">
        <f t="shared" si="6"/>
        <v>40.083563016766803</v>
      </c>
      <c r="T30">
        <f t="shared" si="7"/>
        <v>0.12749663129387714</v>
      </c>
      <c r="U30">
        <f t="shared" si="8"/>
        <v>3.7250642030691608</v>
      </c>
      <c r="V30">
        <f t="shared" si="9"/>
        <v>0.12512104090588952</v>
      </c>
      <c r="W30">
        <f t="shared" si="10"/>
        <v>7.8410401145140377E-2</v>
      </c>
      <c r="X30">
        <f t="shared" si="11"/>
        <v>20.677876445557061</v>
      </c>
      <c r="Y30">
        <f t="shared" si="12"/>
        <v>20.930404069158794</v>
      </c>
      <c r="Z30">
        <f t="shared" si="13"/>
        <v>20.942900000000002</v>
      </c>
      <c r="AA30">
        <f t="shared" si="14"/>
        <v>2.4871871067547309</v>
      </c>
      <c r="AB30">
        <f t="shared" si="15"/>
        <v>61.847713618865797</v>
      </c>
      <c r="AC30">
        <f t="shared" si="16"/>
        <v>1.5513871336938003</v>
      </c>
      <c r="AD30">
        <f t="shared" si="17"/>
        <v>2.5083985210094668</v>
      </c>
      <c r="AE30">
        <f t="shared" si="18"/>
        <v>0.93579997306093055</v>
      </c>
      <c r="AF30">
        <f t="shared" si="19"/>
        <v>-52.593066049482488</v>
      </c>
      <c r="AG30">
        <f t="shared" si="20"/>
        <v>27.75410639385202</v>
      </c>
      <c r="AH30">
        <f t="shared" si="21"/>
        <v>1.5135608555538462</v>
      </c>
      <c r="AI30">
        <f t="shared" si="22"/>
        <v>-2.6475223545195625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54041.219229365299</v>
      </c>
      <c r="AO30">
        <f t="shared" si="26"/>
        <v>125.026</v>
      </c>
      <c r="AP30">
        <f t="shared" si="27"/>
        <v>105.3968280028793</v>
      </c>
      <c r="AQ30">
        <f t="shared" si="28"/>
        <v>0.84299928017275849</v>
      </c>
      <c r="AR30">
        <f t="shared" si="29"/>
        <v>0.16538861073342395</v>
      </c>
      <c r="AS30">
        <v>1689457697</v>
      </c>
      <c r="AT30">
        <v>400.03800000000001</v>
      </c>
      <c r="AU30">
        <v>402.52</v>
      </c>
      <c r="AV30">
        <v>15.483000000000001</v>
      </c>
      <c r="AW30">
        <v>14.853899999999999</v>
      </c>
      <c r="AX30">
        <v>401.88200000000001</v>
      </c>
      <c r="AY30">
        <v>15.4771</v>
      </c>
      <c r="AZ30">
        <v>600.03200000000004</v>
      </c>
      <c r="BA30">
        <v>100.137</v>
      </c>
      <c r="BB30">
        <v>6.2388600000000002E-2</v>
      </c>
      <c r="BC30">
        <v>21.081099999999999</v>
      </c>
      <c r="BD30">
        <v>20.942900000000002</v>
      </c>
      <c r="BE30">
        <v>999.9</v>
      </c>
      <c r="BF30">
        <v>0</v>
      </c>
      <c r="BG30">
        <v>0</v>
      </c>
      <c r="BH30">
        <v>10005</v>
      </c>
      <c r="BI30">
        <v>0</v>
      </c>
      <c r="BJ30">
        <v>49.542499999999997</v>
      </c>
      <c r="BK30">
        <v>-2.48169</v>
      </c>
      <c r="BL30">
        <v>406.33</v>
      </c>
      <c r="BM30">
        <v>408.589</v>
      </c>
      <c r="BN30">
        <v>0.62900500000000004</v>
      </c>
      <c r="BO30">
        <v>402.52</v>
      </c>
      <c r="BP30">
        <v>14.853899999999999</v>
      </c>
      <c r="BQ30">
        <v>1.5504199999999999</v>
      </c>
      <c r="BR30">
        <v>1.48743</v>
      </c>
      <c r="BS30">
        <v>13.4747</v>
      </c>
      <c r="BT30">
        <v>12.839600000000001</v>
      </c>
      <c r="BU30">
        <v>125.026</v>
      </c>
      <c r="BV30">
        <v>0.900057</v>
      </c>
      <c r="BW30">
        <v>9.9942500000000004E-2</v>
      </c>
      <c r="BX30">
        <v>0</v>
      </c>
      <c r="BY30">
        <v>2.1909999999999998</v>
      </c>
      <c r="BZ30">
        <v>0</v>
      </c>
      <c r="CA30">
        <v>7386.74</v>
      </c>
      <c r="CB30">
        <v>1014.14</v>
      </c>
      <c r="CC30">
        <v>36.311999999999998</v>
      </c>
      <c r="CD30">
        <v>40.25</v>
      </c>
      <c r="CE30">
        <v>38.375</v>
      </c>
      <c r="CF30">
        <v>39.936999999999998</v>
      </c>
      <c r="CG30">
        <v>36.811999999999998</v>
      </c>
      <c r="CH30">
        <v>112.53</v>
      </c>
      <c r="CI30">
        <v>12.5</v>
      </c>
      <c r="CJ30">
        <v>0</v>
      </c>
      <c r="CK30">
        <v>1689457706.5999999</v>
      </c>
      <c r="CL30">
        <v>0</v>
      </c>
      <c r="CM30">
        <v>1689456886</v>
      </c>
      <c r="CN30" t="s">
        <v>353</v>
      </c>
      <c r="CO30">
        <v>1689456881</v>
      </c>
      <c r="CP30">
        <v>1689456886</v>
      </c>
      <c r="CQ30">
        <v>21</v>
      </c>
      <c r="CR30">
        <v>0.221</v>
      </c>
      <c r="CS30">
        <v>2.7E-2</v>
      </c>
      <c r="CT30">
        <v>-1.869</v>
      </c>
      <c r="CU30">
        <v>6.0000000000000001E-3</v>
      </c>
      <c r="CV30">
        <v>408</v>
      </c>
      <c r="CW30">
        <v>14</v>
      </c>
      <c r="CX30">
        <v>0.25</v>
      </c>
      <c r="CY30">
        <v>0.18</v>
      </c>
      <c r="CZ30">
        <v>2.6588932313717168</v>
      </c>
      <c r="DA30">
        <v>0.75828186389845298</v>
      </c>
      <c r="DB30">
        <v>9.4488483810762081E-2</v>
      </c>
      <c r="DC30">
        <v>1</v>
      </c>
      <c r="DD30">
        <v>402.43862499999989</v>
      </c>
      <c r="DE30">
        <v>0.31682926829207508</v>
      </c>
      <c r="DF30">
        <v>6.327230337991345E-2</v>
      </c>
      <c r="DG30">
        <v>-1</v>
      </c>
      <c r="DH30">
        <v>124.98139999999999</v>
      </c>
      <c r="DI30">
        <v>8.6399854903369655E-2</v>
      </c>
      <c r="DJ30">
        <v>0.12992282324518681</v>
      </c>
      <c r="DK30">
        <v>1</v>
      </c>
      <c r="DL30">
        <v>2</v>
      </c>
      <c r="DM30">
        <v>2</v>
      </c>
      <c r="DN30" t="s">
        <v>354</v>
      </c>
      <c r="DO30">
        <v>3.2128199999999998</v>
      </c>
      <c r="DP30">
        <v>2.67136</v>
      </c>
      <c r="DQ30">
        <v>9.4903500000000002E-2</v>
      </c>
      <c r="DR30">
        <v>9.4597799999999996E-2</v>
      </c>
      <c r="DS30">
        <v>8.4647200000000006E-2</v>
      </c>
      <c r="DT30">
        <v>8.13281E-2</v>
      </c>
      <c r="DU30">
        <v>27508.400000000001</v>
      </c>
      <c r="DV30">
        <v>31078.9</v>
      </c>
      <c r="DW30">
        <v>28590.6</v>
      </c>
      <c r="DX30">
        <v>32901.699999999997</v>
      </c>
      <c r="DY30">
        <v>36369.4</v>
      </c>
      <c r="DZ30">
        <v>41075</v>
      </c>
      <c r="EA30">
        <v>41951.199999999997</v>
      </c>
      <c r="EB30">
        <v>47594.8</v>
      </c>
      <c r="EC30">
        <v>2.2532800000000002</v>
      </c>
      <c r="ED30">
        <v>1.8806</v>
      </c>
      <c r="EE30">
        <v>-0.104778</v>
      </c>
      <c r="EF30">
        <v>0</v>
      </c>
      <c r="EG30">
        <v>22.670999999999999</v>
      </c>
      <c r="EH30">
        <v>999.9</v>
      </c>
      <c r="EI30">
        <v>61</v>
      </c>
      <c r="EJ30">
        <v>24.1</v>
      </c>
      <c r="EK30">
        <v>18.354600000000001</v>
      </c>
      <c r="EL30">
        <v>63.615099999999998</v>
      </c>
      <c r="EM30">
        <v>15.9375</v>
      </c>
      <c r="EN30">
        <v>1</v>
      </c>
      <c r="EO30">
        <v>-0.52338899999999999</v>
      </c>
      <c r="EP30">
        <v>0.52980899999999997</v>
      </c>
      <c r="EQ30">
        <v>20.245000000000001</v>
      </c>
      <c r="ER30">
        <v>5.2288199999999998</v>
      </c>
      <c r="ES30">
        <v>12.0099</v>
      </c>
      <c r="ET30">
        <v>4.9899500000000003</v>
      </c>
      <c r="EU30">
        <v>3.3050000000000002</v>
      </c>
      <c r="EV30">
        <v>4315.3</v>
      </c>
      <c r="EW30">
        <v>4170.6000000000004</v>
      </c>
      <c r="EX30">
        <v>98.7</v>
      </c>
      <c r="EY30">
        <v>32.700000000000003</v>
      </c>
      <c r="EZ30">
        <v>1.8527199999999999</v>
      </c>
      <c r="FA30">
        <v>1.8615900000000001</v>
      </c>
      <c r="FB30">
        <v>1.86066</v>
      </c>
      <c r="FC30">
        <v>1.85669</v>
      </c>
      <c r="FD30">
        <v>1.86107</v>
      </c>
      <c r="FE30">
        <v>1.85734</v>
      </c>
      <c r="FF30">
        <v>1.85945</v>
      </c>
      <c r="FG30">
        <v>1.86233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-1.8440000000000001</v>
      </c>
      <c r="FV30">
        <v>5.8999999999999999E-3</v>
      </c>
      <c r="FW30">
        <v>-0.40136018781475591</v>
      </c>
      <c r="FX30">
        <v>-4.0117494158234393E-3</v>
      </c>
      <c r="FY30">
        <v>1.087516141204025E-6</v>
      </c>
      <c r="FZ30">
        <v>-8.657206703991749E-11</v>
      </c>
      <c r="GA30">
        <v>5.8899999999990627E-3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13.6</v>
      </c>
      <c r="GJ30">
        <v>13.5</v>
      </c>
      <c r="GK30">
        <v>0.99487300000000001</v>
      </c>
      <c r="GL30">
        <v>2.35107</v>
      </c>
      <c r="GM30">
        <v>1.5942400000000001</v>
      </c>
      <c r="GN30">
        <v>2.3278799999999999</v>
      </c>
      <c r="GO30">
        <v>1.40015</v>
      </c>
      <c r="GP30">
        <v>2.32422</v>
      </c>
      <c r="GQ30">
        <v>28.374199999999998</v>
      </c>
      <c r="GR30">
        <v>13.7906</v>
      </c>
      <c r="GS30">
        <v>18</v>
      </c>
      <c r="GT30">
        <v>631.52200000000005</v>
      </c>
      <c r="GU30">
        <v>415.76499999999999</v>
      </c>
      <c r="GV30">
        <v>18.700199999999999</v>
      </c>
      <c r="GW30">
        <v>20.333200000000001</v>
      </c>
      <c r="GX30">
        <v>29.999300000000002</v>
      </c>
      <c r="GY30">
        <v>20.043600000000001</v>
      </c>
      <c r="GZ30">
        <v>19.979399999999998</v>
      </c>
      <c r="HA30">
        <v>19.977799999999998</v>
      </c>
      <c r="HB30">
        <v>20</v>
      </c>
      <c r="HC30">
        <v>-30</v>
      </c>
      <c r="HD30">
        <v>18.5504</v>
      </c>
      <c r="HE30">
        <v>402.33100000000002</v>
      </c>
      <c r="HF30">
        <v>0</v>
      </c>
      <c r="HG30">
        <v>104.953</v>
      </c>
      <c r="HH30">
        <v>104.709</v>
      </c>
    </row>
    <row r="31" spans="1:216" x14ac:dyDescent="0.2">
      <c r="A31">
        <v>13</v>
      </c>
      <c r="B31">
        <v>1689457757.5</v>
      </c>
      <c r="C31">
        <v>726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1689457757.5</v>
      </c>
      <c r="M31">
        <f t="shared" si="0"/>
        <v>8.7492605132736547E-4</v>
      </c>
      <c r="N31">
        <f t="shared" si="1"/>
        <v>0.87492605132736545</v>
      </c>
      <c r="O31">
        <f t="shared" si="2"/>
        <v>3.5379529467166373</v>
      </c>
      <c r="P31">
        <f t="shared" si="3"/>
        <v>399.95299999999997</v>
      </c>
      <c r="Q31">
        <f t="shared" si="4"/>
        <v>332.88312104790367</v>
      </c>
      <c r="R31">
        <f t="shared" si="5"/>
        <v>33.355593209549021</v>
      </c>
      <c r="S31">
        <f t="shared" si="6"/>
        <v>40.076137020533899</v>
      </c>
      <c r="T31">
        <f t="shared" si="7"/>
        <v>9.3140655057147817E-2</v>
      </c>
      <c r="U31">
        <f t="shared" si="8"/>
        <v>3.7299254055502868</v>
      </c>
      <c r="V31">
        <f t="shared" si="9"/>
        <v>9.186758595917606E-2</v>
      </c>
      <c r="W31">
        <f t="shared" si="10"/>
        <v>5.7530171722865342E-2</v>
      </c>
      <c r="X31">
        <f t="shared" si="11"/>
        <v>16.560326999999997</v>
      </c>
      <c r="Y31">
        <f t="shared" si="12"/>
        <v>20.973636658902461</v>
      </c>
      <c r="Z31">
        <f t="shared" si="13"/>
        <v>20.937000000000001</v>
      </c>
      <c r="AA31">
        <f t="shared" si="14"/>
        <v>2.4862850614192986</v>
      </c>
      <c r="AB31">
        <f t="shared" si="15"/>
        <v>61.854283439211258</v>
      </c>
      <c r="AC31">
        <f t="shared" si="16"/>
        <v>1.5512089220170402</v>
      </c>
      <c r="AD31">
        <f t="shared" si="17"/>
        <v>2.5078439774369499</v>
      </c>
      <c r="AE31">
        <f t="shared" si="18"/>
        <v>0.93507613940225842</v>
      </c>
      <c r="AF31">
        <f t="shared" si="19"/>
        <v>-38.584238863536818</v>
      </c>
      <c r="AG31">
        <f t="shared" si="20"/>
        <v>28.252827254195683</v>
      </c>
      <c r="AH31">
        <f t="shared" si="21"/>
        <v>1.5386757880963149</v>
      </c>
      <c r="AI31">
        <f t="shared" si="22"/>
        <v>7.767591178755179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54140.86122536083</v>
      </c>
      <c r="AO31">
        <f t="shared" si="26"/>
        <v>100.13</v>
      </c>
      <c r="AP31">
        <f t="shared" si="27"/>
        <v>84.409499999999994</v>
      </c>
      <c r="AQ31">
        <f t="shared" si="28"/>
        <v>0.84299910116848098</v>
      </c>
      <c r="AR31">
        <f t="shared" si="29"/>
        <v>0.16538826525516825</v>
      </c>
      <c r="AS31">
        <v>1689457757.5</v>
      </c>
      <c r="AT31">
        <v>399.95299999999997</v>
      </c>
      <c r="AU31">
        <v>402.036</v>
      </c>
      <c r="AV31">
        <v>15.4808</v>
      </c>
      <c r="AW31">
        <v>15.019299999999999</v>
      </c>
      <c r="AX31">
        <v>401.79700000000003</v>
      </c>
      <c r="AY31">
        <v>15.4749</v>
      </c>
      <c r="AZ31">
        <v>600.07399999999996</v>
      </c>
      <c r="BA31">
        <v>100.14</v>
      </c>
      <c r="BB31">
        <v>6.2116299999999999E-2</v>
      </c>
      <c r="BC31">
        <v>21.077500000000001</v>
      </c>
      <c r="BD31">
        <v>20.937000000000001</v>
      </c>
      <c r="BE31">
        <v>999.9</v>
      </c>
      <c r="BF31">
        <v>0</v>
      </c>
      <c r="BG31">
        <v>0</v>
      </c>
      <c r="BH31">
        <v>10023.799999999999</v>
      </c>
      <c r="BI31">
        <v>0</v>
      </c>
      <c r="BJ31">
        <v>49.749400000000001</v>
      </c>
      <c r="BK31">
        <v>-2.08243</v>
      </c>
      <c r="BL31">
        <v>406.24200000000002</v>
      </c>
      <c r="BM31">
        <v>408.166</v>
      </c>
      <c r="BN31">
        <v>0.46148699999999998</v>
      </c>
      <c r="BO31">
        <v>402.036</v>
      </c>
      <c r="BP31">
        <v>15.019299999999999</v>
      </c>
      <c r="BQ31">
        <v>1.5502499999999999</v>
      </c>
      <c r="BR31">
        <v>1.50404</v>
      </c>
      <c r="BS31">
        <v>13.473000000000001</v>
      </c>
      <c r="BT31">
        <v>13.0093</v>
      </c>
      <c r="BU31">
        <v>100.13</v>
      </c>
      <c r="BV31">
        <v>0.900061</v>
      </c>
      <c r="BW31">
        <v>9.99385E-2</v>
      </c>
      <c r="BX31">
        <v>0</v>
      </c>
      <c r="BY31">
        <v>1.9662999999999999</v>
      </c>
      <c r="BZ31">
        <v>0</v>
      </c>
      <c r="CA31">
        <v>7951.96</v>
      </c>
      <c r="CB31">
        <v>812.19899999999996</v>
      </c>
      <c r="CC31">
        <v>36.311999999999998</v>
      </c>
      <c r="CD31">
        <v>40.625</v>
      </c>
      <c r="CE31">
        <v>38.5</v>
      </c>
      <c r="CF31">
        <v>40.436999999999998</v>
      </c>
      <c r="CG31">
        <v>36.936999999999998</v>
      </c>
      <c r="CH31">
        <v>90.12</v>
      </c>
      <c r="CI31">
        <v>10.01</v>
      </c>
      <c r="CJ31">
        <v>0</v>
      </c>
      <c r="CK31">
        <v>1689457767.2</v>
      </c>
      <c r="CL31">
        <v>0</v>
      </c>
      <c r="CM31">
        <v>1689456886</v>
      </c>
      <c r="CN31" t="s">
        <v>353</v>
      </c>
      <c r="CO31">
        <v>1689456881</v>
      </c>
      <c r="CP31">
        <v>1689456886</v>
      </c>
      <c r="CQ31">
        <v>21</v>
      </c>
      <c r="CR31">
        <v>0.221</v>
      </c>
      <c r="CS31">
        <v>2.7E-2</v>
      </c>
      <c r="CT31">
        <v>-1.869</v>
      </c>
      <c r="CU31">
        <v>6.0000000000000001E-3</v>
      </c>
      <c r="CV31">
        <v>408</v>
      </c>
      <c r="CW31">
        <v>14</v>
      </c>
      <c r="CX31">
        <v>0.25</v>
      </c>
      <c r="CY31">
        <v>0.18</v>
      </c>
      <c r="CZ31">
        <v>2.11664191362286</v>
      </c>
      <c r="DA31">
        <v>-0.11805944872398021</v>
      </c>
      <c r="DB31">
        <v>6.578605826677672E-2</v>
      </c>
      <c r="DC31">
        <v>1</v>
      </c>
      <c r="DD31">
        <v>402.00692500000002</v>
      </c>
      <c r="DE31">
        <v>-0.46562476547949089</v>
      </c>
      <c r="DF31">
        <v>5.2688417844909907E-2</v>
      </c>
      <c r="DG31">
        <v>-1</v>
      </c>
      <c r="DH31">
        <v>100.00173414634151</v>
      </c>
      <c r="DI31">
        <v>3.0914631624843252E-2</v>
      </c>
      <c r="DJ31">
        <v>5.0122998030727471E-2</v>
      </c>
      <c r="DK31">
        <v>1</v>
      </c>
      <c r="DL31">
        <v>2</v>
      </c>
      <c r="DM31">
        <v>2</v>
      </c>
      <c r="DN31" t="s">
        <v>354</v>
      </c>
      <c r="DO31">
        <v>3.2126100000000002</v>
      </c>
      <c r="DP31">
        <v>2.6712500000000001</v>
      </c>
      <c r="DQ31">
        <v>9.4848500000000002E-2</v>
      </c>
      <c r="DR31">
        <v>9.4474900000000001E-2</v>
      </c>
      <c r="DS31">
        <v>8.4604600000000002E-2</v>
      </c>
      <c r="DT31">
        <v>8.1955500000000001E-2</v>
      </c>
      <c r="DU31">
        <v>27501</v>
      </c>
      <c r="DV31">
        <v>31073.7</v>
      </c>
      <c r="DW31">
        <v>28581.9</v>
      </c>
      <c r="DX31">
        <v>32892.6</v>
      </c>
      <c r="DY31">
        <v>36360.300000000003</v>
      </c>
      <c r="DZ31">
        <v>41035</v>
      </c>
      <c r="EA31">
        <v>41938.6</v>
      </c>
      <c r="EB31">
        <v>47581.3</v>
      </c>
      <c r="EC31">
        <v>2.2508699999999999</v>
      </c>
      <c r="ED31">
        <v>1.8762000000000001</v>
      </c>
      <c r="EE31">
        <v>-9.0561799999999998E-2</v>
      </c>
      <c r="EF31">
        <v>0</v>
      </c>
      <c r="EG31">
        <v>22.430900000000001</v>
      </c>
      <c r="EH31">
        <v>999.9</v>
      </c>
      <c r="EI31">
        <v>61</v>
      </c>
      <c r="EJ31">
        <v>24.3</v>
      </c>
      <c r="EK31">
        <v>18.5764</v>
      </c>
      <c r="EL31">
        <v>63.435099999999998</v>
      </c>
      <c r="EM31">
        <v>15.709099999999999</v>
      </c>
      <c r="EN31">
        <v>1</v>
      </c>
      <c r="EO31">
        <v>-0.50637399999999999</v>
      </c>
      <c r="EP31">
        <v>0.55601599999999995</v>
      </c>
      <c r="EQ31">
        <v>20.2454</v>
      </c>
      <c r="ER31">
        <v>5.2288199999999998</v>
      </c>
      <c r="ES31">
        <v>12.0099</v>
      </c>
      <c r="ET31">
        <v>4.9897</v>
      </c>
      <c r="EU31">
        <v>3.3050000000000002</v>
      </c>
      <c r="EV31">
        <v>4316.8</v>
      </c>
      <c r="EW31">
        <v>4174.8999999999996</v>
      </c>
      <c r="EX31">
        <v>98.7</v>
      </c>
      <c r="EY31">
        <v>32.700000000000003</v>
      </c>
      <c r="EZ31">
        <v>1.8527199999999999</v>
      </c>
      <c r="FA31">
        <v>1.8615999999999999</v>
      </c>
      <c r="FB31">
        <v>1.8606799999999999</v>
      </c>
      <c r="FC31">
        <v>1.8567100000000001</v>
      </c>
      <c r="FD31">
        <v>1.86111</v>
      </c>
      <c r="FE31">
        <v>1.8573900000000001</v>
      </c>
      <c r="FF31">
        <v>1.8594900000000001</v>
      </c>
      <c r="FG31">
        <v>1.8623400000000001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-1.8440000000000001</v>
      </c>
      <c r="FV31">
        <v>5.8999999999999999E-3</v>
      </c>
      <c r="FW31">
        <v>-0.40136018781475591</v>
      </c>
      <c r="FX31">
        <v>-4.0117494158234393E-3</v>
      </c>
      <c r="FY31">
        <v>1.087516141204025E-6</v>
      </c>
      <c r="FZ31">
        <v>-8.657206703991749E-11</v>
      </c>
      <c r="GA31">
        <v>5.8899999999990627E-3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14.6</v>
      </c>
      <c r="GJ31">
        <v>14.5</v>
      </c>
      <c r="GK31">
        <v>0.99487300000000001</v>
      </c>
      <c r="GL31">
        <v>2.34741</v>
      </c>
      <c r="GM31">
        <v>1.5942400000000001</v>
      </c>
      <c r="GN31">
        <v>2.32666</v>
      </c>
      <c r="GO31">
        <v>1.40015</v>
      </c>
      <c r="GP31">
        <v>2.3852500000000001</v>
      </c>
      <c r="GQ31">
        <v>28.690100000000001</v>
      </c>
      <c r="GR31">
        <v>13.799300000000001</v>
      </c>
      <c r="GS31">
        <v>18</v>
      </c>
      <c r="GT31">
        <v>631.96900000000005</v>
      </c>
      <c r="GU31">
        <v>414.661</v>
      </c>
      <c r="GV31">
        <v>19.185600000000001</v>
      </c>
      <c r="GW31">
        <v>20.535799999999998</v>
      </c>
      <c r="GX31">
        <v>30.001300000000001</v>
      </c>
      <c r="GY31">
        <v>20.216799999999999</v>
      </c>
      <c r="GZ31">
        <v>20.146899999999999</v>
      </c>
      <c r="HA31">
        <v>19.965399999999999</v>
      </c>
      <c r="HB31">
        <v>20</v>
      </c>
      <c r="HC31">
        <v>-30</v>
      </c>
      <c r="HD31">
        <v>19.191700000000001</v>
      </c>
      <c r="HE31">
        <v>402.09</v>
      </c>
      <c r="HF31">
        <v>0</v>
      </c>
      <c r="HG31">
        <v>104.92100000000001</v>
      </c>
      <c r="HH31">
        <v>104.68</v>
      </c>
    </row>
    <row r="32" spans="1:216" x14ac:dyDescent="0.2">
      <c r="A32">
        <v>14</v>
      </c>
      <c r="B32">
        <v>1689457818</v>
      </c>
      <c r="C32">
        <v>786.5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1689457818</v>
      </c>
      <c r="M32">
        <f t="shared" si="0"/>
        <v>8.4317524556095855E-4</v>
      </c>
      <c r="N32">
        <f t="shared" si="1"/>
        <v>0.84317524556095858</v>
      </c>
      <c r="O32">
        <f t="shared" si="2"/>
        <v>2.479249137022185</v>
      </c>
      <c r="P32">
        <f t="shared" si="3"/>
        <v>399.98599999999999</v>
      </c>
      <c r="Q32">
        <f t="shared" si="4"/>
        <v>349.38763358504417</v>
      </c>
      <c r="R32">
        <f t="shared" si="5"/>
        <v>35.010452564917856</v>
      </c>
      <c r="S32">
        <f t="shared" si="6"/>
        <v>40.080671247405803</v>
      </c>
      <c r="T32">
        <f t="shared" si="7"/>
        <v>8.939803725856571E-2</v>
      </c>
      <c r="U32">
        <f t="shared" si="8"/>
        <v>3.7175471020624231</v>
      </c>
      <c r="V32">
        <f t="shared" si="9"/>
        <v>8.8220675629064688E-2</v>
      </c>
      <c r="W32">
        <f t="shared" si="10"/>
        <v>5.5242411639469094E-2</v>
      </c>
      <c r="X32">
        <f t="shared" si="11"/>
        <v>12.414090616594724</v>
      </c>
      <c r="Y32">
        <f t="shared" si="12"/>
        <v>21.141129003053074</v>
      </c>
      <c r="Z32">
        <f t="shared" si="13"/>
        <v>21.037199999999999</v>
      </c>
      <c r="AA32">
        <f t="shared" si="14"/>
        <v>2.5016434942542189</v>
      </c>
      <c r="AB32">
        <f t="shared" si="15"/>
        <v>61.650534985416847</v>
      </c>
      <c r="AC32">
        <f t="shared" si="16"/>
        <v>1.56335119845795</v>
      </c>
      <c r="AD32">
        <f t="shared" si="17"/>
        <v>2.5358274649648274</v>
      </c>
      <c r="AE32">
        <f t="shared" si="18"/>
        <v>0.93829229579626894</v>
      </c>
      <c r="AF32">
        <f t="shared" si="19"/>
        <v>-37.184028329238274</v>
      </c>
      <c r="AG32">
        <f t="shared" si="20"/>
        <v>44.312950299908664</v>
      </c>
      <c r="AH32">
        <f t="shared" si="21"/>
        <v>2.4248341919012493</v>
      </c>
      <c r="AI32">
        <f t="shared" si="22"/>
        <v>21.967846779166365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53855.990560632228</v>
      </c>
      <c r="AO32">
        <f t="shared" si="26"/>
        <v>75.061599999999999</v>
      </c>
      <c r="AP32">
        <f t="shared" si="27"/>
        <v>63.276748796163076</v>
      </c>
      <c r="AQ32">
        <f t="shared" si="28"/>
        <v>0.84299760191846529</v>
      </c>
      <c r="AR32">
        <f t="shared" si="29"/>
        <v>0.1653853717026379</v>
      </c>
      <c r="AS32">
        <v>1689457818</v>
      </c>
      <c r="AT32">
        <v>399.98599999999999</v>
      </c>
      <c r="AU32">
        <v>401.495</v>
      </c>
      <c r="AV32">
        <v>15.6015</v>
      </c>
      <c r="AW32">
        <v>15.1568</v>
      </c>
      <c r="AX32">
        <v>401.82900000000001</v>
      </c>
      <c r="AY32">
        <v>15.595599999999999</v>
      </c>
      <c r="AZ32">
        <v>600.07100000000003</v>
      </c>
      <c r="BA32">
        <v>100.142</v>
      </c>
      <c r="BB32">
        <v>6.31853E-2</v>
      </c>
      <c r="BC32">
        <v>21.258299999999998</v>
      </c>
      <c r="BD32">
        <v>21.037199999999999</v>
      </c>
      <c r="BE32">
        <v>999.9</v>
      </c>
      <c r="BF32">
        <v>0</v>
      </c>
      <c r="BG32">
        <v>0</v>
      </c>
      <c r="BH32">
        <v>9975</v>
      </c>
      <c r="BI32">
        <v>0</v>
      </c>
      <c r="BJ32">
        <v>48.028700000000001</v>
      </c>
      <c r="BK32">
        <v>-1.50943</v>
      </c>
      <c r="BL32">
        <v>406.32499999999999</v>
      </c>
      <c r="BM32">
        <v>407.67399999999998</v>
      </c>
      <c r="BN32">
        <v>0.444776</v>
      </c>
      <c r="BO32">
        <v>401.495</v>
      </c>
      <c r="BP32">
        <v>15.1568</v>
      </c>
      <c r="BQ32">
        <v>1.56237</v>
      </c>
      <c r="BR32">
        <v>1.51783</v>
      </c>
      <c r="BS32">
        <v>13.592599999999999</v>
      </c>
      <c r="BT32">
        <v>13.148999999999999</v>
      </c>
      <c r="BU32">
        <v>75.061599999999999</v>
      </c>
      <c r="BV32">
        <v>0.90007300000000001</v>
      </c>
      <c r="BW32">
        <v>9.9926899999999999E-2</v>
      </c>
      <c r="BX32">
        <v>0</v>
      </c>
      <c r="BY32">
        <v>2.2414000000000001</v>
      </c>
      <c r="BZ32">
        <v>0</v>
      </c>
      <c r="CA32">
        <v>6527.64</v>
      </c>
      <c r="CB32">
        <v>608.86099999999999</v>
      </c>
      <c r="CC32">
        <v>36.375</v>
      </c>
      <c r="CD32">
        <v>40.875</v>
      </c>
      <c r="CE32">
        <v>38.625</v>
      </c>
      <c r="CF32">
        <v>40.811999999999998</v>
      </c>
      <c r="CG32">
        <v>37</v>
      </c>
      <c r="CH32">
        <v>67.56</v>
      </c>
      <c r="CI32">
        <v>7.5</v>
      </c>
      <c r="CJ32">
        <v>0</v>
      </c>
      <c r="CK32">
        <v>1689457827.8</v>
      </c>
      <c r="CL32">
        <v>0</v>
      </c>
      <c r="CM32">
        <v>1689456886</v>
      </c>
      <c r="CN32" t="s">
        <v>353</v>
      </c>
      <c r="CO32">
        <v>1689456881</v>
      </c>
      <c r="CP32">
        <v>1689456886</v>
      </c>
      <c r="CQ32">
        <v>21</v>
      </c>
      <c r="CR32">
        <v>0.221</v>
      </c>
      <c r="CS32">
        <v>2.7E-2</v>
      </c>
      <c r="CT32">
        <v>-1.869</v>
      </c>
      <c r="CU32">
        <v>6.0000000000000001E-3</v>
      </c>
      <c r="CV32">
        <v>408</v>
      </c>
      <c r="CW32">
        <v>14</v>
      </c>
      <c r="CX32">
        <v>0.25</v>
      </c>
      <c r="CY32">
        <v>0.18</v>
      </c>
      <c r="CZ32">
        <v>1.5966695673562501</v>
      </c>
      <c r="DA32">
        <v>-1.353065872808642E-2</v>
      </c>
      <c r="DB32">
        <v>3.7371129135761891E-2</v>
      </c>
      <c r="DC32">
        <v>1</v>
      </c>
      <c r="DD32">
        <v>401.5576341463414</v>
      </c>
      <c r="DE32">
        <v>-6.5686411149513318E-2</v>
      </c>
      <c r="DF32">
        <v>3.3540478709711552E-2</v>
      </c>
      <c r="DG32">
        <v>-1</v>
      </c>
      <c r="DH32">
        <v>74.96504634146342</v>
      </c>
      <c r="DI32">
        <v>-0.1663707099060294</v>
      </c>
      <c r="DJ32">
        <v>0.12997410266920151</v>
      </c>
      <c r="DK32">
        <v>1</v>
      </c>
      <c r="DL32">
        <v>2</v>
      </c>
      <c r="DM32">
        <v>2</v>
      </c>
      <c r="DN32" t="s">
        <v>354</v>
      </c>
      <c r="DO32">
        <v>3.2123599999999999</v>
      </c>
      <c r="DP32">
        <v>2.6718999999999999</v>
      </c>
      <c r="DQ32">
        <v>9.48214E-2</v>
      </c>
      <c r="DR32">
        <v>9.4348399999999999E-2</v>
      </c>
      <c r="DS32">
        <v>8.5059800000000005E-2</v>
      </c>
      <c r="DT32">
        <v>8.2474599999999995E-2</v>
      </c>
      <c r="DU32">
        <v>27494.1</v>
      </c>
      <c r="DV32">
        <v>31071.599999999999</v>
      </c>
      <c r="DW32">
        <v>28574.5</v>
      </c>
      <c r="DX32">
        <v>32886.400000000001</v>
      </c>
      <c r="DY32">
        <v>36332.6</v>
      </c>
      <c r="DZ32">
        <v>41004</v>
      </c>
      <c r="EA32">
        <v>41927.9</v>
      </c>
      <c r="EB32">
        <v>47572.7</v>
      </c>
      <c r="EC32">
        <v>2.2484999999999999</v>
      </c>
      <c r="ED32">
        <v>1.87307</v>
      </c>
      <c r="EE32">
        <v>-6.9245699999999993E-2</v>
      </c>
      <c r="EF32">
        <v>0</v>
      </c>
      <c r="EG32">
        <v>22.179600000000001</v>
      </c>
      <c r="EH32">
        <v>999.9</v>
      </c>
      <c r="EI32">
        <v>61</v>
      </c>
      <c r="EJ32">
        <v>24.4</v>
      </c>
      <c r="EK32">
        <v>18.685400000000001</v>
      </c>
      <c r="EL32">
        <v>63.545099999999998</v>
      </c>
      <c r="EM32">
        <v>15.5929</v>
      </c>
      <c r="EN32">
        <v>1</v>
      </c>
      <c r="EO32">
        <v>-0.49065799999999998</v>
      </c>
      <c r="EP32">
        <v>2.6360000000000001</v>
      </c>
      <c r="EQ32">
        <v>20.222100000000001</v>
      </c>
      <c r="ER32">
        <v>5.2280699999999998</v>
      </c>
      <c r="ES32">
        <v>12.0098</v>
      </c>
      <c r="ET32">
        <v>4.9903000000000004</v>
      </c>
      <c r="EU32">
        <v>3.3050000000000002</v>
      </c>
      <c r="EV32">
        <v>4318.2</v>
      </c>
      <c r="EW32">
        <v>4179.2</v>
      </c>
      <c r="EX32">
        <v>98.7</v>
      </c>
      <c r="EY32">
        <v>32.700000000000003</v>
      </c>
      <c r="EZ32">
        <v>1.8527199999999999</v>
      </c>
      <c r="FA32">
        <v>1.86158</v>
      </c>
      <c r="FB32">
        <v>1.86069</v>
      </c>
      <c r="FC32">
        <v>1.85669</v>
      </c>
      <c r="FD32">
        <v>1.86111</v>
      </c>
      <c r="FE32">
        <v>1.85734</v>
      </c>
      <c r="FF32">
        <v>1.85945</v>
      </c>
      <c r="FG32">
        <v>1.8623400000000001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-1.843</v>
      </c>
      <c r="FV32">
        <v>5.8999999999999999E-3</v>
      </c>
      <c r="FW32">
        <v>-0.40136018781475591</v>
      </c>
      <c r="FX32">
        <v>-4.0117494158234393E-3</v>
      </c>
      <c r="FY32">
        <v>1.087516141204025E-6</v>
      </c>
      <c r="FZ32">
        <v>-8.657206703991749E-11</v>
      </c>
      <c r="GA32">
        <v>5.8899999999990627E-3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15.6</v>
      </c>
      <c r="GJ32">
        <v>15.5</v>
      </c>
      <c r="GK32">
        <v>0.99365199999999998</v>
      </c>
      <c r="GL32">
        <v>2.34619</v>
      </c>
      <c r="GM32">
        <v>1.5942400000000001</v>
      </c>
      <c r="GN32">
        <v>2.32666</v>
      </c>
      <c r="GO32">
        <v>1.40015</v>
      </c>
      <c r="GP32">
        <v>2.3596200000000001</v>
      </c>
      <c r="GQ32">
        <v>28.9436</v>
      </c>
      <c r="GR32">
        <v>13.7818</v>
      </c>
      <c r="GS32">
        <v>18</v>
      </c>
      <c r="GT32">
        <v>632.13499999999999</v>
      </c>
      <c r="GU32">
        <v>414.06299999999999</v>
      </c>
      <c r="GV32">
        <v>19.263200000000001</v>
      </c>
      <c r="GW32">
        <v>20.697800000000001</v>
      </c>
      <c r="GX32">
        <v>30.003900000000002</v>
      </c>
      <c r="GY32">
        <v>20.3674</v>
      </c>
      <c r="GZ32">
        <v>20.287199999999999</v>
      </c>
      <c r="HA32">
        <v>19.9421</v>
      </c>
      <c r="HB32">
        <v>20</v>
      </c>
      <c r="HC32">
        <v>-30</v>
      </c>
      <c r="HD32">
        <v>19.006699999999999</v>
      </c>
      <c r="HE32">
        <v>401.625</v>
      </c>
      <c r="HF32">
        <v>0</v>
      </c>
      <c r="HG32">
        <v>104.89400000000001</v>
      </c>
      <c r="HH32">
        <v>104.66</v>
      </c>
    </row>
    <row r="33" spans="1:216" x14ac:dyDescent="0.2">
      <c r="A33">
        <v>15</v>
      </c>
      <c r="B33">
        <v>1689457878.5</v>
      </c>
      <c r="C33">
        <v>847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1689457878.5</v>
      </c>
      <c r="M33">
        <f t="shared" si="0"/>
        <v>7.3727602051012683E-4</v>
      </c>
      <c r="N33">
        <f t="shared" si="1"/>
        <v>0.73727602051012686</v>
      </c>
      <c r="O33">
        <f t="shared" si="2"/>
        <v>1.9244456230284537</v>
      </c>
      <c r="P33">
        <f t="shared" si="3"/>
        <v>400.02800000000002</v>
      </c>
      <c r="Q33">
        <f t="shared" si="4"/>
        <v>356.00713629686533</v>
      </c>
      <c r="R33">
        <f t="shared" si="5"/>
        <v>35.671725055937266</v>
      </c>
      <c r="S33">
        <f t="shared" si="6"/>
        <v>40.082592105056399</v>
      </c>
      <c r="T33">
        <f t="shared" si="7"/>
        <v>8.0903803687708012E-2</v>
      </c>
      <c r="U33">
        <f t="shared" si="8"/>
        <v>3.7221989296351317</v>
      </c>
      <c r="V33">
        <f t="shared" si="9"/>
        <v>7.9939436960672836E-2</v>
      </c>
      <c r="W33">
        <f t="shared" si="10"/>
        <v>5.0047834731578963E-2</v>
      </c>
      <c r="X33">
        <f t="shared" si="11"/>
        <v>9.8941591590972919</v>
      </c>
      <c r="Y33">
        <f t="shared" si="12"/>
        <v>21.045221147431509</v>
      </c>
      <c r="Z33">
        <f t="shared" si="13"/>
        <v>20.860199999999999</v>
      </c>
      <c r="AA33">
        <f t="shared" si="14"/>
        <v>2.4745692949142031</v>
      </c>
      <c r="AB33">
        <f t="shared" si="15"/>
        <v>62.28110444499567</v>
      </c>
      <c r="AC33">
        <f t="shared" si="16"/>
        <v>1.5690835624714798</v>
      </c>
      <c r="AD33">
        <f t="shared" si="17"/>
        <v>2.5193573178478803</v>
      </c>
      <c r="AE33">
        <f t="shared" si="18"/>
        <v>0.90548573244272323</v>
      </c>
      <c r="AF33">
        <f t="shared" si="19"/>
        <v>-32.513872504496597</v>
      </c>
      <c r="AG33">
        <f t="shared" si="20"/>
        <v>58.575919979921778</v>
      </c>
      <c r="AH33">
        <f t="shared" si="21"/>
        <v>3.1966868780484599</v>
      </c>
      <c r="AI33">
        <f t="shared" si="22"/>
        <v>39.152893512570934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53969.904701474588</v>
      </c>
      <c r="AO33">
        <f t="shared" si="26"/>
        <v>59.820399999999999</v>
      </c>
      <c r="AP33">
        <f t="shared" si="27"/>
        <v>50.428837201604807</v>
      </c>
      <c r="AQ33">
        <f t="shared" si="28"/>
        <v>0.8430040120361082</v>
      </c>
      <c r="AR33">
        <f t="shared" si="29"/>
        <v>0.16539774322968906</v>
      </c>
      <c r="AS33">
        <v>1689457878.5</v>
      </c>
      <c r="AT33">
        <v>400.02800000000002</v>
      </c>
      <c r="AU33">
        <v>401.21699999999998</v>
      </c>
      <c r="AV33">
        <v>15.659599999999999</v>
      </c>
      <c r="AW33">
        <v>15.270799999999999</v>
      </c>
      <c r="AX33">
        <v>401.87099999999998</v>
      </c>
      <c r="AY33">
        <v>15.6538</v>
      </c>
      <c r="AZ33">
        <v>600.10900000000004</v>
      </c>
      <c r="BA33">
        <v>100.137</v>
      </c>
      <c r="BB33">
        <v>6.2466300000000002E-2</v>
      </c>
      <c r="BC33">
        <v>21.152100000000001</v>
      </c>
      <c r="BD33">
        <v>20.860199999999999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45.404200000000003</v>
      </c>
      <c r="BK33">
        <v>-1.1894800000000001</v>
      </c>
      <c r="BL33">
        <v>406.392</v>
      </c>
      <c r="BM33">
        <v>407.43900000000002</v>
      </c>
      <c r="BN33">
        <v>0.38888099999999998</v>
      </c>
      <c r="BO33">
        <v>401.21699999999998</v>
      </c>
      <c r="BP33">
        <v>15.270799999999999</v>
      </c>
      <c r="BQ33">
        <v>1.5681099999999999</v>
      </c>
      <c r="BR33">
        <v>1.5291699999999999</v>
      </c>
      <c r="BS33">
        <v>13.648999999999999</v>
      </c>
      <c r="BT33">
        <v>13.263</v>
      </c>
      <c r="BU33">
        <v>59.820399999999999</v>
      </c>
      <c r="BV33">
        <v>0.89979399999999998</v>
      </c>
      <c r="BW33">
        <v>0.100206</v>
      </c>
      <c r="BX33">
        <v>0</v>
      </c>
      <c r="BY33">
        <v>2.8090999999999999</v>
      </c>
      <c r="BZ33">
        <v>0</v>
      </c>
      <c r="CA33">
        <v>5433.63</v>
      </c>
      <c r="CB33">
        <v>485.19200000000001</v>
      </c>
      <c r="CC33">
        <v>36.375</v>
      </c>
      <c r="CD33">
        <v>41.061999999999998</v>
      </c>
      <c r="CE33">
        <v>38.75</v>
      </c>
      <c r="CF33">
        <v>41.125</v>
      </c>
      <c r="CG33">
        <v>37.061999999999998</v>
      </c>
      <c r="CH33">
        <v>53.83</v>
      </c>
      <c r="CI33">
        <v>5.99</v>
      </c>
      <c r="CJ33">
        <v>0</v>
      </c>
      <c r="CK33">
        <v>1689457887.8</v>
      </c>
      <c r="CL33">
        <v>0</v>
      </c>
      <c r="CM33">
        <v>1689456886</v>
      </c>
      <c r="CN33" t="s">
        <v>353</v>
      </c>
      <c r="CO33">
        <v>1689456881</v>
      </c>
      <c r="CP33">
        <v>1689456886</v>
      </c>
      <c r="CQ33">
        <v>21</v>
      </c>
      <c r="CR33">
        <v>0.221</v>
      </c>
      <c r="CS33">
        <v>2.7E-2</v>
      </c>
      <c r="CT33">
        <v>-1.869</v>
      </c>
      <c r="CU33">
        <v>6.0000000000000001E-3</v>
      </c>
      <c r="CV33">
        <v>408</v>
      </c>
      <c r="CW33">
        <v>14</v>
      </c>
      <c r="CX33">
        <v>0.25</v>
      </c>
      <c r="CY33">
        <v>0.18</v>
      </c>
      <c r="CZ33">
        <v>1.2622594408993411</v>
      </c>
      <c r="DA33">
        <v>0.1977901984917852</v>
      </c>
      <c r="DB33">
        <v>9.3152943521879014E-2</v>
      </c>
      <c r="DC33">
        <v>1</v>
      </c>
      <c r="DD33">
        <v>401.226</v>
      </c>
      <c r="DE33">
        <v>0.20853658536643099</v>
      </c>
      <c r="DF33">
        <v>5.3461634294729651E-2</v>
      </c>
      <c r="DG33">
        <v>-1</v>
      </c>
      <c r="DH33">
        <v>59.982195121951221</v>
      </c>
      <c r="DI33">
        <v>0.20324368078375629</v>
      </c>
      <c r="DJ33">
        <v>0.14970198029095669</v>
      </c>
      <c r="DK33">
        <v>1</v>
      </c>
      <c r="DL33">
        <v>2</v>
      </c>
      <c r="DM33">
        <v>2</v>
      </c>
      <c r="DN33" t="s">
        <v>354</v>
      </c>
      <c r="DO33">
        <v>3.21224</v>
      </c>
      <c r="DP33">
        <v>2.6713399999999998</v>
      </c>
      <c r="DQ33">
        <v>9.4791500000000001E-2</v>
      </c>
      <c r="DR33">
        <v>9.4262600000000002E-2</v>
      </c>
      <c r="DS33">
        <v>8.5259199999999993E-2</v>
      </c>
      <c r="DT33">
        <v>8.2893599999999998E-2</v>
      </c>
      <c r="DU33">
        <v>27490</v>
      </c>
      <c r="DV33">
        <v>31069.4</v>
      </c>
      <c r="DW33">
        <v>28569.8</v>
      </c>
      <c r="DX33">
        <v>32881.5</v>
      </c>
      <c r="DY33">
        <v>36318.1</v>
      </c>
      <c r="DZ33">
        <v>40979.300000000003</v>
      </c>
      <c r="EA33">
        <v>41920.5</v>
      </c>
      <c r="EB33">
        <v>47565.9</v>
      </c>
      <c r="EC33">
        <v>2.2467000000000001</v>
      </c>
      <c r="ED33">
        <v>1.8705700000000001</v>
      </c>
      <c r="EE33">
        <v>-5.7116199999999999E-2</v>
      </c>
      <c r="EF33">
        <v>0</v>
      </c>
      <c r="EG33">
        <v>21.802900000000001</v>
      </c>
      <c r="EH33">
        <v>999.9</v>
      </c>
      <c r="EI33">
        <v>61</v>
      </c>
      <c r="EJ33">
        <v>24.6</v>
      </c>
      <c r="EK33">
        <v>18.909600000000001</v>
      </c>
      <c r="EL33">
        <v>63.515099999999997</v>
      </c>
      <c r="EM33">
        <v>15.601000000000001</v>
      </c>
      <c r="EN33">
        <v>1</v>
      </c>
      <c r="EO33">
        <v>-0.4864</v>
      </c>
      <c r="EP33">
        <v>0.233371</v>
      </c>
      <c r="EQ33">
        <v>20.247</v>
      </c>
      <c r="ER33">
        <v>5.2274700000000003</v>
      </c>
      <c r="ES33">
        <v>12.008800000000001</v>
      </c>
      <c r="ET33">
        <v>4.9901</v>
      </c>
      <c r="EU33">
        <v>3.3050000000000002</v>
      </c>
      <c r="EV33">
        <v>4319.3</v>
      </c>
      <c r="EW33">
        <v>4182.8</v>
      </c>
      <c r="EX33">
        <v>98.7</v>
      </c>
      <c r="EY33">
        <v>32.700000000000003</v>
      </c>
      <c r="EZ33">
        <v>1.8527199999999999</v>
      </c>
      <c r="FA33">
        <v>1.8615699999999999</v>
      </c>
      <c r="FB33">
        <v>1.86066</v>
      </c>
      <c r="FC33">
        <v>1.85669</v>
      </c>
      <c r="FD33">
        <v>1.8610599999999999</v>
      </c>
      <c r="FE33">
        <v>1.85734</v>
      </c>
      <c r="FF33">
        <v>1.85945</v>
      </c>
      <c r="FG33">
        <v>1.8623000000000001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-1.843</v>
      </c>
      <c r="FV33">
        <v>5.7999999999999996E-3</v>
      </c>
      <c r="FW33">
        <v>-0.40136018781475591</v>
      </c>
      <c r="FX33">
        <v>-4.0117494158234393E-3</v>
      </c>
      <c r="FY33">
        <v>1.087516141204025E-6</v>
      </c>
      <c r="FZ33">
        <v>-8.657206703991749E-11</v>
      </c>
      <c r="GA33">
        <v>5.8899999999990627E-3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16.600000000000001</v>
      </c>
      <c r="GJ33">
        <v>16.5</v>
      </c>
      <c r="GK33">
        <v>0.99243199999999998</v>
      </c>
      <c r="GL33">
        <v>2.34863</v>
      </c>
      <c r="GM33">
        <v>1.5942400000000001</v>
      </c>
      <c r="GN33">
        <v>2.32666</v>
      </c>
      <c r="GO33">
        <v>1.40015</v>
      </c>
      <c r="GP33">
        <v>2.36206</v>
      </c>
      <c r="GQ33">
        <v>29.1554</v>
      </c>
      <c r="GR33">
        <v>13.7906</v>
      </c>
      <c r="GS33">
        <v>18</v>
      </c>
      <c r="GT33">
        <v>632.54100000000005</v>
      </c>
      <c r="GU33">
        <v>413.77600000000001</v>
      </c>
      <c r="GV33">
        <v>19.4482</v>
      </c>
      <c r="GW33">
        <v>20.829499999999999</v>
      </c>
      <c r="GX33">
        <v>30.000499999999999</v>
      </c>
      <c r="GY33">
        <v>20.503499999999999</v>
      </c>
      <c r="GZ33">
        <v>20.421500000000002</v>
      </c>
      <c r="HA33">
        <v>19.924600000000002</v>
      </c>
      <c r="HB33">
        <v>20</v>
      </c>
      <c r="HC33">
        <v>-30</v>
      </c>
      <c r="HD33">
        <v>19.5472</v>
      </c>
      <c r="HE33">
        <v>401.22199999999998</v>
      </c>
      <c r="HF33">
        <v>0</v>
      </c>
      <c r="HG33">
        <v>104.876</v>
      </c>
      <c r="HH33">
        <v>104.645</v>
      </c>
    </row>
    <row r="34" spans="1:216" x14ac:dyDescent="0.2">
      <c r="A34">
        <v>16</v>
      </c>
      <c r="B34">
        <v>1689457939</v>
      </c>
      <c r="C34">
        <v>907.5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1689457939</v>
      </c>
      <c r="M34">
        <f t="shared" si="0"/>
        <v>7.6974298702459207E-4</v>
      </c>
      <c r="N34">
        <f t="shared" si="1"/>
        <v>0.7697429870245921</v>
      </c>
      <c r="O34">
        <f t="shared" si="2"/>
        <v>1.3439762003605411</v>
      </c>
      <c r="P34">
        <f t="shared" si="3"/>
        <v>400.05599999999998</v>
      </c>
      <c r="Q34">
        <f t="shared" si="4"/>
        <v>368.35531856201158</v>
      </c>
      <c r="R34">
        <f t="shared" si="5"/>
        <v>36.907318156255073</v>
      </c>
      <c r="S34">
        <f t="shared" si="6"/>
        <v>40.083564233464799</v>
      </c>
      <c r="T34">
        <f t="shared" si="7"/>
        <v>8.36443133524198E-2</v>
      </c>
      <c r="U34">
        <f t="shared" si="8"/>
        <v>3.7201608287762591</v>
      </c>
      <c r="V34">
        <f t="shared" si="9"/>
        <v>8.2613398533363983E-2</v>
      </c>
      <c r="W34">
        <f t="shared" si="10"/>
        <v>5.172493895359314E-2</v>
      </c>
      <c r="X34">
        <f t="shared" si="11"/>
        <v>8.240151526309452</v>
      </c>
      <c r="Y34">
        <f t="shared" si="12"/>
        <v>21.211789200401942</v>
      </c>
      <c r="Z34">
        <f t="shared" si="13"/>
        <v>20.96</v>
      </c>
      <c r="AA34">
        <f t="shared" si="14"/>
        <v>2.4898031287331546</v>
      </c>
      <c r="AB34">
        <f t="shared" si="15"/>
        <v>61.832153852841806</v>
      </c>
      <c r="AC34">
        <f t="shared" si="16"/>
        <v>1.5751837993359599</v>
      </c>
      <c r="AD34">
        <f t="shared" si="17"/>
        <v>2.5475156551797271</v>
      </c>
      <c r="AE34">
        <f t="shared" si="18"/>
        <v>0.9146193293971947</v>
      </c>
      <c r="AF34">
        <f t="shared" si="19"/>
        <v>-33.945665727784508</v>
      </c>
      <c r="AG34">
        <f t="shared" si="20"/>
        <v>74.869537247348049</v>
      </c>
      <c r="AH34">
        <f t="shared" si="21"/>
        <v>4.0939877218030603</v>
      </c>
      <c r="AI34">
        <f t="shared" si="22"/>
        <v>53.258010767676055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53895.154363671645</v>
      </c>
      <c r="AO34">
        <f t="shared" si="26"/>
        <v>49.823599999999999</v>
      </c>
      <c r="AP34">
        <f t="shared" si="27"/>
        <v>42.001204811559298</v>
      </c>
      <c r="AQ34">
        <f t="shared" si="28"/>
        <v>0.842998193859121</v>
      </c>
      <c r="AR34">
        <f t="shared" si="29"/>
        <v>0.16538651414810357</v>
      </c>
      <c r="AS34">
        <v>1689457939</v>
      </c>
      <c r="AT34">
        <v>400.05599999999998</v>
      </c>
      <c r="AU34">
        <v>400.94099999999997</v>
      </c>
      <c r="AV34">
        <v>15.7212</v>
      </c>
      <c r="AW34">
        <v>15.315300000000001</v>
      </c>
      <c r="AX34">
        <v>401.899</v>
      </c>
      <c r="AY34">
        <v>15.715299999999999</v>
      </c>
      <c r="AZ34">
        <v>600.10299999999995</v>
      </c>
      <c r="BA34">
        <v>100.13200000000001</v>
      </c>
      <c r="BB34">
        <v>6.2883300000000003E-2</v>
      </c>
      <c r="BC34">
        <v>21.333300000000001</v>
      </c>
      <c r="BD34">
        <v>20.96</v>
      </c>
      <c r="BE34">
        <v>999.9</v>
      </c>
      <c r="BF34">
        <v>0</v>
      </c>
      <c r="BG34">
        <v>0</v>
      </c>
      <c r="BH34">
        <v>9986.25</v>
      </c>
      <c r="BI34">
        <v>0</v>
      </c>
      <c r="BJ34">
        <v>44.602400000000003</v>
      </c>
      <c r="BK34">
        <v>-0.88528399999999996</v>
      </c>
      <c r="BL34">
        <v>406.44600000000003</v>
      </c>
      <c r="BM34">
        <v>407.17700000000002</v>
      </c>
      <c r="BN34">
        <v>0.40590700000000002</v>
      </c>
      <c r="BO34">
        <v>400.94099999999997</v>
      </c>
      <c r="BP34">
        <v>15.315300000000001</v>
      </c>
      <c r="BQ34">
        <v>1.57419</v>
      </c>
      <c r="BR34">
        <v>1.5335399999999999</v>
      </c>
      <c r="BS34">
        <v>13.708399999999999</v>
      </c>
      <c r="BT34">
        <v>13.306800000000001</v>
      </c>
      <c r="BU34">
        <v>49.823599999999999</v>
      </c>
      <c r="BV34">
        <v>0.90009600000000001</v>
      </c>
      <c r="BW34">
        <v>9.9904300000000001E-2</v>
      </c>
      <c r="BX34">
        <v>0</v>
      </c>
      <c r="BY34">
        <v>2.0842000000000001</v>
      </c>
      <c r="BZ34">
        <v>0</v>
      </c>
      <c r="CA34">
        <v>5194.03</v>
      </c>
      <c r="CB34">
        <v>404.14600000000002</v>
      </c>
      <c r="CC34">
        <v>36.436999999999998</v>
      </c>
      <c r="CD34">
        <v>41.125</v>
      </c>
      <c r="CE34">
        <v>38.875</v>
      </c>
      <c r="CF34">
        <v>41.311999999999998</v>
      </c>
      <c r="CG34">
        <v>37.125</v>
      </c>
      <c r="CH34">
        <v>44.85</v>
      </c>
      <c r="CI34">
        <v>4.9800000000000004</v>
      </c>
      <c r="CJ34">
        <v>0</v>
      </c>
      <c r="CK34">
        <v>1689457948.4000001</v>
      </c>
      <c r="CL34">
        <v>0</v>
      </c>
      <c r="CM34">
        <v>1689456886</v>
      </c>
      <c r="CN34" t="s">
        <v>353</v>
      </c>
      <c r="CO34">
        <v>1689456881</v>
      </c>
      <c r="CP34">
        <v>1689456886</v>
      </c>
      <c r="CQ34">
        <v>21</v>
      </c>
      <c r="CR34">
        <v>0.221</v>
      </c>
      <c r="CS34">
        <v>2.7E-2</v>
      </c>
      <c r="CT34">
        <v>-1.869</v>
      </c>
      <c r="CU34">
        <v>6.0000000000000001E-3</v>
      </c>
      <c r="CV34">
        <v>408</v>
      </c>
      <c r="CW34">
        <v>14</v>
      </c>
      <c r="CX34">
        <v>0.25</v>
      </c>
      <c r="CY34">
        <v>0.18</v>
      </c>
      <c r="CZ34">
        <v>0.91642237838955098</v>
      </c>
      <c r="DA34">
        <v>0.39644850610263438</v>
      </c>
      <c r="DB34">
        <v>6.8889868368726501E-2</v>
      </c>
      <c r="DC34">
        <v>1</v>
      </c>
      <c r="DD34">
        <v>400.95547499999998</v>
      </c>
      <c r="DE34">
        <v>0.16819136960592651</v>
      </c>
      <c r="DF34">
        <v>4.0332361386355563E-2</v>
      </c>
      <c r="DG34">
        <v>-1</v>
      </c>
      <c r="DH34">
        <v>49.986017500000003</v>
      </c>
      <c r="DI34">
        <v>-3.1365694202413967E-2</v>
      </c>
      <c r="DJ34">
        <v>0.1687994814676575</v>
      </c>
      <c r="DK34">
        <v>1</v>
      </c>
      <c r="DL34">
        <v>2</v>
      </c>
      <c r="DM34">
        <v>2</v>
      </c>
      <c r="DN34" t="s">
        <v>354</v>
      </c>
      <c r="DO34">
        <v>3.21211</v>
      </c>
      <c r="DP34">
        <v>2.6716899999999999</v>
      </c>
      <c r="DQ34">
        <v>9.4769800000000001E-2</v>
      </c>
      <c r="DR34">
        <v>9.4187999999999994E-2</v>
      </c>
      <c r="DS34">
        <v>8.5481199999999993E-2</v>
      </c>
      <c r="DT34">
        <v>8.3047200000000002E-2</v>
      </c>
      <c r="DU34">
        <v>27488.799999999999</v>
      </c>
      <c r="DV34">
        <v>31068.9</v>
      </c>
      <c r="DW34">
        <v>28568.1</v>
      </c>
      <c r="DX34">
        <v>32878.6</v>
      </c>
      <c r="DY34">
        <v>36306.400000000001</v>
      </c>
      <c r="DZ34">
        <v>40968.6</v>
      </c>
      <c r="EA34">
        <v>41917.4</v>
      </c>
      <c r="EB34">
        <v>47561.5</v>
      </c>
      <c r="EC34">
        <v>2.2459199999999999</v>
      </c>
      <c r="ED34">
        <v>1.8688</v>
      </c>
      <c r="EE34">
        <v>-3.0085400000000002E-2</v>
      </c>
      <c r="EF34">
        <v>0</v>
      </c>
      <c r="EG34">
        <v>21.456700000000001</v>
      </c>
      <c r="EH34">
        <v>999.9</v>
      </c>
      <c r="EI34">
        <v>60.8</v>
      </c>
      <c r="EJ34">
        <v>24.7</v>
      </c>
      <c r="EK34">
        <v>18.964300000000001</v>
      </c>
      <c r="EL34">
        <v>63.625100000000003</v>
      </c>
      <c r="EM34">
        <v>15.540900000000001</v>
      </c>
      <c r="EN34">
        <v>1</v>
      </c>
      <c r="EO34">
        <v>-0.48211399999999999</v>
      </c>
      <c r="EP34">
        <v>-0.30272100000000002</v>
      </c>
      <c r="EQ34">
        <v>20.246600000000001</v>
      </c>
      <c r="ER34">
        <v>5.2276199999999999</v>
      </c>
      <c r="ES34">
        <v>12.0067</v>
      </c>
      <c r="ET34">
        <v>4.9897</v>
      </c>
      <c r="EU34">
        <v>3.3050000000000002</v>
      </c>
      <c r="EV34">
        <v>4320.7</v>
      </c>
      <c r="EW34">
        <v>4187.1000000000004</v>
      </c>
      <c r="EX34">
        <v>98.7</v>
      </c>
      <c r="EY34">
        <v>32.799999999999997</v>
      </c>
      <c r="EZ34">
        <v>1.85273</v>
      </c>
      <c r="FA34">
        <v>1.86158</v>
      </c>
      <c r="FB34">
        <v>1.8606799999999999</v>
      </c>
      <c r="FC34">
        <v>1.8567</v>
      </c>
      <c r="FD34">
        <v>1.8611</v>
      </c>
      <c r="FE34">
        <v>1.85734</v>
      </c>
      <c r="FF34">
        <v>1.85945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-1.843</v>
      </c>
      <c r="FV34">
        <v>5.8999999999999999E-3</v>
      </c>
      <c r="FW34">
        <v>-0.40136018781475591</v>
      </c>
      <c r="FX34">
        <v>-4.0117494158234393E-3</v>
      </c>
      <c r="FY34">
        <v>1.087516141204025E-6</v>
      </c>
      <c r="FZ34">
        <v>-8.657206703991749E-11</v>
      </c>
      <c r="GA34">
        <v>5.8899999999990627E-3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17.600000000000001</v>
      </c>
      <c r="GJ34">
        <v>17.600000000000001</v>
      </c>
      <c r="GK34">
        <v>0.99243199999999998</v>
      </c>
      <c r="GL34">
        <v>2.34497</v>
      </c>
      <c r="GM34">
        <v>1.5942400000000001</v>
      </c>
      <c r="GN34">
        <v>2.32666</v>
      </c>
      <c r="GO34">
        <v>1.40015</v>
      </c>
      <c r="GP34">
        <v>2.36572</v>
      </c>
      <c r="GQ34">
        <v>29.303899999999999</v>
      </c>
      <c r="GR34">
        <v>13.7818</v>
      </c>
      <c r="GS34">
        <v>18</v>
      </c>
      <c r="GT34">
        <v>633.13499999999999</v>
      </c>
      <c r="GU34">
        <v>413.48200000000003</v>
      </c>
      <c r="GV34">
        <v>20.460999999999999</v>
      </c>
      <c r="GW34">
        <v>20.906099999999999</v>
      </c>
      <c r="GX34">
        <v>30.0001</v>
      </c>
      <c r="GY34">
        <v>20.5946</v>
      </c>
      <c r="GZ34">
        <v>20.506900000000002</v>
      </c>
      <c r="HA34">
        <v>19.912199999999999</v>
      </c>
      <c r="HB34">
        <v>20</v>
      </c>
      <c r="HC34">
        <v>-30</v>
      </c>
      <c r="HD34">
        <v>20.479700000000001</v>
      </c>
      <c r="HE34">
        <v>400.93799999999999</v>
      </c>
      <c r="HF34">
        <v>0</v>
      </c>
      <c r="HG34">
        <v>104.869</v>
      </c>
      <c r="HH34">
        <v>104.636</v>
      </c>
    </row>
    <row r="35" spans="1:216" x14ac:dyDescent="0.2">
      <c r="A35">
        <v>17</v>
      </c>
      <c r="B35">
        <v>1689457999.5</v>
      </c>
      <c r="C35">
        <v>968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1689457999.5</v>
      </c>
      <c r="M35">
        <f t="shared" si="0"/>
        <v>6.3208781829030458E-4</v>
      </c>
      <c r="N35">
        <f t="shared" si="1"/>
        <v>0.63208781829030458</v>
      </c>
      <c r="O35">
        <f t="shared" si="2"/>
        <v>0.63919777033495107</v>
      </c>
      <c r="P35">
        <f t="shared" si="3"/>
        <v>399.988</v>
      </c>
      <c r="Q35">
        <f t="shared" si="4"/>
        <v>378.97587288298968</v>
      </c>
      <c r="R35">
        <f t="shared" si="5"/>
        <v>37.971657971063593</v>
      </c>
      <c r="S35">
        <f t="shared" si="6"/>
        <v>40.076977494604797</v>
      </c>
      <c r="T35">
        <f t="shared" si="7"/>
        <v>6.8003123115448399E-2</v>
      </c>
      <c r="U35">
        <f t="shared" si="8"/>
        <v>3.7306883188184692</v>
      </c>
      <c r="V35">
        <f t="shared" si="9"/>
        <v>6.7321922944029486E-2</v>
      </c>
      <c r="W35">
        <f t="shared" si="10"/>
        <v>4.213683616481536E-2</v>
      </c>
      <c r="X35">
        <f t="shared" si="11"/>
        <v>4.9595249999999993</v>
      </c>
      <c r="Y35">
        <f t="shared" si="12"/>
        <v>21.321372782365327</v>
      </c>
      <c r="Z35">
        <f t="shared" si="13"/>
        <v>20.977399999999999</v>
      </c>
      <c r="AA35">
        <f t="shared" si="14"/>
        <v>2.4924675190642258</v>
      </c>
      <c r="AB35">
        <f t="shared" si="15"/>
        <v>61.298213397442815</v>
      </c>
      <c r="AC35">
        <f t="shared" si="16"/>
        <v>1.5708041415590399</v>
      </c>
      <c r="AD35">
        <f t="shared" si="17"/>
        <v>2.5625610511261154</v>
      </c>
      <c r="AE35">
        <f t="shared" si="18"/>
        <v>0.9216633775051859</v>
      </c>
      <c r="AF35">
        <f t="shared" si="19"/>
        <v>-27.875072786602431</v>
      </c>
      <c r="AG35">
        <f t="shared" si="20"/>
        <v>90.910248627152214</v>
      </c>
      <c r="AH35">
        <f t="shared" si="21"/>
        <v>4.9599626309109777</v>
      </c>
      <c r="AI35">
        <f t="shared" si="22"/>
        <v>72.954663471460762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54091.503431547193</v>
      </c>
      <c r="AO35">
        <f t="shared" si="26"/>
        <v>29.99</v>
      </c>
      <c r="AP35">
        <f t="shared" si="27"/>
        <v>25.281299999999998</v>
      </c>
      <c r="AQ35">
        <f t="shared" si="28"/>
        <v>0.8429909969989996</v>
      </c>
      <c r="AR35">
        <f t="shared" si="29"/>
        <v>0.16537262420806934</v>
      </c>
      <c r="AS35">
        <v>1689457999.5</v>
      </c>
      <c r="AT35">
        <v>399.988</v>
      </c>
      <c r="AU35">
        <v>400.46600000000001</v>
      </c>
      <c r="AV35">
        <v>15.6774</v>
      </c>
      <c r="AW35">
        <v>15.343999999999999</v>
      </c>
      <c r="AX35">
        <v>401.83100000000002</v>
      </c>
      <c r="AY35">
        <v>15.6715</v>
      </c>
      <c r="AZ35">
        <v>599.971</v>
      </c>
      <c r="BA35">
        <v>100.133</v>
      </c>
      <c r="BB35">
        <v>6.2449600000000001E-2</v>
      </c>
      <c r="BC35">
        <v>21.429400000000001</v>
      </c>
      <c r="BD35">
        <v>20.977399999999999</v>
      </c>
      <c r="BE35">
        <v>999.9</v>
      </c>
      <c r="BF35">
        <v>0</v>
      </c>
      <c r="BG35">
        <v>0</v>
      </c>
      <c r="BH35">
        <v>10027.5</v>
      </c>
      <c r="BI35">
        <v>0</v>
      </c>
      <c r="BJ35">
        <v>43.826000000000001</v>
      </c>
      <c r="BK35">
        <v>-0.47824100000000003</v>
      </c>
      <c r="BL35">
        <v>406.358</v>
      </c>
      <c r="BM35">
        <v>406.70699999999999</v>
      </c>
      <c r="BN35">
        <v>0.33335599999999999</v>
      </c>
      <c r="BO35">
        <v>400.46600000000001</v>
      </c>
      <c r="BP35">
        <v>15.343999999999999</v>
      </c>
      <c r="BQ35">
        <v>1.56982</v>
      </c>
      <c r="BR35">
        <v>1.53644</v>
      </c>
      <c r="BS35">
        <v>13.665699999999999</v>
      </c>
      <c r="BT35">
        <v>13.335699999999999</v>
      </c>
      <c r="BU35">
        <v>29.99</v>
      </c>
      <c r="BV35">
        <v>0.90030399999999999</v>
      </c>
      <c r="BW35">
        <v>9.9695900000000004E-2</v>
      </c>
      <c r="BX35">
        <v>0</v>
      </c>
      <c r="BY35">
        <v>2.1438999999999999</v>
      </c>
      <c r="BZ35">
        <v>0</v>
      </c>
      <c r="CA35">
        <v>4879.42</v>
      </c>
      <c r="CB35">
        <v>243.28</v>
      </c>
      <c r="CC35">
        <v>36.375</v>
      </c>
      <c r="CD35">
        <v>41.186999999999998</v>
      </c>
      <c r="CE35">
        <v>38.811999999999998</v>
      </c>
      <c r="CF35">
        <v>41.375</v>
      </c>
      <c r="CG35">
        <v>37.125</v>
      </c>
      <c r="CH35">
        <v>27</v>
      </c>
      <c r="CI35">
        <v>2.99</v>
      </c>
      <c r="CJ35">
        <v>0</v>
      </c>
      <c r="CK35">
        <v>1689458009</v>
      </c>
      <c r="CL35">
        <v>0</v>
      </c>
      <c r="CM35">
        <v>1689456886</v>
      </c>
      <c r="CN35" t="s">
        <v>353</v>
      </c>
      <c r="CO35">
        <v>1689456881</v>
      </c>
      <c r="CP35">
        <v>1689456886</v>
      </c>
      <c r="CQ35">
        <v>21</v>
      </c>
      <c r="CR35">
        <v>0.221</v>
      </c>
      <c r="CS35">
        <v>2.7E-2</v>
      </c>
      <c r="CT35">
        <v>-1.869</v>
      </c>
      <c r="CU35">
        <v>6.0000000000000001E-3</v>
      </c>
      <c r="CV35">
        <v>408</v>
      </c>
      <c r="CW35">
        <v>14</v>
      </c>
      <c r="CX35">
        <v>0.25</v>
      </c>
      <c r="CY35">
        <v>0.18</v>
      </c>
      <c r="CZ35">
        <v>0.36929698041206621</v>
      </c>
      <c r="DA35">
        <v>-0.13663005649237919</v>
      </c>
      <c r="DB35">
        <v>4.9045970684927033E-2</v>
      </c>
      <c r="DC35">
        <v>1</v>
      </c>
      <c r="DD35">
        <v>400.49217499999997</v>
      </c>
      <c r="DE35">
        <v>-0.20714071294630931</v>
      </c>
      <c r="DF35">
        <v>3.3267767809097057E-2</v>
      </c>
      <c r="DG35">
        <v>-1</v>
      </c>
      <c r="DH35">
        <v>29.993341463414641</v>
      </c>
      <c r="DI35">
        <v>1.7242285078017752E-2</v>
      </c>
      <c r="DJ35">
        <v>1.157785892860203E-2</v>
      </c>
      <c r="DK35">
        <v>1</v>
      </c>
      <c r="DL35">
        <v>2</v>
      </c>
      <c r="DM35">
        <v>2</v>
      </c>
      <c r="DN35" t="s">
        <v>354</v>
      </c>
      <c r="DO35">
        <v>3.21177</v>
      </c>
      <c r="DP35">
        <v>2.6716199999999999</v>
      </c>
      <c r="DQ35">
        <v>9.4745599999999999E-2</v>
      </c>
      <c r="DR35">
        <v>9.4090900000000005E-2</v>
      </c>
      <c r="DS35">
        <v>8.52961E-2</v>
      </c>
      <c r="DT35">
        <v>8.3149799999999996E-2</v>
      </c>
      <c r="DU35">
        <v>27487.8</v>
      </c>
      <c r="DV35">
        <v>31071.9</v>
      </c>
      <c r="DW35">
        <v>28566.5</v>
      </c>
      <c r="DX35">
        <v>32878.300000000003</v>
      </c>
      <c r="DY35">
        <v>36312.300000000003</v>
      </c>
      <c r="DZ35">
        <v>40963.300000000003</v>
      </c>
      <c r="EA35">
        <v>41915.5</v>
      </c>
      <c r="EB35">
        <v>47560.9</v>
      </c>
      <c r="EC35">
        <v>2.2446000000000002</v>
      </c>
      <c r="ED35">
        <v>1.86815</v>
      </c>
      <c r="EE35">
        <v>9.6484999999999995E-4</v>
      </c>
      <c r="EF35">
        <v>0</v>
      </c>
      <c r="EG35">
        <v>20.961400000000001</v>
      </c>
      <c r="EH35">
        <v>999.9</v>
      </c>
      <c r="EI35">
        <v>60.6</v>
      </c>
      <c r="EJ35">
        <v>24.9</v>
      </c>
      <c r="EK35">
        <v>19.127099999999999</v>
      </c>
      <c r="EL35">
        <v>63.385100000000001</v>
      </c>
      <c r="EM35">
        <v>15.9655</v>
      </c>
      <c r="EN35">
        <v>1</v>
      </c>
      <c r="EO35">
        <v>-0.47792400000000002</v>
      </c>
      <c r="EP35">
        <v>1.2280500000000001</v>
      </c>
      <c r="EQ35">
        <v>20.241099999999999</v>
      </c>
      <c r="ER35">
        <v>5.2273199999999997</v>
      </c>
      <c r="ES35">
        <v>12.0097</v>
      </c>
      <c r="ET35">
        <v>4.9897499999999999</v>
      </c>
      <c r="EU35">
        <v>3.3050000000000002</v>
      </c>
      <c r="EV35">
        <v>4322.1000000000004</v>
      </c>
      <c r="EW35">
        <v>4191.5</v>
      </c>
      <c r="EX35">
        <v>98.7</v>
      </c>
      <c r="EY35">
        <v>32.799999999999997</v>
      </c>
      <c r="EZ35">
        <v>1.8527199999999999</v>
      </c>
      <c r="FA35">
        <v>1.8615699999999999</v>
      </c>
      <c r="FB35">
        <v>1.8606799999999999</v>
      </c>
      <c r="FC35">
        <v>1.85669</v>
      </c>
      <c r="FD35">
        <v>1.8610899999999999</v>
      </c>
      <c r="FE35">
        <v>1.85734</v>
      </c>
      <c r="FF35">
        <v>1.85944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-1.843</v>
      </c>
      <c r="FV35">
        <v>5.8999999999999999E-3</v>
      </c>
      <c r="FW35">
        <v>-0.40136018781475591</v>
      </c>
      <c r="FX35">
        <v>-4.0117494158234393E-3</v>
      </c>
      <c r="FY35">
        <v>1.087516141204025E-6</v>
      </c>
      <c r="FZ35">
        <v>-8.657206703991749E-11</v>
      </c>
      <c r="GA35">
        <v>5.8899999999990627E-3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18.600000000000001</v>
      </c>
      <c r="GJ35">
        <v>18.600000000000001</v>
      </c>
      <c r="GK35">
        <v>0.99121099999999995</v>
      </c>
      <c r="GL35">
        <v>2.3547400000000001</v>
      </c>
      <c r="GM35">
        <v>1.5942400000000001</v>
      </c>
      <c r="GN35">
        <v>2.3278799999999999</v>
      </c>
      <c r="GO35">
        <v>1.40015</v>
      </c>
      <c r="GP35">
        <v>2.3059099999999999</v>
      </c>
      <c r="GQ35">
        <v>29.3889</v>
      </c>
      <c r="GR35">
        <v>13.7555</v>
      </c>
      <c r="GS35">
        <v>18</v>
      </c>
      <c r="GT35">
        <v>632.81799999999998</v>
      </c>
      <c r="GU35">
        <v>413.60399999999998</v>
      </c>
      <c r="GV35">
        <v>19.663399999999999</v>
      </c>
      <c r="GW35">
        <v>20.933199999999999</v>
      </c>
      <c r="GX35">
        <v>29.999099999999999</v>
      </c>
      <c r="GY35">
        <v>20.647500000000001</v>
      </c>
      <c r="GZ35">
        <v>20.564299999999999</v>
      </c>
      <c r="HA35">
        <v>19.893000000000001</v>
      </c>
      <c r="HB35">
        <v>20</v>
      </c>
      <c r="HC35">
        <v>-30</v>
      </c>
      <c r="HD35">
        <v>19.749099999999999</v>
      </c>
      <c r="HE35">
        <v>400.33300000000003</v>
      </c>
      <c r="HF35">
        <v>0</v>
      </c>
      <c r="HG35">
        <v>104.864</v>
      </c>
      <c r="HH35">
        <v>104.634</v>
      </c>
    </row>
    <row r="36" spans="1:216" x14ac:dyDescent="0.2">
      <c r="A36">
        <v>18</v>
      </c>
      <c r="B36">
        <v>1689458060</v>
      </c>
      <c r="C36">
        <v>1028.5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1689458060</v>
      </c>
      <c r="M36">
        <f t="shared" si="0"/>
        <v>6.3909335544985193E-4</v>
      </c>
      <c r="N36">
        <f t="shared" si="1"/>
        <v>0.63909335544985191</v>
      </c>
      <c r="O36">
        <f t="shared" si="2"/>
        <v>3.5515428553899088E-2</v>
      </c>
      <c r="P36">
        <f t="shared" si="3"/>
        <v>400.041</v>
      </c>
      <c r="Q36">
        <f t="shared" si="4"/>
        <v>393.38247313679437</v>
      </c>
      <c r="R36">
        <f t="shared" si="5"/>
        <v>39.414866103266313</v>
      </c>
      <c r="S36">
        <f t="shared" si="6"/>
        <v>40.082015665537206</v>
      </c>
      <c r="T36">
        <f t="shared" si="7"/>
        <v>7.0078960498074536E-2</v>
      </c>
      <c r="U36">
        <f t="shared" si="8"/>
        <v>3.7207978949596248</v>
      </c>
      <c r="V36">
        <f t="shared" si="9"/>
        <v>6.9353875157562153E-2</v>
      </c>
      <c r="W36">
        <f t="shared" si="10"/>
        <v>4.3410692689550702E-2</v>
      </c>
      <c r="X36">
        <f t="shared" si="11"/>
        <v>3.2840334515256799</v>
      </c>
      <c r="Y36">
        <f t="shared" si="12"/>
        <v>21.315122276128619</v>
      </c>
      <c r="Z36">
        <f t="shared" si="13"/>
        <v>20.919699999999999</v>
      </c>
      <c r="AA36">
        <f t="shared" si="14"/>
        <v>2.4836417325982412</v>
      </c>
      <c r="AB36">
        <f t="shared" si="15"/>
        <v>61.607927150087569</v>
      </c>
      <c r="AC36">
        <f t="shared" si="16"/>
        <v>1.5790695625920002</v>
      </c>
      <c r="AD36">
        <f t="shared" si="17"/>
        <v>2.5630947763347294</v>
      </c>
      <c r="AE36">
        <f t="shared" si="18"/>
        <v>0.90457217000624102</v>
      </c>
      <c r="AF36">
        <f t="shared" si="19"/>
        <v>-28.184016975338469</v>
      </c>
      <c r="AG36">
        <f t="shared" si="20"/>
        <v>102.92563115161308</v>
      </c>
      <c r="AH36">
        <f t="shared" si="21"/>
        <v>5.6288777768920539</v>
      </c>
      <c r="AI36">
        <f t="shared" si="22"/>
        <v>83.654525404692336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53889.881644356064</v>
      </c>
      <c r="AO36">
        <f t="shared" si="26"/>
        <v>19.854900000000001</v>
      </c>
      <c r="AP36">
        <f t="shared" si="27"/>
        <v>16.737800669184292</v>
      </c>
      <c r="AQ36">
        <f t="shared" si="28"/>
        <v>0.84300604229607257</v>
      </c>
      <c r="AR36">
        <f t="shared" si="29"/>
        <v>0.16540166163141995</v>
      </c>
      <c r="AS36">
        <v>1689458060</v>
      </c>
      <c r="AT36">
        <v>400.041</v>
      </c>
      <c r="AU36">
        <v>400.197</v>
      </c>
      <c r="AV36">
        <v>15.76</v>
      </c>
      <c r="AW36">
        <v>15.423</v>
      </c>
      <c r="AX36">
        <v>401.88499999999999</v>
      </c>
      <c r="AY36">
        <v>15.754099999999999</v>
      </c>
      <c r="AZ36">
        <v>600.09</v>
      </c>
      <c r="BA36">
        <v>100.13200000000001</v>
      </c>
      <c r="BB36">
        <v>6.2769199999999997E-2</v>
      </c>
      <c r="BC36">
        <v>21.4328</v>
      </c>
      <c r="BD36">
        <v>20.919699999999999</v>
      </c>
      <c r="BE36">
        <v>999.9</v>
      </c>
      <c r="BF36">
        <v>0</v>
      </c>
      <c r="BG36">
        <v>0</v>
      </c>
      <c r="BH36">
        <v>9988.75</v>
      </c>
      <c r="BI36">
        <v>0</v>
      </c>
      <c r="BJ36">
        <v>43.942900000000002</v>
      </c>
      <c r="BK36">
        <v>-0.15609700000000001</v>
      </c>
      <c r="BL36">
        <v>406.447</v>
      </c>
      <c r="BM36">
        <v>406.46600000000001</v>
      </c>
      <c r="BN36">
        <v>0.33703699999999998</v>
      </c>
      <c r="BO36">
        <v>400.197</v>
      </c>
      <c r="BP36">
        <v>15.423</v>
      </c>
      <c r="BQ36">
        <v>1.5780799999999999</v>
      </c>
      <c r="BR36">
        <v>1.54433</v>
      </c>
      <c r="BS36">
        <v>13.7464</v>
      </c>
      <c r="BT36">
        <v>13.414300000000001</v>
      </c>
      <c r="BU36">
        <v>19.854900000000001</v>
      </c>
      <c r="BV36">
        <v>0.89995499999999995</v>
      </c>
      <c r="BW36">
        <v>0.100045</v>
      </c>
      <c r="BX36">
        <v>0</v>
      </c>
      <c r="BY36">
        <v>2.7248999999999999</v>
      </c>
      <c r="BZ36">
        <v>0</v>
      </c>
      <c r="CA36">
        <v>4950.3999999999996</v>
      </c>
      <c r="CB36">
        <v>161.047</v>
      </c>
      <c r="CC36">
        <v>36.375</v>
      </c>
      <c r="CD36">
        <v>41.186999999999998</v>
      </c>
      <c r="CE36">
        <v>38.75</v>
      </c>
      <c r="CF36">
        <v>41.5</v>
      </c>
      <c r="CG36">
        <v>37.061999999999998</v>
      </c>
      <c r="CH36">
        <v>17.87</v>
      </c>
      <c r="CI36">
        <v>1.99</v>
      </c>
      <c r="CJ36">
        <v>0</v>
      </c>
      <c r="CK36">
        <v>1689458069.5999999</v>
      </c>
      <c r="CL36">
        <v>0</v>
      </c>
      <c r="CM36">
        <v>1689456886</v>
      </c>
      <c r="CN36" t="s">
        <v>353</v>
      </c>
      <c r="CO36">
        <v>1689456881</v>
      </c>
      <c r="CP36">
        <v>1689456886</v>
      </c>
      <c r="CQ36">
        <v>21</v>
      </c>
      <c r="CR36">
        <v>0.221</v>
      </c>
      <c r="CS36">
        <v>2.7E-2</v>
      </c>
      <c r="CT36">
        <v>-1.869</v>
      </c>
      <c r="CU36">
        <v>6.0000000000000001E-3</v>
      </c>
      <c r="CV36">
        <v>408</v>
      </c>
      <c r="CW36">
        <v>14</v>
      </c>
      <c r="CX36">
        <v>0.25</v>
      </c>
      <c r="CY36">
        <v>0.18</v>
      </c>
      <c r="CZ36">
        <v>0.10813182758375629</v>
      </c>
      <c r="DA36">
        <v>5.7497456187625147E-2</v>
      </c>
      <c r="DB36">
        <v>6.2045364299005409E-2</v>
      </c>
      <c r="DC36">
        <v>1</v>
      </c>
      <c r="DD36">
        <v>400.24351219512198</v>
      </c>
      <c r="DE36">
        <v>0.21094076655099439</v>
      </c>
      <c r="DF36">
        <v>3.3587978359875398E-2</v>
      </c>
      <c r="DG36">
        <v>-1</v>
      </c>
      <c r="DH36">
        <v>20.015290243902442</v>
      </c>
      <c r="DI36">
        <v>-5.2476481751870967E-2</v>
      </c>
      <c r="DJ36">
        <v>0.17076575712729319</v>
      </c>
      <c r="DK36">
        <v>1</v>
      </c>
      <c r="DL36">
        <v>2</v>
      </c>
      <c r="DM36">
        <v>2</v>
      </c>
      <c r="DN36" t="s">
        <v>354</v>
      </c>
      <c r="DO36">
        <v>3.2120199999999999</v>
      </c>
      <c r="DP36">
        <v>2.6716099999999998</v>
      </c>
      <c r="DQ36">
        <v>9.4746300000000006E-2</v>
      </c>
      <c r="DR36">
        <v>9.4033000000000005E-2</v>
      </c>
      <c r="DS36">
        <v>8.5617700000000005E-2</v>
      </c>
      <c r="DT36">
        <v>8.3451499999999998E-2</v>
      </c>
      <c r="DU36">
        <v>27489</v>
      </c>
      <c r="DV36">
        <v>31074.5</v>
      </c>
      <c r="DW36">
        <v>28567.8</v>
      </c>
      <c r="DX36">
        <v>32879.1</v>
      </c>
      <c r="DY36">
        <v>36300.9</v>
      </c>
      <c r="DZ36">
        <v>40951</v>
      </c>
      <c r="EA36">
        <v>41917.5</v>
      </c>
      <c r="EB36">
        <v>47562.2</v>
      </c>
      <c r="EC36">
        <v>2.24505</v>
      </c>
      <c r="ED36">
        <v>1.8673</v>
      </c>
      <c r="EE36">
        <v>1.7009699999999999E-2</v>
      </c>
      <c r="EF36">
        <v>0</v>
      </c>
      <c r="EG36">
        <v>20.6387</v>
      </c>
      <c r="EH36">
        <v>999.9</v>
      </c>
      <c r="EI36">
        <v>60.4</v>
      </c>
      <c r="EJ36">
        <v>25</v>
      </c>
      <c r="EK36">
        <v>19.179600000000001</v>
      </c>
      <c r="EL36">
        <v>63.525100000000002</v>
      </c>
      <c r="EM36">
        <v>15.9054</v>
      </c>
      <c r="EN36">
        <v>1</v>
      </c>
      <c r="EO36">
        <v>-0.48093999999999998</v>
      </c>
      <c r="EP36">
        <v>-0.30053400000000002</v>
      </c>
      <c r="EQ36">
        <v>20.247399999999999</v>
      </c>
      <c r="ER36">
        <v>5.2276199999999999</v>
      </c>
      <c r="ES36">
        <v>12.0098</v>
      </c>
      <c r="ET36">
        <v>4.9899500000000003</v>
      </c>
      <c r="EU36">
        <v>3.3050000000000002</v>
      </c>
      <c r="EV36">
        <v>4323.5</v>
      </c>
      <c r="EW36">
        <v>4195.8999999999996</v>
      </c>
      <c r="EX36">
        <v>98.7</v>
      </c>
      <c r="EY36">
        <v>32.799999999999997</v>
      </c>
      <c r="EZ36">
        <v>1.8527199999999999</v>
      </c>
      <c r="FA36">
        <v>1.8615699999999999</v>
      </c>
      <c r="FB36">
        <v>1.86067</v>
      </c>
      <c r="FC36">
        <v>1.85669</v>
      </c>
      <c r="FD36">
        <v>1.8611</v>
      </c>
      <c r="FE36">
        <v>1.8573599999999999</v>
      </c>
      <c r="FF36">
        <v>1.85945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-1.8440000000000001</v>
      </c>
      <c r="FV36">
        <v>5.8999999999999999E-3</v>
      </c>
      <c r="FW36">
        <v>-0.40136018781475591</v>
      </c>
      <c r="FX36">
        <v>-4.0117494158234393E-3</v>
      </c>
      <c r="FY36">
        <v>1.087516141204025E-6</v>
      </c>
      <c r="FZ36">
        <v>-8.657206703991749E-11</v>
      </c>
      <c r="GA36">
        <v>5.8899999999990627E-3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19.600000000000001</v>
      </c>
      <c r="GJ36">
        <v>19.600000000000001</v>
      </c>
      <c r="GK36">
        <v>0.98999000000000004</v>
      </c>
      <c r="GL36">
        <v>2.3535200000000001</v>
      </c>
      <c r="GM36">
        <v>1.5942400000000001</v>
      </c>
      <c r="GN36">
        <v>2.32666</v>
      </c>
      <c r="GO36">
        <v>1.40015</v>
      </c>
      <c r="GP36">
        <v>2.2802699999999998</v>
      </c>
      <c r="GQ36">
        <v>29.4314</v>
      </c>
      <c r="GR36">
        <v>13.7555</v>
      </c>
      <c r="GS36">
        <v>18</v>
      </c>
      <c r="GT36">
        <v>633.59500000000003</v>
      </c>
      <c r="GU36">
        <v>413.43599999999998</v>
      </c>
      <c r="GV36">
        <v>20.4635</v>
      </c>
      <c r="GW36">
        <v>20.943899999999999</v>
      </c>
      <c r="GX36">
        <v>30.0001</v>
      </c>
      <c r="GY36">
        <v>20.6813</v>
      </c>
      <c r="GZ36">
        <v>20.6021</v>
      </c>
      <c r="HA36">
        <v>19.884599999999999</v>
      </c>
      <c r="HB36">
        <v>20</v>
      </c>
      <c r="HC36">
        <v>-30</v>
      </c>
      <c r="HD36">
        <v>20.493500000000001</v>
      </c>
      <c r="HE36">
        <v>400.274</v>
      </c>
      <c r="HF36">
        <v>0</v>
      </c>
      <c r="HG36">
        <v>104.86799999999999</v>
      </c>
      <c r="HH36">
        <v>104.637</v>
      </c>
    </row>
    <row r="37" spans="1:216" x14ac:dyDescent="0.2">
      <c r="A37">
        <v>19</v>
      </c>
      <c r="B37">
        <v>1689458120.5</v>
      </c>
      <c r="C37">
        <v>1089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1689458120.5</v>
      </c>
      <c r="M37">
        <f t="shared" si="0"/>
        <v>5.9387070801520325E-4</v>
      </c>
      <c r="N37">
        <f t="shared" si="1"/>
        <v>0.59387070801520325</v>
      </c>
      <c r="O37">
        <f t="shared" si="2"/>
        <v>-0.71154779256272582</v>
      </c>
      <c r="P37">
        <f t="shared" si="3"/>
        <v>399.96800000000002</v>
      </c>
      <c r="Q37">
        <f t="shared" si="4"/>
        <v>411.74294237513243</v>
      </c>
      <c r="R37">
        <f t="shared" si="5"/>
        <v>41.255175085921593</v>
      </c>
      <c r="S37">
        <f t="shared" si="6"/>
        <v>40.075367834070406</v>
      </c>
      <c r="T37">
        <f t="shared" si="7"/>
        <v>6.4461483580135315E-2</v>
      </c>
      <c r="U37">
        <f t="shared" si="8"/>
        <v>3.724020241039895</v>
      </c>
      <c r="V37">
        <f t="shared" si="9"/>
        <v>6.384796022527503E-2</v>
      </c>
      <c r="W37">
        <f t="shared" si="10"/>
        <v>3.995961097274018E-2</v>
      </c>
      <c r="X37">
        <f t="shared" si="11"/>
        <v>0</v>
      </c>
      <c r="Y37">
        <f t="shared" si="12"/>
        <v>21.378333130049995</v>
      </c>
      <c r="Z37">
        <f t="shared" si="13"/>
        <v>20.9892</v>
      </c>
      <c r="AA37">
        <f t="shared" si="14"/>
        <v>2.4942758250456611</v>
      </c>
      <c r="AB37">
        <f t="shared" si="15"/>
        <v>61.432909549201995</v>
      </c>
      <c r="AC37">
        <f t="shared" si="16"/>
        <v>1.5812700829740101</v>
      </c>
      <c r="AD37">
        <f t="shared" si="17"/>
        <v>2.5739788243426123</v>
      </c>
      <c r="AE37">
        <f t="shared" si="18"/>
        <v>0.91300574207165108</v>
      </c>
      <c r="AF37">
        <f t="shared" si="19"/>
        <v>-26.189698223470462</v>
      </c>
      <c r="AG37">
        <f t="shared" si="20"/>
        <v>102.95453767167841</v>
      </c>
      <c r="AH37">
        <f t="shared" si="21"/>
        <v>5.6295661865329221</v>
      </c>
      <c r="AI37">
        <f t="shared" si="22"/>
        <v>82.394405634740878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53942.710858197664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1689458120.5</v>
      </c>
      <c r="AT37">
        <v>399.96800000000002</v>
      </c>
      <c r="AU37">
        <v>399.714</v>
      </c>
      <c r="AV37">
        <v>15.781700000000001</v>
      </c>
      <c r="AW37">
        <v>15.468500000000001</v>
      </c>
      <c r="AX37">
        <v>401.81099999999998</v>
      </c>
      <c r="AY37">
        <v>15.7759</v>
      </c>
      <c r="AZ37">
        <v>599.98800000000006</v>
      </c>
      <c r="BA37">
        <v>100.134</v>
      </c>
      <c r="BB37">
        <v>6.2435299999999999E-2</v>
      </c>
      <c r="BC37">
        <v>21.501999999999999</v>
      </c>
      <c r="BD37">
        <v>20.9892</v>
      </c>
      <c r="BE37">
        <v>999.9</v>
      </c>
      <c r="BF37">
        <v>0</v>
      </c>
      <c r="BG37">
        <v>0</v>
      </c>
      <c r="BH37">
        <v>10001.200000000001</v>
      </c>
      <c r="BI37">
        <v>0</v>
      </c>
      <c r="BJ37">
        <v>43.425800000000002</v>
      </c>
      <c r="BK37">
        <v>0.25424200000000002</v>
      </c>
      <c r="BL37">
        <v>406.38099999999997</v>
      </c>
      <c r="BM37">
        <v>405.99400000000003</v>
      </c>
      <c r="BN37">
        <v>0.31328400000000001</v>
      </c>
      <c r="BO37">
        <v>399.714</v>
      </c>
      <c r="BP37">
        <v>15.468500000000001</v>
      </c>
      <c r="BQ37">
        <v>1.58029</v>
      </c>
      <c r="BR37">
        <v>1.5489200000000001</v>
      </c>
      <c r="BS37">
        <v>13.768000000000001</v>
      </c>
      <c r="BT37">
        <v>13.4598</v>
      </c>
      <c r="BU37">
        <v>0</v>
      </c>
      <c r="BV37">
        <v>0</v>
      </c>
      <c r="BW37">
        <v>0</v>
      </c>
      <c r="BX37">
        <v>0</v>
      </c>
      <c r="BY37">
        <v>4.3899999999999997</v>
      </c>
      <c r="BZ37">
        <v>0</v>
      </c>
      <c r="CA37">
        <v>4704.5600000000004</v>
      </c>
      <c r="CB37">
        <v>7.59</v>
      </c>
      <c r="CC37">
        <v>36.311999999999998</v>
      </c>
      <c r="CD37">
        <v>41.186999999999998</v>
      </c>
      <c r="CE37">
        <v>38.811999999999998</v>
      </c>
      <c r="CF37">
        <v>41.625</v>
      </c>
      <c r="CG37">
        <v>37.061999999999998</v>
      </c>
      <c r="CH37">
        <v>0</v>
      </c>
      <c r="CI37">
        <v>0</v>
      </c>
      <c r="CJ37">
        <v>0</v>
      </c>
      <c r="CK37">
        <v>1689458129.5</v>
      </c>
      <c r="CL37">
        <v>0</v>
      </c>
      <c r="CM37">
        <v>1689456886</v>
      </c>
      <c r="CN37" t="s">
        <v>353</v>
      </c>
      <c r="CO37">
        <v>1689456881</v>
      </c>
      <c r="CP37">
        <v>1689456886</v>
      </c>
      <c r="CQ37">
        <v>21</v>
      </c>
      <c r="CR37">
        <v>0.221</v>
      </c>
      <c r="CS37">
        <v>2.7E-2</v>
      </c>
      <c r="CT37">
        <v>-1.869</v>
      </c>
      <c r="CU37">
        <v>6.0000000000000001E-3</v>
      </c>
      <c r="CV37">
        <v>408</v>
      </c>
      <c r="CW37">
        <v>14</v>
      </c>
      <c r="CX37">
        <v>0.25</v>
      </c>
      <c r="CY37">
        <v>0.18</v>
      </c>
      <c r="CZ37">
        <v>-0.45355936354103271</v>
      </c>
      <c r="DA37">
        <v>-0.42852184497924539</v>
      </c>
      <c r="DB37">
        <v>6.5794748773531128E-2</v>
      </c>
      <c r="DC37">
        <v>1</v>
      </c>
      <c r="DD37">
        <v>399.82892500000003</v>
      </c>
      <c r="DE37">
        <v>-0.39511069418511802</v>
      </c>
      <c r="DF37">
        <v>4.5103984025805663E-2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3.2118000000000002</v>
      </c>
      <c r="DP37">
        <v>2.6713800000000001</v>
      </c>
      <c r="DQ37">
        <v>9.4731300000000004E-2</v>
      </c>
      <c r="DR37">
        <v>9.3944100000000003E-2</v>
      </c>
      <c r="DS37">
        <v>8.5702799999999996E-2</v>
      </c>
      <c r="DT37">
        <v>8.3627800000000002E-2</v>
      </c>
      <c r="DU37">
        <v>27489.9</v>
      </c>
      <c r="DV37">
        <v>31078.3</v>
      </c>
      <c r="DW37">
        <v>28568.2</v>
      </c>
      <c r="DX37">
        <v>32879.800000000003</v>
      </c>
      <c r="DY37">
        <v>36298.300000000003</v>
      </c>
      <c r="DZ37">
        <v>40944</v>
      </c>
      <c r="EA37">
        <v>41918.400000000001</v>
      </c>
      <c r="EB37">
        <v>47563.3</v>
      </c>
      <c r="EC37">
        <v>2.2450700000000001</v>
      </c>
      <c r="ED37">
        <v>1.8668800000000001</v>
      </c>
      <c r="EE37">
        <v>2.59355E-2</v>
      </c>
      <c r="EF37">
        <v>0</v>
      </c>
      <c r="EG37">
        <v>20.560700000000001</v>
      </c>
      <c r="EH37">
        <v>999.9</v>
      </c>
      <c r="EI37">
        <v>60.3</v>
      </c>
      <c r="EJ37">
        <v>25.1</v>
      </c>
      <c r="EK37">
        <v>19.261500000000002</v>
      </c>
      <c r="EL37">
        <v>63.645099999999999</v>
      </c>
      <c r="EM37">
        <v>16.061699999999998</v>
      </c>
      <c r="EN37">
        <v>1</v>
      </c>
      <c r="EO37">
        <v>-0.48163899999999998</v>
      </c>
      <c r="EP37">
        <v>0.171626</v>
      </c>
      <c r="EQ37">
        <v>20.248200000000001</v>
      </c>
      <c r="ER37">
        <v>5.2273199999999997</v>
      </c>
      <c r="ES37">
        <v>12.0097</v>
      </c>
      <c r="ET37">
        <v>4.9904500000000001</v>
      </c>
      <c r="EU37">
        <v>3.3050000000000002</v>
      </c>
      <c r="EV37">
        <v>4324.7</v>
      </c>
      <c r="EW37">
        <v>4199.6000000000004</v>
      </c>
      <c r="EX37">
        <v>98.7</v>
      </c>
      <c r="EY37">
        <v>32.799999999999997</v>
      </c>
      <c r="EZ37">
        <v>1.8527199999999999</v>
      </c>
      <c r="FA37">
        <v>1.8615699999999999</v>
      </c>
      <c r="FB37">
        <v>1.86066</v>
      </c>
      <c r="FC37">
        <v>1.85669</v>
      </c>
      <c r="FD37">
        <v>1.8611</v>
      </c>
      <c r="FE37">
        <v>1.85734</v>
      </c>
      <c r="FF37">
        <v>1.85944</v>
      </c>
      <c r="FG37">
        <v>1.86233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-1.843</v>
      </c>
      <c r="FV37">
        <v>5.7999999999999996E-3</v>
      </c>
      <c r="FW37">
        <v>-0.40136018781475591</v>
      </c>
      <c r="FX37">
        <v>-4.0117494158234393E-3</v>
      </c>
      <c r="FY37">
        <v>1.087516141204025E-6</v>
      </c>
      <c r="FZ37">
        <v>-8.657206703991749E-11</v>
      </c>
      <c r="GA37">
        <v>5.8899999999990627E-3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20.7</v>
      </c>
      <c r="GJ37">
        <v>20.6</v>
      </c>
      <c r="GK37">
        <v>0.98999000000000004</v>
      </c>
      <c r="GL37">
        <v>2.3559600000000001</v>
      </c>
      <c r="GM37">
        <v>1.5942400000000001</v>
      </c>
      <c r="GN37">
        <v>2.32544</v>
      </c>
      <c r="GO37">
        <v>1.40015</v>
      </c>
      <c r="GP37">
        <v>2.3132299999999999</v>
      </c>
      <c r="GQ37">
        <v>29.4527</v>
      </c>
      <c r="GR37">
        <v>13.738</v>
      </c>
      <c r="GS37">
        <v>18</v>
      </c>
      <c r="GT37">
        <v>633.83500000000004</v>
      </c>
      <c r="GU37">
        <v>413.37099999999998</v>
      </c>
      <c r="GV37">
        <v>20.110399999999998</v>
      </c>
      <c r="GW37">
        <v>20.936800000000002</v>
      </c>
      <c r="GX37">
        <v>29.999500000000001</v>
      </c>
      <c r="GY37">
        <v>20.698399999999999</v>
      </c>
      <c r="GZ37">
        <v>20.6234</v>
      </c>
      <c r="HA37">
        <v>19.874400000000001</v>
      </c>
      <c r="HB37">
        <v>20</v>
      </c>
      <c r="HC37">
        <v>-30</v>
      </c>
      <c r="HD37">
        <v>20.143000000000001</v>
      </c>
      <c r="HE37">
        <v>399.8</v>
      </c>
      <c r="HF37">
        <v>0</v>
      </c>
      <c r="HG37">
        <v>104.871</v>
      </c>
      <c r="HH37">
        <v>104.64</v>
      </c>
    </row>
    <row r="38" spans="1:216" x14ac:dyDescent="0.2">
      <c r="A38">
        <v>20</v>
      </c>
      <c r="B38">
        <v>1689458188.5</v>
      </c>
      <c r="C38">
        <v>1157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1689458188.5</v>
      </c>
      <c r="M38">
        <f t="shared" si="0"/>
        <v>-1.5208075723588551E-3</v>
      </c>
      <c r="N38">
        <f t="shared" si="1"/>
        <v>-1.520807572358855</v>
      </c>
      <c r="O38">
        <f t="shared" si="2"/>
        <v>8.2384015333110625</v>
      </c>
      <c r="P38">
        <f t="shared" si="3"/>
        <v>399.63299999999998</v>
      </c>
      <c r="Q38">
        <f t="shared" si="4"/>
        <v>484.88763033686502</v>
      </c>
      <c r="R38">
        <f t="shared" si="5"/>
        <v>48.586767842687507</v>
      </c>
      <c r="S38">
        <f t="shared" si="6"/>
        <v>40.044073262473802</v>
      </c>
      <c r="T38">
        <f t="shared" si="7"/>
        <v>-0.13945688973025114</v>
      </c>
      <c r="U38">
        <f t="shared" si="8"/>
        <v>3.7240965469403564</v>
      </c>
      <c r="V38">
        <f t="shared" si="9"/>
        <v>-0.1424249103214644</v>
      </c>
      <c r="W38">
        <f t="shared" si="10"/>
        <v>-8.8743669020139429E-2</v>
      </c>
      <c r="X38">
        <f t="shared" si="11"/>
        <v>297.68865299999999</v>
      </c>
      <c r="Y38">
        <f t="shared" si="12"/>
        <v>22.293280798003316</v>
      </c>
      <c r="Z38">
        <f t="shared" si="13"/>
        <v>21.145499999999998</v>
      </c>
      <c r="AA38">
        <f t="shared" si="14"/>
        <v>2.5183368483045721</v>
      </c>
      <c r="AB38">
        <f t="shared" si="15"/>
        <v>60.461772569169995</v>
      </c>
      <c r="AC38">
        <f t="shared" si="16"/>
        <v>1.4696744937180601</v>
      </c>
      <c r="AD38">
        <f t="shared" si="17"/>
        <v>2.4307499288690395</v>
      </c>
      <c r="AE38">
        <f t="shared" si="18"/>
        <v>1.0486623545865119</v>
      </c>
      <c r="AF38">
        <f t="shared" si="19"/>
        <v>67.067613941025513</v>
      </c>
      <c r="AG38">
        <f t="shared" si="20"/>
        <v>-115.52506789443801</v>
      </c>
      <c r="AH38">
        <f t="shared" si="21"/>
        <v>-6.2918533800627952</v>
      </c>
      <c r="AI38">
        <f t="shared" si="22"/>
        <v>242.93934566652473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54115.566205399795</v>
      </c>
      <c r="AO38">
        <f t="shared" si="26"/>
        <v>1799.92</v>
      </c>
      <c r="AP38">
        <f t="shared" si="27"/>
        <v>1517.3325</v>
      </c>
      <c r="AQ38">
        <f t="shared" si="28"/>
        <v>0.84299996666518506</v>
      </c>
      <c r="AR38">
        <f t="shared" si="29"/>
        <v>0.16538993566380727</v>
      </c>
      <c r="AS38">
        <v>1689458188.5</v>
      </c>
      <c r="AT38">
        <v>399.63299999999998</v>
      </c>
      <c r="AU38">
        <v>403.721</v>
      </c>
      <c r="AV38">
        <v>14.6671</v>
      </c>
      <c r="AW38">
        <v>15.469900000000001</v>
      </c>
      <c r="AX38">
        <v>401.47500000000002</v>
      </c>
      <c r="AY38">
        <v>14.661199999999999</v>
      </c>
      <c r="AZ38">
        <v>600.11</v>
      </c>
      <c r="BA38">
        <v>100.137</v>
      </c>
      <c r="BB38">
        <v>6.5118599999999999E-2</v>
      </c>
      <c r="BC38">
        <v>20.5701</v>
      </c>
      <c r="BD38">
        <v>21.145499999999998</v>
      </c>
      <c r="BE38">
        <v>999.9</v>
      </c>
      <c r="BF38">
        <v>0</v>
      </c>
      <c r="BG38">
        <v>0</v>
      </c>
      <c r="BH38">
        <v>10001.200000000001</v>
      </c>
      <c r="BI38">
        <v>0</v>
      </c>
      <c r="BJ38">
        <v>24.799700000000001</v>
      </c>
      <c r="BK38">
        <v>-4.0877100000000004</v>
      </c>
      <c r="BL38">
        <v>405.58199999999999</v>
      </c>
      <c r="BM38">
        <v>410.06400000000002</v>
      </c>
      <c r="BN38">
        <v>-0.80287299999999995</v>
      </c>
      <c r="BO38">
        <v>403.721</v>
      </c>
      <c r="BP38">
        <v>15.469900000000001</v>
      </c>
      <c r="BQ38">
        <v>1.46871</v>
      </c>
      <c r="BR38">
        <v>1.54911</v>
      </c>
      <c r="BS38">
        <v>12.6463</v>
      </c>
      <c r="BT38">
        <v>13.4617</v>
      </c>
      <c r="BU38">
        <v>1799.92</v>
      </c>
      <c r="BV38">
        <v>0.90000199999999997</v>
      </c>
      <c r="BW38">
        <v>9.9998500000000004E-2</v>
      </c>
      <c r="BX38">
        <v>0</v>
      </c>
      <c r="BY38">
        <v>2.2833999999999999</v>
      </c>
      <c r="BZ38">
        <v>0</v>
      </c>
      <c r="CA38">
        <v>14092</v>
      </c>
      <c r="CB38">
        <v>14599.7</v>
      </c>
      <c r="CC38">
        <v>37.936999999999998</v>
      </c>
      <c r="CD38">
        <v>41.125</v>
      </c>
      <c r="CE38">
        <v>38.936999999999998</v>
      </c>
      <c r="CF38">
        <v>41.686999999999998</v>
      </c>
      <c r="CG38">
        <v>37.875</v>
      </c>
      <c r="CH38">
        <v>1619.93</v>
      </c>
      <c r="CI38">
        <v>179.99</v>
      </c>
      <c r="CJ38">
        <v>0</v>
      </c>
      <c r="CK38">
        <v>1689458198</v>
      </c>
      <c r="CL38">
        <v>0</v>
      </c>
      <c r="CM38">
        <v>1689456886</v>
      </c>
      <c r="CN38" t="s">
        <v>353</v>
      </c>
      <c r="CO38">
        <v>1689456881</v>
      </c>
      <c r="CP38">
        <v>1689456886</v>
      </c>
      <c r="CQ38">
        <v>21</v>
      </c>
      <c r="CR38">
        <v>0.221</v>
      </c>
      <c r="CS38">
        <v>2.7E-2</v>
      </c>
      <c r="CT38">
        <v>-1.869</v>
      </c>
      <c r="CU38">
        <v>6.0000000000000001E-3</v>
      </c>
      <c r="CV38">
        <v>408</v>
      </c>
      <c r="CW38">
        <v>14</v>
      </c>
      <c r="CX38">
        <v>0.25</v>
      </c>
      <c r="CY38">
        <v>0.18</v>
      </c>
      <c r="CZ38">
        <v>5.0241463839962588</v>
      </c>
      <c r="DA38">
        <v>1.94913278838313</v>
      </c>
      <c r="DB38">
        <v>0.18949370471099389</v>
      </c>
      <c r="DC38">
        <v>1</v>
      </c>
      <c r="DD38">
        <v>403.43892682926838</v>
      </c>
      <c r="DE38">
        <v>1.8633867595813101</v>
      </c>
      <c r="DF38">
        <v>0.1848304945597832</v>
      </c>
      <c r="DG38">
        <v>-1</v>
      </c>
      <c r="DH38">
        <v>1799.9602439024391</v>
      </c>
      <c r="DI38">
        <v>0.466770144754178</v>
      </c>
      <c r="DJ38">
        <v>0.1365335267479473</v>
      </c>
      <c r="DK38">
        <v>1</v>
      </c>
      <c r="DL38">
        <v>2</v>
      </c>
      <c r="DM38">
        <v>2</v>
      </c>
      <c r="DN38" t="s">
        <v>354</v>
      </c>
      <c r="DO38">
        <v>3.2120899999999999</v>
      </c>
      <c r="DP38">
        <v>2.6740499999999998</v>
      </c>
      <c r="DQ38">
        <v>9.4666200000000006E-2</v>
      </c>
      <c r="DR38">
        <v>9.4662200000000002E-2</v>
      </c>
      <c r="DS38">
        <v>8.1201499999999996E-2</v>
      </c>
      <c r="DT38">
        <v>8.3637000000000003E-2</v>
      </c>
      <c r="DU38">
        <v>27493</v>
      </c>
      <c r="DV38">
        <v>31055.1</v>
      </c>
      <c r="DW38">
        <v>28569.4</v>
      </c>
      <c r="DX38">
        <v>32881.300000000003</v>
      </c>
      <c r="DY38">
        <v>36482.9</v>
      </c>
      <c r="DZ38">
        <v>40945.5</v>
      </c>
      <c r="EA38">
        <v>41920.199999999997</v>
      </c>
      <c r="EB38">
        <v>47565.5</v>
      </c>
      <c r="EC38">
        <v>2.2436699999999998</v>
      </c>
      <c r="ED38">
        <v>1.86635</v>
      </c>
      <c r="EE38">
        <v>4.9520300000000003E-2</v>
      </c>
      <c r="EF38">
        <v>0</v>
      </c>
      <c r="EG38">
        <v>20.327200000000001</v>
      </c>
      <c r="EH38">
        <v>999.9</v>
      </c>
      <c r="EI38">
        <v>60.1</v>
      </c>
      <c r="EJ38">
        <v>25.2</v>
      </c>
      <c r="EK38">
        <v>19.314</v>
      </c>
      <c r="EL38">
        <v>64.825100000000006</v>
      </c>
      <c r="EM38">
        <v>15.785299999999999</v>
      </c>
      <c r="EN38">
        <v>1</v>
      </c>
      <c r="EO38">
        <v>-0.46088699999999999</v>
      </c>
      <c r="EP38">
        <v>9.2810500000000005</v>
      </c>
      <c r="EQ38">
        <v>19.9815</v>
      </c>
      <c r="ER38">
        <v>5.2322600000000001</v>
      </c>
      <c r="ES38">
        <v>12.011900000000001</v>
      </c>
      <c r="ET38">
        <v>4.9912000000000001</v>
      </c>
      <c r="EU38">
        <v>3.3050000000000002</v>
      </c>
      <c r="EV38">
        <v>4326.3999999999996</v>
      </c>
      <c r="EW38">
        <v>4204.7</v>
      </c>
      <c r="EX38">
        <v>98.7</v>
      </c>
      <c r="EY38">
        <v>32.799999999999997</v>
      </c>
      <c r="EZ38">
        <v>1.8526100000000001</v>
      </c>
      <c r="FA38">
        <v>1.8614299999999999</v>
      </c>
      <c r="FB38">
        <v>1.86059</v>
      </c>
      <c r="FC38">
        <v>1.8566</v>
      </c>
      <c r="FD38">
        <v>1.8609599999999999</v>
      </c>
      <c r="FE38">
        <v>1.8572299999999999</v>
      </c>
      <c r="FF38">
        <v>1.8593299999999999</v>
      </c>
      <c r="FG38">
        <v>1.8621799999999999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-1.8420000000000001</v>
      </c>
      <c r="FV38">
        <v>5.8999999999999999E-3</v>
      </c>
      <c r="FW38">
        <v>-0.40136018781475591</v>
      </c>
      <c r="FX38">
        <v>-4.0117494158234393E-3</v>
      </c>
      <c r="FY38">
        <v>1.087516141204025E-6</v>
      </c>
      <c r="FZ38">
        <v>-8.657206703991749E-11</v>
      </c>
      <c r="GA38">
        <v>5.8899999999990627E-3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21.8</v>
      </c>
      <c r="GJ38">
        <v>21.7</v>
      </c>
      <c r="GK38">
        <v>0.99853499999999995</v>
      </c>
      <c r="GL38">
        <v>2.34985</v>
      </c>
      <c r="GM38">
        <v>1.5942400000000001</v>
      </c>
      <c r="GN38">
        <v>2.32666</v>
      </c>
      <c r="GO38">
        <v>1.40015</v>
      </c>
      <c r="GP38">
        <v>2.3754900000000001</v>
      </c>
      <c r="GQ38">
        <v>29.516500000000001</v>
      </c>
      <c r="GR38">
        <v>13.3965</v>
      </c>
      <c r="GS38">
        <v>18</v>
      </c>
      <c r="GT38">
        <v>632.62400000000002</v>
      </c>
      <c r="GU38">
        <v>413.012</v>
      </c>
      <c r="GV38">
        <v>13.194800000000001</v>
      </c>
      <c r="GW38">
        <v>20.929600000000001</v>
      </c>
      <c r="GX38">
        <v>29.999400000000001</v>
      </c>
      <c r="GY38">
        <v>20.686599999999999</v>
      </c>
      <c r="GZ38">
        <v>20.617799999999999</v>
      </c>
      <c r="HA38">
        <v>20.037500000000001</v>
      </c>
      <c r="HB38">
        <v>20</v>
      </c>
      <c r="HC38">
        <v>-30</v>
      </c>
      <c r="HD38">
        <v>13.68</v>
      </c>
      <c r="HE38">
        <v>403.89499999999998</v>
      </c>
      <c r="HF38">
        <v>0</v>
      </c>
      <c r="HG38">
        <v>104.875</v>
      </c>
      <c r="HH38">
        <v>104.64400000000001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2023-07-15T21:57:21Z</dcterms:created>
  <dcterms:modified xsi:type="dcterms:W3CDTF">2023-07-21T05:58:02Z</dcterms:modified>
</cp:coreProperties>
</file>