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D31E641E-194D-9B45-945E-6C3AC8FC76CD}" xr6:coauthVersionLast="47" xr6:coauthVersionMax="47" xr10:uidLastSave="{00000000-0000-0000-0000-000000000000}"/>
  <bookViews>
    <workbookView xWindow="360" yWindow="760" windowWidth="17460" windowHeight="127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B38" i="1" s="1"/>
  <c r="AC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O35" i="1"/>
  <c r="AP35" i="1" s="1"/>
  <c r="AN35" i="1"/>
  <c r="AL35" i="1" s="1"/>
  <c r="AD35" i="1"/>
  <c r="AC35" i="1"/>
  <c r="AB35" i="1" s="1"/>
  <c r="X35" i="1"/>
  <c r="U35" i="1"/>
  <c r="AR34" i="1"/>
  <c r="AQ34" i="1"/>
  <c r="AO34" i="1"/>
  <c r="AN34" i="1"/>
  <c r="AL34" i="1" s="1"/>
  <c r="AD34" i="1"/>
  <c r="AC34" i="1"/>
  <c r="AB34" i="1" s="1"/>
  <c r="U34" i="1"/>
  <c r="O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O32" i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O31" i="1"/>
  <c r="AP31" i="1" s="1"/>
  <c r="AN31" i="1"/>
  <c r="AL31" i="1" s="1"/>
  <c r="AD31" i="1"/>
  <c r="AC31" i="1"/>
  <c r="AB31" i="1" s="1"/>
  <c r="X31" i="1"/>
  <c r="U31" i="1"/>
  <c r="AR30" i="1"/>
  <c r="AQ30" i="1"/>
  <c r="AO30" i="1"/>
  <c r="AN30" i="1"/>
  <c r="AL30" i="1" s="1"/>
  <c r="P30" i="1" s="1"/>
  <c r="AD30" i="1"/>
  <c r="AC30" i="1"/>
  <c r="AB30" i="1" s="1"/>
  <c r="U30" i="1"/>
  <c r="S30" i="1"/>
  <c r="AR29" i="1"/>
  <c r="AQ29" i="1"/>
  <c r="AO29" i="1"/>
  <c r="AP29" i="1" s="1"/>
  <c r="AN29" i="1"/>
  <c r="AM29" i="1"/>
  <c r="AL29" i="1"/>
  <c r="AD29" i="1"/>
  <c r="AC29" i="1"/>
  <c r="AB29" i="1"/>
  <c r="U29" i="1"/>
  <c r="S29" i="1"/>
  <c r="AR28" i="1"/>
  <c r="AQ28" i="1"/>
  <c r="AO28" i="1"/>
  <c r="AN28" i="1"/>
  <c r="AL28" i="1"/>
  <c r="N28" i="1" s="1"/>
  <c r="M28" i="1" s="1"/>
  <c r="AD28" i="1"/>
  <c r="AC28" i="1"/>
  <c r="AB28" i="1"/>
  <c r="U28" i="1"/>
  <c r="S28" i="1"/>
  <c r="O28" i="1"/>
  <c r="AR27" i="1"/>
  <c r="AQ27" i="1"/>
  <c r="AO27" i="1"/>
  <c r="AP27" i="1" s="1"/>
  <c r="AN27" i="1"/>
  <c r="AL27" i="1" s="1"/>
  <c r="AM27" i="1"/>
  <c r="AD27" i="1"/>
  <c r="AC27" i="1"/>
  <c r="AB27" i="1" s="1"/>
  <c r="X27" i="1"/>
  <c r="U27" i="1"/>
  <c r="P27" i="1"/>
  <c r="AR26" i="1"/>
  <c r="AQ26" i="1"/>
  <c r="AO26" i="1"/>
  <c r="AN26" i="1"/>
  <c r="AL26" i="1" s="1"/>
  <c r="P26" i="1" s="1"/>
  <c r="AM26" i="1"/>
  <c r="AD26" i="1"/>
  <c r="AC26" i="1"/>
  <c r="AB26" i="1" s="1"/>
  <c r="U26" i="1"/>
  <c r="S26" i="1"/>
  <c r="N26" i="1"/>
  <c r="M26" i="1"/>
  <c r="AF26" i="1" s="1"/>
  <c r="AR25" i="1"/>
  <c r="AQ25" i="1"/>
  <c r="AO25" i="1"/>
  <c r="AN25" i="1"/>
  <c r="AM25" i="1"/>
  <c r="AL25" i="1"/>
  <c r="AD25" i="1"/>
  <c r="AC25" i="1"/>
  <c r="AB25" i="1" s="1"/>
  <c r="U25" i="1"/>
  <c r="S25" i="1"/>
  <c r="AR24" i="1"/>
  <c r="AQ24" i="1"/>
  <c r="AO24" i="1"/>
  <c r="AN24" i="1"/>
  <c r="AL24" i="1"/>
  <c r="N24" i="1" s="1"/>
  <c r="M24" i="1" s="1"/>
  <c r="AD24" i="1"/>
  <c r="AC24" i="1"/>
  <c r="AB24" i="1"/>
  <c r="U24" i="1"/>
  <c r="S24" i="1"/>
  <c r="O24" i="1"/>
  <c r="AR23" i="1"/>
  <c r="AQ23" i="1"/>
  <c r="AP23" i="1"/>
  <c r="AO23" i="1"/>
  <c r="AN23" i="1"/>
  <c r="AL23" i="1" s="1"/>
  <c r="AM23" i="1"/>
  <c r="AD23" i="1"/>
  <c r="AC23" i="1"/>
  <c r="AB23" i="1" s="1"/>
  <c r="X23" i="1"/>
  <c r="U23" i="1"/>
  <c r="P23" i="1"/>
  <c r="O23" i="1"/>
  <c r="AR22" i="1"/>
  <c r="AQ22" i="1"/>
  <c r="AO22" i="1"/>
  <c r="AN22" i="1"/>
  <c r="AL22" i="1" s="1"/>
  <c r="P22" i="1" s="1"/>
  <c r="AM22" i="1"/>
  <c r="AD22" i="1"/>
  <c r="AC22" i="1"/>
  <c r="U22" i="1"/>
  <c r="S22" i="1"/>
  <c r="O22" i="1"/>
  <c r="N22" i="1"/>
  <c r="M22" i="1" s="1"/>
  <c r="AR21" i="1"/>
  <c r="AQ21" i="1"/>
  <c r="AO21" i="1"/>
  <c r="AN21" i="1"/>
  <c r="AL21" i="1"/>
  <c r="AD21" i="1"/>
  <c r="AC21" i="1"/>
  <c r="AB21" i="1" s="1"/>
  <c r="U21" i="1"/>
  <c r="AR20" i="1"/>
  <c r="AQ20" i="1"/>
  <c r="AO20" i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O19" i="1"/>
  <c r="AP19" i="1" s="1"/>
  <c r="AN19" i="1"/>
  <c r="AL19" i="1" s="1"/>
  <c r="AM19" i="1"/>
  <c r="AD19" i="1"/>
  <c r="AC19" i="1"/>
  <c r="AB19" i="1" s="1"/>
  <c r="X19" i="1"/>
  <c r="U19" i="1"/>
  <c r="O19" i="1"/>
  <c r="AF22" i="1" l="1"/>
  <c r="AF20" i="1"/>
  <c r="AP26" i="1"/>
  <c r="X26" i="1"/>
  <c r="AP28" i="1"/>
  <c r="X28" i="1"/>
  <c r="X34" i="1"/>
  <c r="AP34" i="1"/>
  <c r="S35" i="1"/>
  <c r="P35" i="1"/>
  <c r="O35" i="1"/>
  <c r="N35" i="1"/>
  <c r="M35" i="1" s="1"/>
  <c r="AM35" i="1"/>
  <c r="P21" i="1"/>
  <c r="N21" i="1"/>
  <c r="M21" i="1" s="1"/>
  <c r="O21" i="1"/>
  <c r="S27" i="1"/>
  <c r="N27" i="1"/>
  <c r="M27" i="1" s="1"/>
  <c r="Y27" i="1" s="1"/>
  <c r="Z27" i="1" s="1"/>
  <c r="AM30" i="1"/>
  <c r="S19" i="1"/>
  <c r="N19" i="1"/>
  <c r="M19" i="1" s="1"/>
  <c r="Y19" i="1" s="1"/>
  <c r="Z19" i="1" s="1"/>
  <c r="AG19" i="1" s="1"/>
  <c r="AP20" i="1"/>
  <c r="X20" i="1"/>
  <c r="AM21" i="1"/>
  <c r="S31" i="1"/>
  <c r="N31" i="1"/>
  <c r="M31" i="1" s="1"/>
  <c r="AM31" i="1"/>
  <c r="AF36" i="1"/>
  <c r="P19" i="1"/>
  <c r="AF24" i="1"/>
  <c r="AP30" i="1"/>
  <c r="X30" i="1"/>
  <c r="AP21" i="1"/>
  <c r="P25" i="1"/>
  <c r="N25" i="1"/>
  <c r="M25" i="1" s="1"/>
  <c r="O25" i="1"/>
  <c r="O26" i="1"/>
  <c r="O27" i="1"/>
  <c r="P38" i="1"/>
  <c r="O38" i="1"/>
  <c r="N38" i="1"/>
  <c r="M38" i="1" s="1"/>
  <c r="AM38" i="1"/>
  <c r="S38" i="1"/>
  <c r="AP22" i="1"/>
  <c r="X22" i="1"/>
  <c r="AP24" i="1"/>
  <c r="X24" i="1"/>
  <c r="AF32" i="1"/>
  <c r="S23" i="1"/>
  <c r="N23" i="1"/>
  <c r="M23" i="1" s="1"/>
  <c r="Y23" i="1" s="1"/>
  <c r="Z23" i="1" s="1"/>
  <c r="AG23" i="1" s="1"/>
  <c r="AF28" i="1"/>
  <c r="N30" i="1"/>
  <c r="M30" i="1" s="1"/>
  <c r="O31" i="1"/>
  <c r="S21" i="1"/>
  <c r="AB22" i="1"/>
  <c r="AP25" i="1"/>
  <c r="P29" i="1"/>
  <c r="N29" i="1"/>
  <c r="M29" i="1" s="1"/>
  <c r="O29" i="1"/>
  <c r="O30" i="1"/>
  <c r="P31" i="1"/>
  <c r="AP32" i="1"/>
  <c r="P34" i="1"/>
  <c r="N34" i="1"/>
  <c r="M34" i="1" s="1"/>
  <c r="AM34" i="1"/>
  <c r="S34" i="1"/>
  <c r="P20" i="1"/>
  <c r="P24" i="1"/>
  <c r="P28" i="1"/>
  <c r="P32" i="1"/>
  <c r="X32" i="1"/>
  <c r="P36" i="1"/>
  <c r="X36" i="1"/>
  <c r="AM37" i="1"/>
  <c r="N37" i="1"/>
  <c r="M37" i="1" s="1"/>
  <c r="X38" i="1"/>
  <c r="AM20" i="1"/>
  <c r="AM24" i="1"/>
  <c r="AM28" i="1"/>
  <c r="AM32" i="1"/>
  <c r="O33" i="1"/>
  <c r="AM36" i="1"/>
  <c r="O37" i="1"/>
  <c r="N33" i="1"/>
  <c r="M33" i="1" s="1"/>
  <c r="X21" i="1"/>
  <c r="X25" i="1"/>
  <c r="X29" i="1"/>
  <c r="X33" i="1"/>
  <c r="X37" i="1"/>
  <c r="AA27" i="1" l="1"/>
  <c r="AE27" i="1" s="1"/>
  <c r="AH27" i="1"/>
  <c r="Y21" i="1"/>
  <c r="Z21" i="1" s="1"/>
  <c r="Y22" i="1"/>
  <c r="Z22" i="1" s="1"/>
  <c r="AF21" i="1"/>
  <c r="V21" i="1"/>
  <c r="T21" i="1" s="1"/>
  <c r="W21" i="1" s="1"/>
  <c r="Q21" i="1" s="1"/>
  <c r="R21" i="1" s="1"/>
  <c r="AF33" i="1"/>
  <c r="Y38" i="1"/>
  <c r="Z38" i="1" s="1"/>
  <c r="V38" i="1" s="1"/>
  <c r="T38" i="1" s="1"/>
  <c r="W38" i="1" s="1"/>
  <c r="Q38" i="1" s="1"/>
  <c r="R38" i="1" s="1"/>
  <c r="AF31" i="1"/>
  <c r="AF37" i="1"/>
  <c r="AA19" i="1"/>
  <c r="AE19" i="1" s="1"/>
  <c r="AH19" i="1"/>
  <c r="Y34" i="1"/>
  <c r="Z34" i="1" s="1"/>
  <c r="V34" i="1" s="1"/>
  <c r="T34" i="1" s="1"/>
  <c r="W34" i="1" s="1"/>
  <c r="Q34" i="1" s="1"/>
  <c r="R34" i="1" s="1"/>
  <c r="AF30" i="1"/>
  <c r="Y28" i="1"/>
  <c r="Z28" i="1" s="1"/>
  <c r="AF38" i="1"/>
  <c r="AG27" i="1"/>
  <c r="Y33" i="1"/>
  <c r="Z33" i="1" s="1"/>
  <c r="AF34" i="1"/>
  <c r="Y20" i="1"/>
  <c r="Z20" i="1" s="1"/>
  <c r="Y35" i="1"/>
  <c r="Z35" i="1" s="1"/>
  <c r="V35" i="1" s="1"/>
  <c r="T35" i="1" s="1"/>
  <c r="W35" i="1" s="1"/>
  <c r="Q35" i="1" s="1"/>
  <c r="R35" i="1" s="1"/>
  <c r="AF35" i="1"/>
  <c r="Y26" i="1"/>
  <c r="Z26" i="1" s="1"/>
  <c r="AF25" i="1"/>
  <c r="Y24" i="1"/>
  <c r="Z24" i="1" s="1"/>
  <c r="AF29" i="1"/>
  <c r="Y37" i="1"/>
  <c r="Z37" i="1" s="1"/>
  <c r="V37" i="1" s="1"/>
  <c r="T37" i="1" s="1"/>
  <c r="W37" i="1" s="1"/>
  <c r="Q37" i="1" s="1"/>
  <c r="R37" i="1" s="1"/>
  <c r="Y36" i="1"/>
  <c r="Z36" i="1" s="1"/>
  <c r="V27" i="1"/>
  <c r="T27" i="1" s="1"/>
  <c r="W27" i="1" s="1"/>
  <c r="Q27" i="1" s="1"/>
  <c r="R27" i="1" s="1"/>
  <c r="AF27" i="1"/>
  <c r="Y29" i="1"/>
  <c r="Z29" i="1" s="1"/>
  <c r="Y32" i="1"/>
  <c r="Z32" i="1" s="1"/>
  <c r="Y25" i="1"/>
  <c r="Z25" i="1" s="1"/>
  <c r="V25" i="1" s="1"/>
  <c r="T25" i="1" s="1"/>
  <c r="W25" i="1" s="1"/>
  <c r="Q25" i="1" s="1"/>
  <c r="R25" i="1" s="1"/>
  <c r="AH23" i="1"/>
  <c r="AI23" i="1" s="1"/>
  <c r="AA23" i="1"/>
  <c r="AE23" i="1" s="1"/>
  <c r="V23" i="1"/>
  <c r="T23" i="1" s="1"/>
  <c r="W23" i="1" s="1"/>
  <c r="Q23" i="1" s="1"/>
  <c r="R23" i="1" s="1"/>
  <c r="AF23" i="1"/>
  <c r="Y31" i="1"/>
  <c r="Z31" i="1" s="1"/>
  <c r="Y30" i="1"/>
  <c r="Z30" i="1" s="1"/>
  <c r="V30" i="1" s="1"/>
  <c r="T30" i="1" s="1"/>
  <c r="W30" i="1" s="1"/>
  <c r="Q30" i="1" s="1"/>
  <c r="R30" i="1" s="1"/>
  <c r="V19" i="1"/>
  <c r="T19" i="1" s="1"/>
  <c r="W19" i="1" s="1"/>
  <c r="Q19" i="1" s="1"/>
  <c r="R19" i="1" s="1"/>
  <c r="AF19" i="1"/>
  <c r="AH25" i="1" l="1"/>
  <c r="AA25" i="1"/>
  <c r="AE25" i="1" s="1"/>
  <c r="AG25" i="1"/>
  <c r="AA28" i="1"/>
  <c r="AE28" i="1" s="1"/>
  <c r="AH28" i="1"/>
  <c r="AG28" i="1"/>
  <c r="V28" i="1"/>
  <c r="T28" i="1" s="1"/>
  <c r="W28" i="1" s="1"/>
  <c r="Q28" i="1" s="1"/>
  <c r="R28" i="1" s="1"/>
  <c r="AA36" i="1"/>
  <c r="AE36" i="1" s="1"/>
  <c r="AH36" i="1"/>
  <c r="AG36" i="1"/>
  <c r="V36" i="1"/>
  <c r="T36" i="1" s="1"/>
  <c r="W36" i="1" s="1"/>
  <c r="Q36" i="1" s="1"/>
  <c r="R36" i="1" s="1"/>
  <c r="AA32" i="1"/>
  <c r="AE32" i="1" s="1"/>
  <c r="AH32" i="1"/>
  <c r="AG32" i="1"/>
  <c r="V32" i="1"/>
  <c r="T32" i="1" s="1"/>
  <c r="W32" i="1" s="1"/>
  <c r="Q32" i="1" s="1"/>
  <c r="R32" i="1" s="1"/>
  <c r="AA31" i="1"/>
  <c r="AE31" i="1" s="1"/>
  <c r="AH31" i="1"/>
  <c r="AG31" i="1"/>
  <c r="AH26" i="1"/>
  <c r="AA26" i="1"/>
  <c r="AE26" i="1" s="1"/>
  <c r="AG26" i="1"/>
  <c r="V26" i="1"/>
  <c r="T26" i="1" s="1"/>
  <c r="W26" i="1" s="1"/>
  <c r="Q26" i="1" s="1"/>
  <c r="R26" i="1" s="1"/>
  <c r="V31" i="1"/>
  <c r="T31" i="1" s="1"/>
  <c r="W31" i="1" s="1"/>
  <c r="Q31" i="1" s="1"/>
  <c r="R31" i="1" s="1"/>
  <c r="AH22" i="1"/>
  <c r="AI22" i="1" s="1"/>
  <c r="AA22" i="1"/>
  <c r="AE22" i="1" s="1"/>
  <c r="AG22" i="1"/>
  <c r="V22" i="1"/>
  <c r="T22" i="1" s="1"/>
  <c r="W22" i="1" s="1"/>
  <c r="Q22" i="1" s="1"/>
  <c r="R22" i="1" s="1"/>
  <c r="AH30" i="1"/>
  <c r="AA30" i="1"/>
  <c r="AE30" i="1" s="1"/>
  <c r="AG30" i="1"/>
  <c r="AH29" i="1"/>
  <c r="AG29" i="1"/>
  <c r="AA29" i="1"/>
  <c r="AE29" i="1" s="1"/>
  <c r="V29" i="1"/>
  <c r="T29" i="1" s="1"/>
  <c r="W29" i="1" s="1"/>
  <c r="Q29" i="1" s="1"/>
  <c r="R29" i="1" s="1"/>
  <c r="AH33" i="1"/>
  <c r="AA33" i="1"/>
  <c r="AE33" i="1" s="1"/>
  <c r="AG33" i="1"/>
  <c r="AA37" i="1"/>
  <c r="AE37" i="1" s="1"/>
  <c r="AH37" i="1"/>
  <c r="AG37" i="1"/>
  <c r="AH34" i="1"/>
  <c r="AA34" i="1"/>
  <c r="AE34" i="1" s="1"/>
  <c r="AG34" i="1"/>
  <c r="AH38" i="1"/>
  <c r="AA38" i="1"/>
  <c r="AE38" i="1" s="1"/>
  <c r="AG38" i="1"/>
  <c r="AH21" i="1"/>
  <c r="AI21" i="1" s="1"/>
  <c r="AA21" i="1"/>
  <c r="AE21" i="1" s="1"/>
  <c r="AG21" i="1"/>
  <c r="AA24" i="1"/>
  <c r="AE24" i="1" s="1"/>
  <c r="AH24" i="1"/>
  <c r="AG24" i="1"/>
  <c r="V24" i="1"/>
  <c r="T24" i="1" s="1"/>
  <c r="W24" i="1" s="1"/>
  <c r="Q24" i="1" s="1"/>
  <c r="R24" i="1" s="1"/>
  <c r="AA35" i="1"/>
  <c r="AE35" i="1" s="1"/>
  <c r="AH35" i="1"/>
  <c r="AG35" i="1"/>
  <c r="AI19" i="1"/>
  <c r="V33" i="1"/>
  <c r="T33" i="1" s="1"/>
  <c r="W33" i="1" s="1"/>
  <c r="Q33" i="1" s="1"/>
  <c r="R33" i="1" s="1"/>
  <c r="AI27" i="1"/>
  <c r="AH20" i="1"/>
  <c r="AG20" i="1"/>
  <c r="AA20" i="1"/>
  <c r="AE20" i="1" s="1"/>
  <c r="V20" i="1"/>
  <c r="T20" i="1" s="1"/>
  <c r="W20" i="1" s="1"/>
  <c r="Q20" i="1" s="1"/>
  <c r="R20" i="1" s="1"/>
  <c r="AI37" i="1" l="1"/>
  <c r="AI35" i="1"/>
  <c r="AI29" i="1"/>
  <c r="AI32" i="1"/>
  <c r="AI28" i="1"/>
  <c r="AI31" i="1"/>
  <c r="AI36" i="1"/>
  <c r="AI25" i="1"/>
  <c r="AI38" i="1"/>
  <c r="AI24" i="1"/>
  <c r="AI33" i="1"/>
  <c r="AI26" i="1"/>
  <c r="AI20" i="1"/>
  <c r="AI30" i="1"/>
  <c r="AI34" i="1"/>
</calcChain>
</file>

<file path=xl/sharedStrings.xml><?xml version="1.0" encoding="utf-8"?>
<sst xmlns="http://schemas.openxmlformats.org/spreadsheetml/2006/main" count="1016" uniqueCount="397">
  <si>
    <t>File opened</t>
  </si>
  <si>
    <t>2023-07-15 15:05:03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</si>
  <si>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</si>
  <si>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</si>
  <si>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</si>
  <si>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</si>
  <si>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</si>
  <si>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</si>
  <si>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</si>
  <si>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</si>
  <si>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</si>
  <si>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</si>
  <si>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</si>
  <si>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</si>
  <si>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</si>
  <si>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</si>
  <si>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</si>
  <si>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</si>
  <si>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</si>
  <si>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</si>
  <si>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</si>
  <si>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</si>
  <si>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</si>
  <si>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</si>
  <si>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</si>
  <si>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</si>
  <si>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</si>
  <si>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15:05:03</t>
  </si>
  <si>
    <t>Stability Definition:	CO2_r (Meas): Std&lt;0.75 Per=20	A (GasEx): Std&lt;0.2 Per=20	Qin (LeafQ): Per=20</t>
  </si>
  <si>
    <t>15:06:45</t>
  </si>
  <si>
    <t>Stability Definition:	CO2_r (Meas): Std&lt;0.75 Per=20	A (GasEx): Std&lt;0.2 Per=20	Qin (LeafQ): Std&lt;1 Per=20</t>
  </si>
  <si>
    <t>15:06:46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</si>
  <si>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</si>
  <si>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</si>
  <si>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</si>
  <si>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</si>
  <si>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</si>
  <si>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</si>
  <si>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</si>
  <si>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</si>
  <si>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</si>
  <si>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</si>
  <si>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</si>
  <si>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</si>
  <si>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</si>
  <si>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</si>
  <si>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</si>
  <si>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</si>
  <si>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</si>
  <si>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</si>
  <si>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</si>
  <si>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</si>
  <si>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</si>
  <si>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</si>
  <si>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</si>
  <si>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</si>
  <si>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</si>
  <si>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</si>
  <si>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</si>
  <si>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</si>
  <si>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</si>
  <si>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</si>
  <si>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</si>
  <si>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</si>
  <si>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</si>
  <si>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</si>
  <si>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</si>
  <si>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</si>
  <si>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</si>
  <si>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</si>
  <si>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</si>
  <si>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</si>
  <si>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</si>
  <si>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</si>
  <si>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</si>
  <si>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</si>
  <si>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</si>
  <si>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</si>
  <si>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</si>
  <si>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</si>
  <si>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</si>
  <si>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</si>
  <si>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</si>
  <si>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</si>
  <si>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</si>
  <si>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</si>
  <si>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</si>
  <si>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</si>
  <si>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</si>
  <si>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</si>
  <si>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</si>
  <si>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2.9301 78.5592 367.866 615.065 868.784 1079.53 1278.65 1412.59</t>
  </si>
  <si>
    <t>Fs_true</t>
  </si>
  <si>
    <t>0.235026 100.63 401.623 601.318 803.979 1001.11 1202 1401.27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</si>
  <si>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</si>
  <si>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</si>
  <si>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</si>
  <si>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</si>
  <si>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</si>
  <si>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</si>
  <si>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</si>
  <si>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</si>
  <si>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</si>
  <si>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</si>
  <si>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</si>
  <si>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</si>
  <si>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</si>
  <si>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</si>
  <si>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</si>
  <si>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</si>
  <si>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</si>
  <si>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</si>
  <si>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</si>
  <si>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</si>
  <si>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</si>
  <si>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</si>
  <si>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</si>
  <si>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</si>
  <si>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</si>
  <si>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</si>
  <si>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</si>
  <si>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</si>
  <si>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</si>
  <si>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</si>
  <si>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</si>
  <si>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</si>
  <si>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</si>
  <si>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</si>
  <si>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</si>
  <si>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</si>
  <si>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</si>
  <si>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</si>
  <si>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</si>
  <si>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</si>
  <si>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</si>
  <si>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</si>
  <si>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</si>
  <si>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</si>
  <si>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</si>
  <si>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</si>
  <si>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</si>
  <si>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</si>
  <si>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</si>
  <si>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</si>
  <si>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</si>
  <si>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</si>
  <si>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</si>
  <si>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</si>
  <si>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</si>
  <si>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</si>
  <si>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</si>
  <si>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</si>
  <si>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</si>
  <si>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</si>
  <si>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</si>
  <si>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</si>
  <si>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</si>
  <si>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</si>
  <si>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</si>
  <si>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</si>
  <si>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</si>
  <si>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</si>
  <si>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</si>
  <si>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</si>
  <si>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</si>
  <si>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</si>
  <si>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</si>
  <si>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</si>
  <si>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</si>
  <si>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</si>
  <si>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</si>
  <si>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</si>
  <si>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</si>
  <si>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</si>
  <si>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</si>
  <si>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</si>
  <si>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</si>
  <si>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</si>
  <si>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</si>
  <si>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</si>
  <si>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</si>
  <si>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</si>
  <si>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</si>
  <si>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</si>
  <si>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</si>
  <si>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</si>
  <si>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</si>
  <si>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</si>
  <si>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</si>
  <si>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</si>
  <si>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</si>
  <si>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</si>
  <si>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</si>
  <si>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</si>
  <si>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</si>
  <si>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</si>
  <si>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</si>
  <si>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</si>
  <si>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</si>
  <si>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</si>
  <si>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</si>
  <si>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</si>
  <si>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</si>
  <si>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</si>
  <si>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</si>
  <si>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</si>
  <si>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</si>
  <si>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</si>
  <si>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</si>
  <si>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</si>
  <si>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</si>
  <si>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</si>
  <si>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</si>
  <si>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</si>
  <si>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</si>
  <si>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</si>
  <si>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</si>
  <si>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</si>
  <si>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</si>
  <si>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</si>
  <si>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</si>
  <si>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</si>
  <si>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</si>
  <si>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</si>
  <si>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</si>
  <si>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</si>
  <si>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</si>
  <si>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</si>
  <si>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</si>
  <si>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</si>
  <si>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</si>
  <si>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</si>
  <si>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</si>
  <si>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</si>
  <si>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</si>
  <si>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</si>
  <si>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</si>
  <si>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</si>
  <si>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</si>
  <si>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</si>
  <si>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</si>
  <si>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</si>
  <si>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</si>
  <si>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</si>
  <si>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</si>
  <si>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</si>
  <si>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</si>
  <si>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</si>
  <si>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</si>
  <si>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</si>
  <si>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</si>
  <si>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</si>
  <si>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</si>
  <si>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</si>
  <si>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</si>
  <si>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</si>
  <si>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</si>
  <si>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</si>
  <si>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</si>
  <si>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</si>
  <si>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</si>
  <si>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</si>
  <si>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</si>
  <si>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</si>
  <si>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</si>
  <si>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</si>
  <si>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</si>
  <si>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</si>
  <si>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</si>
  <si>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</si>
  <si>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</si>
  <si>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</si>
  <si>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</si>
  <si>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</si>
  <si>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</si>
  <si>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</si>
  <si>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</si>
  <si>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</si>
  <si>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</si>
  <si>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</si>
  <si>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</si>
  <si>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</si>
  <si>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</si>
  <si>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</si>
  <si>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</si>
  <si>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</si>
  <si>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</si>
  <si>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</si>
  <si>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</si>
  <si>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</si>
  <si>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</si>
  <si>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</si>
  <si>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</si>
  <si>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</si>
  <si>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</si>
  <si>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</si>
  <si>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</si>
  <si>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</si>
  <si>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</si>
  <si>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</si>
  <si>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</si>
  <si>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</si>
  <si>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</si>
  <si>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</si>
  <si>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</si>
  <si>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</si>
  <si>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</si>
  <si>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</si>
  <si>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</si>
  <si>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</si>
  <si>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</si>
  <si>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</si>
  <si>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</si>
  <si>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</si>
  <si>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</si>
  <si>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</si>
  <si>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</si>
  <si>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</si>
  <si>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</si>
  <si>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</si>
  <si>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</si>
  <si>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</si>
  <si>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</si>
  <si>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</si>
  <si>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</si>
  <si>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</si>
  <si>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</si>
  <si>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</si>
  <si>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</si>
  <si>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</si>
  <si>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</si>
  <si>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</si>
  <si>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</si>
  <si>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</si>
  <si>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</si>
  <si>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</si>
  <si>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</si>
  <si>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</si>
  <si>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</si>
  <si>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</si>
  <si>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</si>
  <si>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</si>
  <si>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</si>
  <si>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</si>
  <si>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</si>
  <si>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</si>
  <si>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20230715 15:20:07</t>
  </si>
  <si>
    <t>15:20:07</t>
  </si>
  <si>
    <t>none</t>
  </si>
  <si>
    <t>Picabo</t>
  </si>
  <si>
    <t>20230715</t>
  </si>
  <si>
    <t>AR</t>
  </si>
  <si>
    <t>BNL21824</t>
  </si>
  <si>
    <t>15:18:45</t>
  </si>
  <si>
    <t>2/2</t>
  </si>
  <si>
    <t>00000000</t>
  </si>
  <si>
    <t>iiiiiiii</t>
  </si>
  <si>
    <t>off</t>
  </si>
  <si>
    <t>20230715 15:21:08</t>
  </si>
  <si>
    <t>15:21:08</t>
  </si>
  <si>
    <t>20230715 15:22:08</t>
  </si>
  <si>
    <t>15:22:08</t>
  </si>
  <si>
    <t>20230715 15:23:09</t>
  </si>
  <si>
    <t>15:23:09</t>
  </si>
  <si>
    <t>20230715 15:24:09</t>
  </si>
  <si>
    <t>15:24:09</t>
  </si>
  <si>
    <t>20230715 15:25:10</t>
  </si>
  <si>
    <t>15:25:10</t>
  </si>
  <si>
    <t>20230715 15:26:11</t>
  </si>
  <si>
    <t>15:26:11</t>
  </si>
  <si>
    <t>20230715 15:27:11</t>
  </si>
  <si>
    <t>15:27:11</t>
  </si>
  <si>
    <t>20230715 15:28:12</t>
  </si>
  <si>
    <t>15:28:12</t>
  </si>
  <si>
    <t>20230715 15:29:12</t>
  </si>
  <si>
    <t>15:29:12</t>
  </si>
  <si>
    <t>20230715 15:30:13</t>
  </si>
  <si>
    <t>15:30:13</t>
  </si>
  <si>
    <t>20230715 15:31:13</t>
  </si>
  <si>
    <t>15:31:13</t>
  </si>
  <si>
    <t>20230715 15:32:14</t>
  </si>
  <si>
    <t>15:32:14</t>
  </si>
  <si>
    <t>20230715 15:33:14</t>
  </si>
  <si>
    <t>15:33:14</t>
  </si>
  <si>
    <t>20230715 15:34:15</t>
  </si>
  <si>
    <t>15:34:15</t>
  </si>
  <si>
    <t>20230715 15:35:15</t>
  </si>
  <si>
    <t>15:35:15</t>
  </si>
  <si>
    <t>20230715 15:36:16</t>
  </si>
  <si>
    <t>15:36:16</t>
  </si>
  <si>
    <t>20230715 15:37:16</t>
  </si>
  <si>
    <t>15:37:16</t>
  </si>
  <si>
    <t>20230715 15:38:17</t>
  </si>
  <si>
    <t>15:38:17</t>
  </si>
  <si>
    <t>20230715 15:39:32</t>
  </si>
  <si>
    <t>15:39:32</t>
  </si>
  <si>
    <t>IRSE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</si>
</sst>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3.7069999999999999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1689463207.5999999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396</v>
      </c>
      <c r="K19" t="s">
        <v>352</v>
      </c>
      <c r="L19">
        <v>1689463207.5999999</v>
      </c>
      <c r="M19">
        <f t="shared" ref="M19:M38" si="0">(N19)/1000</f>
        <v>6.0369029636036815E-4</v>
      </c>
      <c r="N19">
        <f t="shared" ref="N19:N38" si="1">1000*AZ19*AL19*(AV19-AW19)/(100*$B$7*(1000-AL19*AV19))</f>
        <v>0.60369029636036819</v>
      </c>
      <c r="O19">
        <f t="shared" ref="O19:O38" si="2">AZ19*AL19*(AU19-AT19*(1000-AL19*AW19)/(1000-AL19*AV19))/(100*$B$7)</f>
        <v>13.566236910515435</v>
      </c>
      <c r="P19">
        <f t="shared" ref="P19:P38" si="3">AT19 - IF(AL19&gt;1, O19*$B$7*100/(AN19*BH19), 0)</f>
        <v>400.05599999999998</v>
      </c>
      <c r="Q19">
        <f t="shared" ref="Q19:Q38" si="4">((W19-M19/2)*P19-O19)/(W19+M19/2)</f>
        <v>120.18482890020363</v>
      </c>
      <c r="R19">
        <f t="shared" ref="R19:R38" si="5">Q19*(BA19+BB19)/1000</f>
        <v>12.041399985583196</v>
      </c>
      <c r="S19">
        <f t="shared" ref="S19:S38" si="6">(AT19 - IF(AL19&gt;1, O19*$B$7*100/(AN19*BH19), 0))*(BA19+BB19)/1000</f>
        <v>40.0818835181976</v>
      </c>
      <c r="T19">
        <f t="shared" ref="T19:T38" si="7">2/((1/V19-1/U19)+SIGN(V19)*SQRT((1/V19-1/U19)*(1/V19-1/U19) + 4*$C$7/(($C$7+1)*($C$7+1))*(2*1/V19*1/U19-1/U19*1/U19)))</f>
        <v>7.9290987208342822E-2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3.5358072475031146</v>
      </c>
      <c r="V19">
        <f t="shared" ref="V19:V38" si="9">M19*(1000-(1000*0.61365*EXP(17.502*Z19/(240.97+Z19))/(BA19+BB19)+AV19)/2)/(1000*0.61365*EXP(17.502*Z19/(240.97+Z19))/(BA19+BB19)-AV19)</f>
        <v>7.8316253795056356E-2</v>
      </c>
      <c r="W19">
        <f t="shared" ref="W19:W38" si="10">1/(($C$7+1)/(T19/1.6)+1/(U19/1.37)) + $C$7/(($C$7+1)/(T19/1.6) + $C$7/(U19/1.37))</f>
        <v>4.9034236097546334E-2</v>
      </c>
      <c r="X19">
        <f t="shared" ref="X19:X38" si="11">(AO19*AR19)</f>
        <v>330.74532599999998</v>
      </c>
      <c r="Y19">
        <f t="shared" ref="Y19:Y38" si="12">(BC19+(X19+2*0.95*0.0000000567*(((BC19+$B$9)+273)^4-(BC19+273)^4)-44100*M19)/(1.84*29.3*U19+8*0.95*0.0000000567*(BC19+273)^3))</f>
        <v>22.982648964392141</v>
      </c>
      <c r="Z19">
        <f t="shared" ref="Z19:Z38" si="13">($C$9*BD19+$D$9*BE19+$E$9*Y19)</f>
        <v>22.027000000000001</v>
      </c>
      <c r="AA19">
        <f t="shared" ref="AA19:AA38" si="14">0.61365*EXP(17.502*Z19/(240.97+Z19))</f>
        <v>2.6578793966329108</v>
      </c>
      <c r="AB19">
        <f t="shared" ref="AB19:AB38" si="15">(AC19/AD19*100)</f>
        <v>74.063640869909904</v>
      </c>
      <c r="AC19">
        <f t="shared" ref="AC19:AC38" si="16">AV19*(BA19+BB19)/1000</f>
        <v>1.9031520636941299</v>
      </c>
      <c r="AD19">
        <f t="shared" ref="AD19:AD38" si="17">0.61365*EXP(17.502*BC19/(240.97+BC19))</f>
        <v>2.5696172120905421</v>
      </c>
      <c r="AE19">
        <f t="shared" ref="AE19:AE38" si="18">(AA19-AV19*(BA19+BB19)/1000)</f>
        <v>0.75472733293878091</v>
      </c>
      <c r="AF19">
        <f t="shared" ref="AF19:AF38" si="19">(-M19*44100)</f>
        <v>-26.622742069492237</v>
      </c>
      <c r="AG19">
        <f t="shared" ref="AG19:AG38" si="20">2*29.3*U19*0.92*(BC19-Z19)</f>
        <v>-105.35702276894759</v>
      </c>
      <c r="AH19">
        <f t="shared" ref="AH19:AH38" si="21">2*0.95*0.0000000567*(((BC19+$B$9)+273)^4-(Z19+273)^4)</f>
        <v>-6.098890162175219</v>
      </c>
      <c r="AI19">
        <f t="shared" ref="AI19:AI38" si="22">X19+AH19+AF19+AG19</f>
        <v>192.66667099938493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53844.560645827965</v>
      </c>
      <c r="AO19">
        <f t="shared" ref="AO19:AO38" si="26">$B$13*BI19+$C$13*BJ19+$F$13*BU19*(1-BX19)</f>
        <v>1999.79</v>
      </c>
      <c r="AP19">
        <f t="shared" ref="AP19:AP38" si="27">AO19*AQ19</f>
        <v>1685.8230000000001</v>
      </c>
      <c r="AQ19">
        <f t="shared" ref="AQ19:AQ38" si="28">($B$13*$D$11+$C$13*$D$11+$F$13*((CH19+BZ19)/MAX(CH19+BZ19+CI19, 0.1)*$I$11+CI19/MAX(CH19+BZ19+CI19, 0.1)*$J$11))/($B$13+$C$13+$F$13)</f>
        <v>0.84300001500157518</v>
      </c>
      <c r="AR19">
        <f t="shared" ref="AR19:AR38" si="29">($B$13*$K$11+$C$13*$K$11+$F$13*((CH19+BZ19)/MAX(CH19+BZ19+CI19, 0.1)*$P$11+CI19/MAX(CH19+BZ19+CI19, 0.1)*$Q$11))/($B$13+$C$13+$F$13)</f>
        <v>0.16539002895304006</v>
      </c>
      <c r="AS19">
        <v>1689463207.5999999</v>
      </c>
      <c r="AT19">
        <v>400.05599999999998</v>
      </c>
      <c r="AU19">
        <v>408.58699999999999</v>
      </c>
      <c r="AV19">
        <v>18.9953</v>
      </c>
      <c r="AW19">
        <v>18.6294</v>
      </c>
      <c r="AX19">
        <v>401.71899999999999</v>
      </c>
      <c r="AY19">
        <v>18.840800000000002</v>
      </c>
      <c r="AZ19">
        <v>599.99199999999996</v>
      </c>
      <c r="BA19">
        <v>100.122</v>
      </c>
      <c r="BB19">
        <v>6.8682099999999996E-2</v>
      </c>
      <c r="BC19">
        <v>21.474299999999999</v>
      </c>
      <c r="BD19">
        <v>22.027000000000001</v>
      </c>
      <c r="BE19">
        <v>999.9</v>
      </c>
      <c r="BF19">
        <v>0</v>
      </c>
      <c r="BG19">
        <v>0</v>
      </c>
      <c r="BH19">
        <v>9982.5</v>
      </c>
      <c r="BI19">
        <v>0</v>
      </c>
      <c r="BJ19">
        <v>84.645300000000006</v>
      </c>
      <c r="BK19">
        <v>-8.5304900000000004</v>
      </c>
      <c r="BL19">
        <v>407.803</v>
      </c>
      <c r="BM19">
        <v>416.34300000000002</v>
      </c>
      <c r="BN19">
        <v>0.36593399999999998</v>
      </c>
      <c r="BO19">
        <v>408.58699999999999</v>
      </c>
      <c r="BP19">
        <v>18.6294</v>
      </c>
      <c r="BQ19">
        <v>1.90185</v>
      </c>
      <c r="BR19">
        <v>1.86521</v>
      </c>
      <c r="BS19">
        <v>16.649999999999999</v>
      </c>
      <c r="BT19">
        <v>16.3443</v>
      </c>
      <c r="BU19">
        <v>1999.79</v>
      </c>
      <c r="BV19">
        <v>0.89999899999999999</v>
      </c>
      <c r="BW19">
        <v>0.10000100000000001</v>
      </c>
      <c r="BX19">
        <v>0</v>
      </c>
      <c r="BY19">
        <v>2.8344999999999998</v>
      </c>
      <c r="BZ19">
        <v>0</v>
      </c>
      <c r="CA19">
        <v>17871.400000000001</v>
      </c>
      <c r="CB19">
        <v>16220.9</v>
      </c>
      <c r="CC19">
        <v>40.061999999999998</v>
      </c>
      <c r="CD19">
        <v>40.25</v>
      </c>
      <c r="CE19">
        <v>39.875</v>
      </c>
      <c r="CF19">
        <v>39.311999999999998</v>
      </c>
      <c r="CG19">
        <v>39</v>
      </c>
      <c r="CH19">
        <v>1799.81</v>
      </c>
      <c r="CI19">
        <v>199.98</v>
      </c>
      <c r="CJ19">
        <v>0</v>
      </c>
      <c r="CK19">
        <v>1689463217</v>
      </c>
      <c r="CL19">
        <v>0</v>
      </c>
      <c r="CM19">
        <v>1689463125.5999999</v>
      </c>
      <c r="CN19" t="s">
        <v>353</v>
      </c>
      <c r="CO19">
        <v>1689463125.5999999</v>
      </c>
      <c r="CP19">
        <v>1689463122.0999999</v>
      </c>
      <c r="CQ19">
        <v>41</v>
      </c>
      <c r="CR19">
        <v>0.34399999999999997</v>
      </c>
      <c r="CS19">
        <v>4.7E-2</v>
      </c>
      <c r="CT19">
        <v>-1.6910000000000001</v>
      </c>
      <c r="CU19">
        <v>0.155</v>
      </c>
      <c r="CV19">
        <v>409</v>
      </c>
      <c r="CW19">
        <v>19</v>
      </c>
      <c r="CX19">
        <v>0.36</v>
      </c>
      <c r="CY19">
        <v>0.1</v>
      </c>
      <c r="CZ19">
        <v>10.16703826980825</v>
      </c>
      <c r="DA19">
        <v>-0.38925569978655827</v>
      </c>
      <c r="DB19">
        <v>4.7839409120655603E-2</v>
      </c>
      <c r="DC19">
        <v>1</v>
      </c>
      <c r="DD19">
        <v>408.62946341463419</v>
      </c>
      <c r="DE19">
        <v>-0.15267595818793389</v>
      </c>
      <c r="DF19">
        <v>2.7261245216962229E-2</v>
      </c>
      <c r="DG19">
        <v>-1</v>
      </c>
      <c r="DH19">
        <v>1999.989</v>
      </c>
      <c r="DI19">
        <v>0.19366969719499399</v>
      </c>
      <c r="DJ19">
        <v>0.12115692303787121</v>
      </c>
      <c r="DK19">
        <v>1</v>
      </c>
      <c r="DL19">
        <v>2</v>
      </c>
      <c r="DM19">
        <v>2</v>
      </c>
      <c r="DN19" t="s">
        <v>354</v>
      </c>
      <c r="DO19">
        <v>3.2098900000000001</v>
      </c>
      <c r="DP19">
        <v>2.67746</v>
      </c>
      <c r="DQ19">
        <v>9.4406299999999999E-2</v>
      </c>
      <c r="DR19">
        <v>9.5208500000000001E-2</v>
      </c>
      <c r="DS19">
        <v>9.7178299999999995E-2</v>
      </c>
      <c r="DT19">
        <v>9.5259300000000005E-2</v>
      </c>
      <c r="DU19">
        <v>27440.799999999999</v>
      </c>
      <c r="DV19">
        <v>30974.6</v>
      </c>
      <c r="DW19">
        <v>28511.5</v>
      </c>
      <c r="DX19">
        <v>32821</v>
      </c>
      <c r="DY19">
        <v>35761.599999999999</v>
      </c>
      <c r="DZ19">
        <v>40348.6</v>
      </c>
      <c r="EA19">
        <v>41836</v>
      </c>
      <c r="EB19">
        <v>47477.5</v>
      </c>
      <c r="EC19">
        <v>2.2282000000000002</v>
      </c>
      <c r="ED19">
        <v>1.8288199999999999</v>
      </c>
      <c r="EE19">
        <v>4.9196200000000002E-2</v>
      </c>
      <c r="EF19">
        <v>0</v>
      </c>
      <c r="EG19">
        <v>21.215299999999999</v>
      </c>
      <c r="EH19">
        <v>999.9</v>
      </c>
      <c r="EI19">
        <v>62.5</v>
      </c>
      <c r="EJ19">
        <v>27.4</v>
      </c>
      <c r="EK19">
        <v>22.874099999999999</v>
      </c>
      <c r="EL19">
        <v>64.118700000000004</v>
      </c>
      <c r="EM19">
        <v>17.3598</v>
      </c>
      <c r="EN19">
        <v>1</v>
      </c>
      <c r="EO19">
        <v>-0.38105899999999998</v>
      </c>
      <c r="EP19">
        <v>2.19191</v>
      </c>
      <c r="EQ19">
        <v>20.214400000000001</v>
      </c>
      <c r="ER19">
        <v>5.22837</v>
      </c>
      <c r="ES19">
        <v>12.0097</v>
      </c>
      <c r="ET19">
        <v>4.9897499999999999</v>
      </c>
      <c r="EU19">
        <v>3.3050000000000002</v>
      </c>
      <c r="EV19">
        <v>4434.7</v>
      </c>
      <c r="EW19">
        <v>4568.8</v>
      </c>
      <c r="EX19">
        <v>98.7</v>
      </c>
      <c r="EY19">
        <v>34.200000000000003</v>
      </c>
      <c r="EZ19">
        <v>1.8527199999999999</v>
      </c>
      <c r="FA19">
        <v>1.86154</v>
      </c>
      <c r="FB19">
        <v>1.86067</v>
      </c>
      <c r="FC19">
        <v>1.85669</v>
      </c>
      <c r="FD19">
        <v>1.8610899999999999</v>
      </c>
      <c r="FE19">
        <v>1.85734</v>
      </c>
      <c r="FF19">
        <v>1.85944</v>
      </c>
      <c r="FG19">
        <v>1.8623000000000001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-1.663</v>
      </c>
      <c r="FV19">
        <v>0.1545</v>
      </c>
      <c r="FW19">
        <v>-0.22063420053817301</v>
      </c>
      <c r="FX19">
        <v>-4.0117494158234393E-3</v>
      </c>
      <c r="FY19">
        <v>1.087516141204025E-6</v>
      </c>
      <c r="FZ19">
        <v>-8.657206703991749E-11</v>
      </c>
      <c r="GA19">
        <v>0.15454499999999879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1.4</v>
      </c>
      <c r="GJ19">
        <v>1.4</v>
      </c>
      <c r="GK19">
        <v>1.01196</v>
      </c>
      <c r="GL19">
        <v>2.36572</v>
      </c>
      <c r="GM19">
        <v>1.5942400000000001</v>
      </c>
      <c r="GN19">
        <v>2.32178</v>
      </c>
      <c r="GO19">
        <v>1.40015</v>
      </c>
      <c r="GP19">
        <v>2.4035600000000001</v>
      </c>
      <c r="GQ19">
        <v>30.222000000000001</v>
      </c>
      <c r="GR19">
        <v>15.8832</v>
      </c>
      <c r="GS19">
        <v>18</v>
      </c>
      <c r="GT19">
        <v>638.09299999999996</v>
      </c>
      <c r="GU19">
        <v>402.61700000000002</v>
      </c>
      <c r="GV19">
        <v>17.811800000000002</v>
      </c>
      <c r="GW19">
        <v>22.203399999999998</v>
      </c>
      <c r="GX19">
        <v>29.9999</v>
      </c>
      <c r="GY19">
        <v>22.035799999999998</v>
      </c>
      <c r="GZ19">
        <v>21.978200000000001</v>
      </c>
      <c r="HA19">
        <v>20.307200000000002</v>
      </c>
      <c r="HB19">
        <v>20</v>
      </c>
      <c r="HC19">
        <v>-30</v>
      </c>
      <c r="HD19">
        <v>17.789000000000001</v>
      </c>
      <c r="HE19">
        <v>408.50799999999998</v>
      </c>
      <c r="HF19">
        <v>0</v>
      </c>
      <c r="HG19">
        <v>104.664</v>
      </c>
      <c r="HH19">
        <v>104.45099999999999</v>
      </c>
    </row>
    <row r="20" spans="1:216" x14ac:dyDescent="0.2">
      <c r="A20">
        <v>2</v>
      </c>
      <c r="B20">
        <v>1689463268.0999999</v>
      </c>
      <c r="C20">
        <v>60.5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396</v>
      </c>
      <c r="K20" t="s">
        <v>352</v>
      </c>
      <c r="L20">
        <v>1689463268.0999999</v>
      </c>
      <c r="M20">
        <f t="shared" si="0"/>
        <v>1.292026337005806E-3</v>
      </c>
      <c r="N20">
        <f t="shared" si="1"/>
        <v>1.292026337005806</v>
      </c>
      <c r="O20">
        <f t="shared" si="2"/>
        <v>13.480402425925076</v>
      </c>
      <c r="P20">
        <f t="shared" si="3"/>
        <v>399.99</v>
      </c>
      <c r="Q20">
        <f t="shared" si="4"/>
        <v>275.65375570526913</v>
      </c>
      <c r="R20">
        <f t="shared" si="5"/>
        <v>27.616865569558737</v>
      </c>
      <c r="S20">
        <f t="shared" si="6"/>
        <v>40.073715052076999</v>
      </c>
      <c r="T20">
        <f t="shared" si="7"/>
        <v>0.18349069986495684</v>
      </c>
      <c r="U20">
        <f t="shared" si="8"/>
        <v>3.5428031789394141</v>
      </c>
      <c r="V20">
        <f t="shared" si="9"/>
        <v>0.17836990014274279</v>
      </c>
      <c r="W20">
        <f t="shared" si="10"/>
        <v>0.11192936756508748</v>
      </c>
      <c r="X20">
        <f t="shared" si="11"/>
        <v>297.70307489678333</v>
      </c>
      <c r="Y20">
        <f t="shared" si="12"/>
        <v>22.775814286504406</v>
      </c>
      <c r="Z20">
        <f t="shared" si="13"/>
        <v>22.061</v>
      </c>
      <c r="AA20">
        <f t="shared" si="14"/>
        <v>2.6633945463906437</v>
      </c>
      <c r="AB20">
        <f t="shared" si="15"/>
        <v>75.548666808508969</v>
      </c>
      <c r="AC20">
        <f t="shared" si="16"/>
        <v>1.9544138881507098</v>
      </c>
      <c r="AD20">
        <f t="shared" si="17"/>
        <v>2.5869601287664103</v>
      </c>
      <c r="AE20">
        <f t="shared" si="18"/>
        <v>0.70898065823993384</v>
      </c>
      <c r="AF20">
        <f t="shared" si="19"/>
        <v>-56.978361461956048</v>
      </c>
      <c r="AG20">
        <f t="shared" si="20"/>
        <v>-91.068611655885832</v>
      </c>
      <c r="AH20">
        <f t="shared" si="21"/>
        <v>-5.2652075751032825</v>
      </c>
      <c r="AI20">
        <f t="shared" si="22"/>
        <v>144.3908942038382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53977.461743695007</v>
      </c>
      <c r="AO20">
        <f t="shared" si="26"/>
        <v>1800.01</v>
      </c>
      <c r="AP20">
        <f t="shared" si="27"/>
        <v>1517.4081299983332</v>
      </c>
      <c r="AQ20">
        <f t="shared" si="28"/>
        <v>0.84299983333333328</v>
      </c>
      <c r="AR20">
        <f t="shared" si="29"/>
        <v>0.16538967833333335</v>
      </c>
      <c r="AS20">
        <v>1689463268.0999999</v>
      </c>
      <c r="AT20">
        <v>399.99</v>
      </c>
      <c r="AU20">
        <v>408.637</v>
      </c>
      <c r="AV20">
        <v>19.5077</v>
      </c>
      <c r="AW20">
        <v>18.725100000000001</v>
      </c>
      <c r="AX20">
        <v>401.65300000000002</v>
      </c>
      <c r="AY20">
        <v>19.353200000000001</v>
      </c>
      <c r="AZ20">
        <v>600.06500000000005</v>
      </c>
      <c r="BA20">
        <v>100.11799999999999</v>
      </c>
      <c r="BB20">
        <v>6.8792300000000001E-2</v>
      </c>
      <c r="BC20">
        <v>21.584199999999999</v>
      </c>
      <c r="BD20">
        <v>22.061</v>
      </c>
      <c r="BE20">
        <v>999.9</v>
      </c>
      <c r="BF20">
        <v>0</v>
      </c>
      <c r="BG20">
        <v>0</v>
      </c>
      <c r="BH20">
        <v>10012.5</v>
      </c>
      <c r="BI20">
        <v>0</v>
      </c>
      <c r="BJ20">
        <v>134.91</v>
      </c>
      <c r="BK20">
        <v>-8.6466399999999997</v>
      </c>
      <c r="BL20">
        <v>407.94900000000001</v>
      </c>
      <c r="BM20">
        <v>416.435</v>
      </c>
      <c r="BN20">
        <v>0.78263899999999997</v>
      </c>
      <c r="BO20">
        <v>408.637</v>
      </c>
      <c r="BP20">
        <v>18.725100000000001</v>
      </c>
      <c r="BQ20">
        <v>1.9530700000000001</v>
      </c>
      <c r="BR20">
        <v>1.8747199999999999</v>
      </c>
      <c r="BS20">
        <v>17.068899999999999</v>
      </c>
      <c r="BT20">
        <v>16.424099999999999</v>
      </c>
      <c r="BU20">
        <v>1800.01</v>
      </c>
      <c r="BV20">
        <v>0.900003</v>
      </c>
      <c r="BW20">
        <v>9.9996500000000002E-2</v>
      </c>
      <c r="BX20">
        <v>0</v>
      </c>
      <c r="BY20">
        <v>3.0053999999999998</v>
      </c>
      <c r="BZ20">
        <v>0</v>
      </c>
      <c r="CA20">
        <v>20559.900000000001</v>
      </c>
      <c r="CB20">
        <v>14600.5</v>
      </c>
      <c r="CC20">
        <v>40.936999999999998</v>
      </c>
      <c r="CD20">
        <v>41</v>
      </c>
      <c r="CE20">
        <v>40.686999999999998</v>
      </c>
      <c r="CF20">
        <v>40.375</v>
      </c>
      <c r="CG20">
        <v>39.811999999999998</v>
      </c>
      <c r="CH20">
        <v>1620.01</v>
      </c>
      <c r="CI20">
        <v>179.99</v>
      </c>
      <c r="CJ20">
        <v>0</v>
      </c>
      <c r="CK20">
        <v>1689463277.5999999</v>
      </c>
      <c r="CL20">
        <v>0</v>
      </c>
      <c r="CM20">
        <v>1689463125.5999999</v>
      </c>
      <c r="CN20" t="s">
        <v>353</v>
      </c>
      <c r="CO20">
        <v>1689463125.5999999</v>
      </c>
      <c r="CP20">
        <v>1689463122.0999999</v>
      </c>
      <c r="CQ20">
        <v>41</v>
      </c>
      <c r="CR20">
        <v>0.34399999999999997</v>
      </c>
      <c r="CS20">
        <v>4.7E-2</v>
      </c>
      <c r="CT20">
        <v>-1.6910000000000001</v>
      </c>
      <c r="CU20">
        <v>0.155</v>
      </c>
      <c r="CV20">
        <v>409</v>
      </c>
      <c r="CW20">
        <v>19</v>
      </c>
      <c r="CX20">
        <v>0.36</v>
      </c>
      <c r="CY20">
        <v>0.1</v>
      </c>
      <c r="CZ20">
        <v>10.010823579539119</v>
      </c>
      <c r="DA20">
        <v>-0.1480107136481045</v>
      </c>
      <c r="DB20">
        <v>4.4965199796046601E-2</v>
      </c>
      <c r="DC20">
        <v>1</v>
      </c>
      <c r="DD20">
        <v>408.66897499999999</v>
      </c>
      <c r="DE20">
        <v>2.8536585365212828E-2</v>
      </c>
      <c r="DF20">
        <v>2.3430202197166079E-2</v>
      </c>
      <c r="DG20">
        <v>-1</v>
      </c>
      <c r="DH20">
        <v>1800.0341463414641</v>
      </c>
      <c r="DI20">
        <v>3.170783411595531E-3</v>
      </c>
      <c r="DJ20">
        <v>0.14389995863923649</v>
      </c>
      <c r="DK20">
        <v>1</v>
      </c>
      <c r="DL20">
        <v>2</v>
      </c>
      <c r="DM20">
        <v>2</v>
      </c>
      <c r="DN20" t="s">
        <v>354</v>
      </c>
      <c r="DO20">
        <v>3.2100300000000002</v>
      </c>
      <c r="DP20">
        <v>2.6778300000000002</v>
      </c>
      <c r="DQ20">
        <v>9.4389299999999995E-2</v>
      </c>
      <c r="DR20">
        <v>9.5207200000000006E-2</v>
      </c>
      <c r="DS20">
        <v>9.9061399999999994E-2</v>
      </c>
      <c r="DT20">
        <v>9.5596200000000006E-2</v>
      </c>
      <c r="DU20">
        <v>27439.4</v>
      </c>
      <c r="DV20">
        <v>30973.4</v>
      </c>
      <c r="DW20">
        <v>28509.599999999999</v>
      </c>
      <c r="DX20">
        <v>32819.699999999997</v>
      </c>
      <c r="DY20">
        <v>35682.800000000003</v>
      </c>
      <c r="DZ20">
        <v>40332.5</v>
      </c>
      <c r="EA20">
        <v>41833.4</v>
      </c>
      <c r="EB20">
        <v>47476.3</v>
      </c>
      <c r="EC20">
        <v>2.2290999999999999</v>
      </c>
      <c r="ED20">
        <v>1.8283</v>
      </c>
      <c r="EE20">
        <v>3.3609600000000003E-2</v>
      </c>
      <c r="EF20">
        <v>0</v>
      </c>
      <c r="EG20">
        <v>21.506599999999999</v>
      </c>
      <c r="EH20">
        <v>999.9</v>
      </c>
      <c r="EI20">
        <v>62.5</v>
      </c>
      <c r="EJ20">
        <v>27.5</v>
      </c>
      <c r="EK20">
        <v>23.007899999999999</v>
      </c>
      <c r="EL20">
        <v>63.628700000000002</v>
      </c>
      <c r="EM20">
        <v>16.999199999999998</v>
      </c>
      <c r="EN20">
        <v>1</v>
      </c>
      <c r="EO20">
        <v>-0.382048</v>
      </c>
      <c r="EP20">
        <v>1.5995299999999999</v>
      </c>
      <c r="EQ20">
        <v>20.221800000000002</v>
      </c>
      <c r="ER20">
        <v>5.2259799999999998</v>
      </c>
      <c r="ES20">
        <v>12.0097</v>
      </c>
      <c r="ET20">
        <v>4.9897999999999998</v>
      </c>
      <c r="EU20">
        <v>3.3050000000000002</v>
      </c>
      <c r="EV20">
        <v>4436.1000000000004</v>
      </c>
      <c r="EW20">
        <v>4574.1000000000004</v>
      </c>
      <c r="EX20">
        <v>98.7</v>
      </c>
      <c r="EY20">
        <v>34.200000000000003</v>
      </c>
      <c r="EZ20">
        <v>1.8527400000000001</v>
      </c>
      <c r="FA20">
        <v>1.8615699999999999</v>
      </c>
      <c r="FB20">
        <v>1.8607100000000001</v>
      </c>
      <c r="FC20">
        <v>1.85673</v>
      </c>
      <c r="FD20">
        <v>1.8611</v>
      </c>
      <c r="FE20">
        <v>1.8573900000000001</v>
      </c>
      <c r="FF20">
        <v>1.85945</v>
      </c>
      <c r="FG20">
        <v>1.86233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-1.663</v>
      </c>
      <c r="FV20">
        <v>0.1545</v>
      </c>
      <c r="FW20">
        <v>-0.22063420053817301</v>
      </c>
      <c r="FX20">
        <v>-4.0117494158234393E-3</v>
      </c>
      <c r="FY20">
        <v>1.087516141204025E-6</v>
      </c>
      <c r="FZ20">
        <v>-8.657206703991749E-11</v>
      </c>
      <c r="GA20">
        <v>0.15454499999999879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2.4</v>
      </c>
      <c r="GJ20">
        <v>2.4</v>
      </c>
      <c r="GK20">
        <v>1.01196</v>
      </c>
      <c r="GL20">
        <v>2.3742700000000001</v>
      </c>
      <c r="GM20">
        <v>1.5942400000000001</v>
      </c>
      <c r="GN20">
        <v>2.32178</v>
      </c>
      <c r="GO20">
        <v>1.40015</v>
      </c>
      <c r="GP20">
        <v>2.2778299999999998</v>
      </c>
      <c r="GQ20">
        <v>30.2864</v>
      </c>
      <c r="GR20">
        <v>15.874499999999999</v>
      </c>
      <c r="GS20">
        <v>18</v>
      </c>
      <c r="GT20">
        <v>639.02499999999998</v>
      </c>
      <c r="GU20">
        <v>402.50599999999997</v>
      </c>
      <c r="GV20">
        <v>18.683900000000001</v>
      </c>
      <c r="GW20">
        <v>22.220400000000001</v>
      </c>
      <c r="GX20">
        <v>30.000599999999999</v>
      </c>
      <c r="GY20">
        <v>22.055</v>
      </c>
      <c r="GZ20">
        <v>22.0017</v>
      </c>
      <c r="HA20">
        <v>20.3142</v>
      </c>
      <c r="HB20">
        <v>20</v>
      </c>
      <c r="HC20">
        <v>-30</v>
      </c>
      <c r="HD20">
        <v>18.4572</v>
      </c>
      <c r="HE20">
        <v>408.77300000000002</v>
      </c>
      <c r="HF20">
        <v>0</v>
      </c>
      <c r="HG20">
        <v>104.657</v>
      </c>
      <c r="HH20">
        <v>104.44799999999999</v>
      </c>
    </row>
    <row r="21" spans="1:216" x14ac:dyDescent="0.2">
      <c r="A21">
        <v>3</v>
      </c>
      <c r="B21">
        <v>1689463328.5999999</v>
      </c>
      <c r="C21">
        <v>121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396</v>
      </c>
      <c r="K21" t="s">
        <v>352</v>
      </c>
      <c r="L21">
        <v>1689463328.5999999</v>
      </c>
      <c r="M21">
        <f t="shared" si="0"/>
        <v>5.9401467101794446E-4</v>
      </c>
      <c r="N21">
        <f t="shared" si="1"/>
        <v>0.59401467101794447</v>
      </c>
      <c r="O21">
        <f t="shared" si="2"/>
        <v>13.374200478383724</v>
      </c>
      <c r="P21">
        <f t="shared" si="3"/>
        <v>400.036</v>
      </c>
      <c r="Q21">
        <f t="shared" si="4"/>
        <v>124.42325292494591</v>
      </c>
      <c r="R21">
        <f t="shared" si="5"/>
        <v>12.465316445131917</v>
      </c>
      <c r="S21">
        <f t="shared" si="6"/>
        <v>40.077519372144799</v>
      </c>
      <c r="T21">
        <f t="shared" si="7"/>
        <v>7.9382272821735766E-2</v>
      </c>
      <c r="U21">
        <f t="shared" si="8"/>
        <v>3.5386213070118746</v>
      </c>
      <c r="V21">
        <f t="shared" si="9"/>
        <v>7.8406075278030549E-2</v>
      </c>
      <c r="W21">
        <f t="shared" si="10"/>
        <v>4.9090504221103913E-2</v>
      </c>
      <c r="X21">
        <f t="shared" si="11"/>
        <v>248.08813410115798</v>
      </c>
      <c r="Y21">
        <f t="shared" si="12"/>
        <v>22.775461796821617</v>
      </c>
      <c r="Z21">
        <f t="shared" si="13"/>
        <v>22.104700000000001</v>
      </c>
      <c r="AA21">
        <f t="shared" si="14"/>
        <v>2.6704978449937431</v>
      </c>
      <c r="AB21">
        <f t="shared" si="15"/>
        <v>74.145715706583601</v>
      </c>
      <c r="AC21">
        <f t="shared" si="16"/>
        <v>1.9289076963862999</v>
      </c>
      <c r="AD21">
        <f t="shared" si="17"/>
        <v>2.6015093090739789</v>
      </c>
      <c r="AE21">
        <f t="shared" si="18"/>
        <v>0.74159014860744321</v>
      </c>
      <c r="AF21">
        <f t="shared" si="19"/>
        <v>-26.19604699189135</v>
      </c>
      <c r="AG21">
        <f t="shared" si="20"/>
        <v>-81.803956336274524</v>
      </c>
      <c r="AH21">
        <f t="shared" si="21"/>
        <v>-4.7384152709304814</v>
      </c>
      <c r="AI21">
        <f t="shared" si="22"/>
        <v>135.34971550206163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53869.135231463653</v>
      </c>
      <c r="AO21">
        <f t="shared" si="26"/>
        <v>1500.02</v>
      </c>
      <c r="AP21">
        <f t="shared" si="27"/>
        <v>1264.5167700006</v>
      </c>
      <c r="AQ21">
        <f t="shared" si="28"/>
        <v>0.84299994000119993</v>
      </c>
      <c r="AR21">
        <f t="shared" si="29"/>
        <v>0.16538988420231596</v>
      </c>
      <c r="AS21">
        <v>1689463328.5999999</v>
      </c>
      <c r="AT21">
        <v>400.036</v>
      </c>
      <c r="AU21">
        <v>408.44499999999999</v>
      </c>
      <c r="AV21">
        <v>19.253499999999999</v>
      </c>
      <c r="AW21">
        <v>18.893599999999999</v>
      </c>
      <c r="AX21">
        <v>401.69799999999998</v>
      </c>
      <c r="AY21">
        <v>19.099</v>
      </c>
      <c r="AZ21">
        <v>600.05999999999995</v>
      </c>
      <c r="BA21">
        <v>100.116</v>
      </c>
      <c r="BB21">
        <v>6.8781800000000004E-2</v>
      </c>
      <c r="BC21">
        <v>21.675899999999999</v>
      </c>
      <c r="BD21">
        <v>22.104700000000001</v>
      </c>
      <c r="BE21">
        <v>999.9</v>
      </c>
      <c r="BF21">
        <v>0</v>
      </c>
      <c r="BG21">
        <v>0</v>
      </c>
      <c r="BH21">
        <v>9995</v>
      </c>
      <c r="BI21">
        <v>0</v>
      </c>
      <c r="BJ21">
        <v>95.161100000000005</v>
      </c>
      <c r="BK21">
        <v>-8.4086300000000005</v>
      </c>
      <c r="BL21">
        <v>407.88900000000001</v>
      </c>
      <c r="BM21">
        <v>416.31</v>
      </c>
      <c r="BN21">
        <v>0.35995700000000003</v>
      </c>
      <c r="BO21">
        <v>408.44499999999999</v>
      </c>
      <c r="BP21">
        <v>18.893599999999999</v>
      </c>
      <c r="BQ21">
        <v>1.9275800000000001</v>
      </c>
      <c r="BR21">
        <v>1.8915500000000001</v>
      </c>
      <c r="BS21">
        <v>16.861699999999999</v>
      </c>
      <c r="BT21">
        <v>16.564599999999999</v>
      </c>
      <c r="BU21">
        <v>1500.02</v>
      </c>
      <c r="BV21">
        <v>0.90000500000000005</v>
      </c>
      <c r="BW21">
        <v>9.9995600000000004E-2</v>
      </c>
      <c r="BX21">
        <v>0</v>
      </c>
      <c r="BY21">
        <v>2.5960999999999999</v>
      </c>
      <c r="BZ21">
        <v>0</v>
      </c>
      <c r="CA21">
        <v>15850.2</v>
      </c>
      <c r="CB21">
        <v>12167.1</v>
      </c>
      <c r="CC21">
        <v>41.5</v>
      </c>
      <c r="CD21">
        <v>41.625</v>
      </c>
      <c r="CE21">
        <v>41.375</v>
      </c>
      <c r="CF21">
        <v>41.186999999999998</v>
      </c>
      <c r="CG21">
        <v>40.5</v>
      </c>
      <c r="CH21">
        <v>1350.03</v>
      </c>
      <c r="CI21">
        <v>150</v>
      </c>
      <c r="CJ21">
        <v>0</v>
      </c>
      <c r="CK21">
        <v>1689463338.2</v>
      </c>
      <c r="CL21">
        <v>0</v>
      </c>
      <c r="CM21">
        <v>1689463125.5999999</v>
      </c>
      <c r="CN21" t="s">
        <v>353</v>
      </c>
      <c r="CO21">
        <v>1689463125.5999999</v>
      </c>
      <c r="CP21">
        <v>1689463122.0999999</v>
      </c>
      <c r="CQ21">
        <v>41</v>
      </c>
      <c r="CR21">
        <v>0.34399999999999997</v>
      </c>
      <c r="CS21">
        <v>4.7E-2</v>
      </c>
      <c r="CT21">
        <v>-1.6910000000000001</v>
      </c>
      <c r="CU21">
        <v>0.155</v>
      </c>
      <c r="CV21">
        <v>409</v>
      </c>
      <c r="CW21">
        <v>19</v>
      </c>
      <c r="CX21">
        <v>0.36</v>
      </c>
      <c r="CY21">
        <v>0.1</v>
      </c>
      <c r="CZ21">
        <v>9.975680956182881</v>
      </c>
      <c r="DA21">
        <v>-1.5008575646704891E-2</v>
      </c>
      <c r="DB21">
        <v>4.6886932131739882E-2</v>
      </c>
      <c r="DC21">
        <v>1</v>
      </c>
      <c r="DD21">
        <v>408.51022499999999</v>
      </c>
      <c r="DE21">
        <v>1.869793620960097E-2</v>
      </c>
      <c r="DF21">
        <v>2.9788829701754921E-2</v>
      </c>
      <c r="DG21">
        <v>-1</v>
      </c>
      <c r="DH21">
        <v>1499.94075</v>
      </c>
      <c r="DI21">
        <v>0.3932648676736899</v>
      </c>
      <c r="DJ21">
        <v>0.1155505841612353</v>
      </c>
      <c r="DK21">
        <v>1</v>
      </c>
      <c r="DL21">
        <v>2</v>
      </c>
      <c r="DM21">
        <v>2</v>
      </c>
      <c r="DN21" t="s">
        <v>354</v>
      </c>
      <c r="DO21">
        <v>3.2098800000000001</v>
      </c>
      <c r="DP21">
        <v>2.67767</v>
      </c>
      <c r="DQ21">
        <v>9.4377000000000003E-2</v>
      </c>
      <c r="DR21">
        <v>9.5155100000000006E-2</v>
      </c>
      <c r="DS21">
        <v>9.8106899999999997E-2</v>
      </c>
      <c r="DT21">
        <v>9.6188300000000004E-2</v>
      </c>
      <c r="DU21">
        <v>27436.5</v>
      </c>
      <c r="DV21">
        <v>30969.8</v>
      </c>
      <c r="DW21">
        <v>28506.6</v>
      </c>
      <c r="DX21">
        <v>32814.400000000001</v>
      </c>
      <c r="DY21">
        <v>35717.699999999997</v>
      </c>
      <c r="DZ21">
        <v>40299.1</v>
      </c>
      <c r="EA21">
        <v>41828.6</v>
      </c>
      <c r="EB21">
        <v>47468.2</v>
      </c>
      <c r="EC21">
        <v>2.2273000000000001</v>
      </c>
      <c r="ED21">
        <v>1.8265</v>
      </c>
      <c r="EE21">
        <v>-4.5262299999999998E-2</v>
      </c>
      <c r="EF21">
        <v>0</v>
      </c>
      <c r="EG21">
        <v>22.8504</v>
      </c>
      <c r="EH21">
        <v>999.9</v>
      </c>
      <c r="EI21">
        <v>62.7</v>
      </c>
      <c r="EJ21">
        <v>27.5</v>
      </c>
      <c r="EK21">
        <v>23.084599999999998</v>
      </c>
      <c r="EL21">
        <v>63.478700000000003</v>
      </c>
      <c r="EM21">
        <v>16.963100000000001</v>
      </c>
      <c r="EN21">
        <v>1</v>
      </c>
      <c r="EO21">
        <v>-0.371004</v>
      </c>
      <c r="EP21">
        <v>2.63198</v>
      </c>
      <c r="EQ21">
        <v>20.211400000000001</v>
      </c>
      <c r="ER21">
        <v>5.2276199999999999</v>
      </c>
      <c r="ES21">
        <v>12.0099</v>
      </c>
      <c r="ET21">
        <v>4.9897</v>
      </c>
      <c r="EU21">
        <v>3.3050000000000002</v>
      </c>
      <c r="EV21">
        <v>4437.3</v>
      </c>
      <c r="EW21">
        <v>4578.3999999999996</v>
      </c>
      <c r="EX21">
        <v>98.7</v>
      </c>
      <c r="EY21">
        <v>34.299999999999997</v>
      </c>
      <c r="EZ21">
        <v>1.8527899999999999</v>
      </c>
      <c r="FA21">
        <v>1.8615699999999999</v>
      </c>
      <c r="FB21">
        <v>1.8607899999999999</v>
      </c>
      <c r="FC21">
        <v>1.8567100000000001</v>
      </c>
      <c r="FD21">
        <v>1.86111</v>
      </c>
      <c r="FE21">
        <v>1.8574200000000001</v>
      </c>
      <c r="FF21">
        <v>1.85947</v>
      </c>
      <c r="FG21">
        <v>1.8623400000000001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-1.6619999999999999</v>
      </c>
      <c r="FV21">
        <v>0.1545</v>
      </c>
      <c r="FW21">
        <v>-0.22063420053817301</v>
      </c>
      <c r="FX21">
        <v>-4.0117494158234393E-3</v>
      </c>
      <c r="FY21">
        <v>1.087516141204025E-6</v>
      </c>
      <c r="FZ21">
        <v>-8.657206703991749E-11</v>
      </c>
      <c r="GA21">
        <v>0.15454499999999879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3.4</v>
      </c>
      <c r="GJ21">
        <v>3.4</v>
      </c>
      <c r="GK21">
        <v>1.01196</v>
      </c>
      <c r="GL21">
        <v>2.36816</v>
      </c>
      <c r="GM21">
        <v>1.5942400000000001</v>
      </c>
      <c r="GN21">
        <v>2.32178</v>
      </c>
      <c r="GO21">
        <v>1.40015</v>
      </c>
      <c r="GP21">
        <v>2.34741</v>
      </c>
      <c r="GQ21">
        <v>30.415400000000002</v>
      </c>
      <c r="GR21">
        <v>15.874499999999999</v>
      </c>
      <c r="GS21">
        <v>18</v>
      </c>
      <c r="GT21">
        <v>638.51300000000003</v>
      </c>
      <c r="GU21">
        <v>402.07499999999999</v>
      </c>
      <c r="GV21">
        <v>17.867999999999999</v>
      </c>
      <c r="GW21">
        <v>22.3157</v>
      </c>
      <c r="GX21">
        <v>30.001300000000001</v>
      </c>
      <c r="GY21">
        <v>22.1236</v>
      </c>
      <c r="GZ21">
        <v>22.0763</v>
      </c>
      <c r="HA21">
        <v>20.301500000000001</v>
      </c>
      <c r="HB21">
        <v>20</v>
      </c>
      <c r="HC21">
        <v>-30</v>
      </c>
      <c r="HD21">
        <v>17.777999999999999</v>
      </c>
      <c r="HE21">
        <v>408.44200000000001</v>
      </c>
      <c r="HF21">
        <v>0</v>
      </c>
      <c r="HG21">
        <v>104.645</v>
      </c>
      <c r="HH21">
        <v>104.431</v>
      </c>
    </row>
    <row r="22" spans="1:216" x14ac:dyDescent="0.2">
      <c r="A22">
        <v>4</v>
      </c>
      <c r="B22">
        <v>1689463389.0999999</v>
      </c>
      <c r="C22">
        <v>181.5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396</v>
      </c>
      <c r="K22" t="s">
        <v>352</v>
      </c>
      <c r="L22">
        <v>1689463389.0999999</v>
      </c>
      <c r="M22">
        <f t="shared" si="0"/>
        <v>1.3264488000895899E-3</v>
      </c>
      <c r="N22">
        <f t="shared" si="1"/>
        <v>1.32644880008959</v>
      </c>
      <c r="O22">
        <f t="shared" si="2"/>
        <v>13.238418837965995</v>
      </c>
      <c r="P22">
        <f t="shared" si="3"/>
        <v>399.91</v>
      </c>
      <c r="Q22">
        <f t="shared" si="4"/>
        <v>290.14856853337585</v>
      </c>
      <c r="R22">
        <f t="shared" si="5"/>
        <v>29.068953167974939</v>
      </c>
      <c r="S22">
        <f t="shared" si="6"/>
        <v>40.065560620085002</v>
      </c>
      <c r="T22">
        <f t="shared" si="7"/>
        <v>0.20514724345545041</v>
      </c>
      <c r="U22">
        <f t="shared" si="8"/>
        <v>3.5357129166542669</v>
      </c>
      <c r="V22">
        <f t="shared" si="9"/>
        <v>0.19875659990518899</v>
      </c>
      <c r="W22">
        <f t="shared" si="10"/>
        <v>0.12478046555216404</v>
      </c>
      <c r="X22">
        <f t="shared" si="11"/>
        <v>206.71515599999998</v>
      </c>
      <c r="Y22">
        <f t="shared" si="12"/>
        <v>22.358174490914397</v>
      </c>
      <c r="Z22">
        <f t="shared" si="13"/>
        <v>21.904399999999999</v>
      </c>
      <c r="AA22">
        <f t="shared" si="14"/>
        <v>2.6380753343942325</v>
      </c>
      <c r="AB22">
        <f t="shared" si="15"/>
        <v>76.544134894621223</v>
      </c>
      <c r="AC22">
        <f t="shared" si="16"/>
        <v>1.9848837999776501</v>
      </c>
      <c r="AD22">
        <f t="shared" si="17"/>
        <v>2.5931233042351995</v>
      </c>
      <c r="AE22">
        <f t="shared" si="18"/>
        <v>0.6531915344165824</v>
      </c>
      <c r="AF22">
        <f t="shared" si="19"/>
        <v>-58.496392083950916</v>
      </c>
      <c r="AG22">
        <f t="shared" si="20"/>
        <v>-53.620661894737268</v>
      </c>
      <c r="AH22">
        <f t="shared" si="21"/>
        <v>-3.1044788197804927</v>
      </c>
      <c r="AI22">
        <f t="shared" si="22"/>
        <v>91.493623201531292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53815.216268641692</v>
      </c>
      <c r="AO22">
        <f t="shared" si="26"/>
        <v>1249.8599999999999</v>
      </c>
      <c r="AP22">
        <f t="shared" si="27"/>
        <v>1053.6323999999997</v>
      </c>
      <c r="AQ22">
        <f t="shared" si="28"/>
        <v>0.84300033603763613</v>
      </c>
      <c r="AR22">
        <f t="shared" si="29"/>
        <v>0.16539064855263788</v>
      </c>
      <c r="AS22">
        <v>1689463389.0999999</v>
      </c>
      <c r="AT22">
        <v>399.91</v>
      </c>
      <c r="AU22">
        <v>408.41699999999997</v>
      </c>
      <c r="AV22">
        <v>19.811900000000001</v>
      </c>
      <c r="AW22">
        <v>19.008600000000001</v>
      </c>
      <c r="AX22">
        <v>401.572</v>
      </c>
      <c r="AY22">
        <v>19.657299999999999</v>
      </c>
      <c r="AZ22">
        <v>599.99099999999999</v>
      </c>
      <c r="BA22">
        <v>100.11799999999999</v>
      </c>
      <c r="BB22">
        <v>6.8443500000000004E-2</v>
      </c>
      <c r="BC22">
        <v>21.623100000000001</v>
      </c>
      <c r="BD22">
        <v>21.904399999999999</v>
      </c>
      <c r="BE22">
        <v>999.9</v>
      </c>
      <c r="BF22">
        <v>0</v>
      </c>
      <c r="BG22">
        <v>0</v>
      </c>
      <c r="BH22">
        <v>9982.5</v>
      </c>
      <c r="BI22">
        <v>0</v>
      </c>
      <c r="BJ22">
        <v>70.490200000000002</v>
      </c>
      <c r="BK22">
        <v>-8.5069300000000005</v>
      </c>
      <c r="BL22">
        <v>407.99299999999999</v>
      </c>
      <c r="BM22">
        <v>416.33100000000002</v>
      </c>
      <c r="BN22">
        <v>0.80327599999999999</v>
      </c>
      <c r="BO22">
        <v>408.41699999999997</v>
      </c>
      <c r="BP22">
        <v>19.008600000000001</v>
      </c>
      <c r="BQ22">
        <v>1.98353</v>
      </c>
      <c r="BR22">
        <v>1.9031100000000001</v>
      </c>
      <c r="BS22">
        <v>17.313500000000001</v>
      </c>
      <c r="BT22">
        <v>16.660399999999999</v>
      </c>
      <c r="BU22">
        <v>1249.8599999999999</v>
      </c>
      <c r="BV22">
        <v>0.89998599999999995</v>
      </c>
      <c r="BW22">
        <v>0.10001500000000001</v>
      </c>
      <c r="BX22">
        <v>0</v>
      </c>
      <c r="BY22">
        <v>2.4769999999999999</v>
      </c>
      <c r="BZ22">
        <v>0</v>
      </c>
      <c r="CA22">
        <v>12938.8</v>
      </c>
      <c r="CB22">
        <v>10137.9</v>
      </c>
      <c r="CC22">
        <v>41.186999999999998</v>
      </c>
      <c r="CD22">
        <v>41.625</v>
      </c>
      <c r="CE22">
        <v>41.436999999999998</v>
      </c>
      <c r="CF22">
        <v>40.625</v>
      </c>
      <c r="CG22">
        <v>40.186999999999998</v>
      </c>
      <c r="CH22">
        <v>1124.8599999999999</v>
      </c>
      <c r="CI22">
        <v>125</v>
      </c>
      <c r="CJ22">
        <v>0</v>
      </c>
      <c r="CK22">
        <v>1689463398.8</v>
      </c>
      <c r="CL22">
        <v>0</v>
      </c>
      <c r="CM22">
        <v>1689463125.5999999</v>
      </c>
      <c r="CN22" t="s">
        <v>353</v>
      </c>
      <c r="CO22">
        <v>1689463125.5999999</v>
      </c>
      <c r="CP22">
        <v>1689463122.0999999</v>
      </c>
      <c r="CQ22">
        <v>41</v>
      </c>
      <c r="CR22">
        <v>0.34399999999999997</v>
      </c>
      <c r="CS22">
        <v>4.7E-2</v>
      </c>
      <c r="CT22">
        <v>-1.6910000000000001</v>
      </c>
      <c r="CU22">
        <v>0.155</v>
      </c>
      <c r="CV22">
        <v>409</v>
      </c>
      <c r="CW22">
        <v>19</v>
      </c>
      <c r="CX22">
        <v>0.36</v>
      </c>
      <c r="CY22">
        <v>0.1</v>
      </c>
      <c r="CZ22">
        <v>9.758529452955143</v>
      </c>
      <c r="DA22">
        <v>9.9145810647516666E-2</v>
      </c>
      <c r="DB22">
        <v>4.9050513684066613E-2</v>
      </c>
      <c r="DC22">
        <v>1</v>
      </c>
      <c r="DD22">
        <v>408.39890000000003</v>
      </c>
      <c r="DE22">
        <v>0.12968105065571631</v>
      </c>
      <c r="DF22">
        <v>3.5495633534280577E-2</v>
      </c>
      <c r="DG22">
        <v>-1</v>
      </c>
      <c r="DH22">
        <v>1250.0778048780489</v>
      </c>
      <c r="DI22">
        <v>-4.1401560617654813E-2</v>
      </c>
      <c r="DJ22">
        <v>0.10146517353073239</v>
      </c>
      <c r="DK22">
        <v>1</v>
      </c>
      <c r="DL22">
        <v>2</v>
      </c>
      <c r="DM22">
        <v>2</v>
      </c>
      <c r="DN22" t="s">
        <v>354</v>
      </c>
      <c r="DO22">
        <v>3.20953</v>
      </c>
      <c r="DP22">
        <v>2.6772300000000002</v>
      </c>
      <c r="DQ22">
        <v>9.4336000000000003E-2</v>
      </c>
      <c r="DR22">
        <v>9.5129400000000003E-2</v>
      </c>
      <c r="DS22">
        <v>0.100134</v>
      </c>
      <c r="DT22">
        <v>9.6583199999999994E-2</v>
      </c>
      <c r="DU22">
        <v>27432</v>
      </c>
      <c r="DV22">
        <v>30966.7</v>
      </c>
      <c r="DW22">
        <v>28501</v>
      </c>
      <c r="DX22">
        <v>32810.699999999997</v>
      </c>
      <c r="DY22">
        <v>35628.400000000001</v>
      </c>
      <c r="DZ22">
        <v>40276.300000000003</v>
      </c>
      <c r="EA22">
        <v>41820.199999999997</v>
      </c>
      <c r="EB22">
        <v>47462.3</v>
      </c>
      <c r="EC22">
        <v>2.2263500000000001</v>
      </c>
      <c r="ED22">
        <v>1.82412</v>
      </c>
      <c r="EE22">
        <v>-6.2577400000000005E-2</v>
      </c>
      <c r="EF22">
        <v>0</v>
      </c>
      <c r="EG22">
        <v>22.935500000000001</v>
      </c>
      <c r="EH22">
        <v>999.9</v>
      </c>
      <c r="EI22">
        <v>62.7</v>
      </c>
      <c r="EJ22">
        <v>27.6</v>
      </c>
      <c r="EK22">
        <v>23.217700000000001</v>
      </c>
      <c r="EL22">
        <v>63.738700000000001</v>
      </c>
      <c r="EM22">
        <v>17.3598</v>
      </c>
      <c r="EN22">
        <v>1</v>
      </c>
      <c r="EO22">
        <v>-0.36466199999999999</v>
      </c>
      <c r="EP22">
        <v>1.16062</v>
      </c>
      <c r="EQ22">
        <v>20.229099999999999</v>
      </c>
      <c r="ER22">
        <v>5.2273199999999997</v>
      </c>
      <c r="ES22">
        <v>12.0099</v>
      </c>
      <c r="ET22">
        <v>4.9897499999999999</v>
      </c>
      <c r="EU22">
        <v>3.3050000000000002</v>
      </c>
      <c r="EV22">
        <v>4438.7</v>
      </c>
      <c r="EW22">
        <v>4583.7</v>
      </c>
      <c r="EX22">
        <v>98.7</v>
      </c>
      <c r="EY22">
        <v>34.299999999999997</v>
      </c>
      <c r="EZ22">
        <v>1.85273</v>
      </c>
      <c r="FA22">
        <v>1.8615699999999999</v>
      </c>
      <c r="FB22">
        <v>1.8607499999999999</v>
      </c>
      <c r="FC22">
        <v>1.8567100000000001</v>
      </c>
      <c r="FD22">
        <v>1.86111</v>
      </c>
      <c r="FE22">
        <v>1.8574200000000001</v>
      </c>
      <c r="FF22">
        <v>1.85947</v>
      </c>
      <c r="FG22">
        <v>1.8623400000000001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-1.6619999999999999</v>
      </c>
      <c r="FV22">
        <v>0.15459999999999999</v>
      </c>
      <c r="FW22">
        <v>-0.22063420053817301</v>
      </c>
      <c r="FX22">
        <v>-4.0117494158234393E-3</v>
      </c>
      <c r="FY22">
        <v>1.087516141204025E-6</v>
      </c>
      <c r="FZ22">
        <v>-8.657206703991749E-11</v>
      </c>
      <c r="GA22">
        <v>0.15454499999999879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4.4000000000000004</v>
      </c>
      <c r="GJ22">
        <v>4.5</v>
      </c>
      <c r="GK22">
        <v>1.01196</v>
      </c>
      <c r="GL22">
        <v>2.3730500000000001</v>
      </c>
      <c r="GM22">
        <v>1.5942400000000001</v>
      </c>
      <c r="GN22">
        <v>2.32178</v>
      </c>
      <c r="GO22">
        <v>1.40015</v>
      </c>
      <c r="GP22">
        <v>2.2644000000000002</v>
      </c>
      <c r="GQ22">
        <v>30.566199999999998</v>
      </c>
      <c r="GR22">
        <v>15.8832</v>
      </c>
      <c r="GS22">
        <v>18</v>
      </c>
      <c r="GT22">
        <v>639.14200000000005</v>
      </c>
      <c r="GU22">
        <v>401.52199999999999</v>
      </c>
      <c r="GV22">
        <v>18.696300000000001</v>
      </c>
      <c r="GW22">
        <v>22.4435</v>
      </c>
      <c r="GX22">
        <v>30.000900000000001</v>
      </c>
      <c r="GY22">
        <v>22.231100000000001</v>
      </c>
      <c r="GZ22">
        <v>22.1768</v>
      </c>
      <c r="HA22">
        <v>20.304600000000001</v>
      </c>
      <c r="HB22">
        <v>20</v>
      </c>
      <c r="HC22">
        <v>-30</v>
      </c>
      <c r="HD22">
        <v>18.738199999999999</v>
      </c>
      <c r="HE22">
        <v>408.476</v>
      </c>
      <c r="HF22">
        <v>0</v>
      </c>
      <c r="HG22">
        <v>104.624</v>
      </c>
      <c r="HH22">
        <v>104.41800000000001</v>
      </c>
    </row>
    <row r="23" spans="1:216" x14ac:dyDescent="0.2">
      <c r="A23">
        <v>5</v>
      </c>
      <c r="B23">
        <v>1689463449.5999999</v>
      </c>
      <c r="C23">
        <v>242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396</v>
      </c>
      <c r="K23" t="s">
        <v>352</v>
      </c>
      <c r="L23">
        <v>1689463449.5999999</v>
      </c>
      <c r="M23">
        <f t="shared" si="0"/>
        <v>1.5460002791858815E-3</v>
      </c>
      <c r="N23">
        <f t="shared" si="1"/>
        <v>1.5460002791858816</v>
      </c>
      <c r="O23">
        <f t="shared" si="2"/>
        <v>12.686782654993161</v>
      </c>
      <c r="P23">
        <f t="shared" si="3"/>
        <v>399.95499999999998</v>
      </c>
      <c r="Q23">
        <f t="shared" si="4"/>
        <v>311.49091942603258</v>
      </c>
      <c r="R23">
        <f t="shared" si="5"/>
        <v>31.208069975927391</v>
      </c>
      <c r="S23">
        <f t="shared" si="6"/>
        <v>40.071227919650497</v>
      </c>
      <c r="T23">
        <f t="shared" si="7"/>
        <v>0.24731686981663528</v>
      </c>
      <c r="U23">
        <f t="shared" si="8"/>
        <v>3.5508260242029555</v>
      </c>
      <c r="V23">
        <f t="shared" si="9"/>
        <v>0.23813015470381049</v>
      </c>
      <c r="W23">
        <f t="shared" si="10"/>
        <v>0.14962830523010628</v>
      </c>
      <c r="X23">
        <f t="shared" si="11"/>
        <v>165.39434999999997</v>
      </c>
      <c r="Y23">
        <f t="shared" si="12"/>
        <v>22.293539618775288</v>
      </c>
      <c r="Z23">
        <f t="shared" si="13"/>
        <v>21.920400000000001</v>
      </c>
      <c r="AA23">
        <f t="shared" si="14"/>
        <v>2.6406525269073495</v>
      </c>
      <c r="AB23">
        <f t="shared" si="15"/>
        <v>76.43646621127796</v>
      </c>
      <c r="AC23">
        <f t="shared" si="16"/>
        <v>2.0052796431823898</v>
      </c>
      <c r="AD23">
        <f t="shared" si="17"/>
        <v>2.6234593808138622</v>
      </c>
      <c r="AE23">
        <f t="shared" si="18"/>
        <v>0.6353728837249597</v>
      </c>
      <c r="AF23">
        <f t="shared" si="19"/>
        <v>-68.178612312097371</v>
      </c>
      <c r="AG23">
        <f t="shared" si="20"/>
        <v>-20.483238190000652</v>
      </c>
      <c r="AH23">
        <f t="shared" si="21"/>
        <v>-1.1821116980678574</v>
      </c>
      <c r="AI23">
        <f t="shared" si="22"/>
        <v>75.550387799834084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54111.094522156243</v>
      </c>
      <c r="AO23">
        <f t="shared" si="26"/>
        <v>1000.02</v>
      </c>
      <c r="AP23">
        <f t="shared" si="27"/>
        <v>843.01739999999984</v>
      </c>
      <c r="AQ23">
        <f t="shared" si="28"/>
        <v>0.8430005399892001</v>
      </c>
      <c r="AR23">
        <f t="shared" si="29"/>
        <v>0.1653910421791564</v>
      </c>
      <c r="AS23">
        <v>1689463449.5999999</v>
      </c>
      <c r="AT23">
        <v>399.95499999999998</v>
      </c>
      <c r="AU23">
        <v>408.17399999999998</v>
      </c>
      <c r="AV23">
        <v>20.014900000000001</v>
      </c>
      <c r="AW23">
        <v>19.079000000000001</v>
      </c>
      <c r="AX23">
        <v>401.61700000000002</v>
      </c>
      <c r="AY23">
        <v>19.860399999999998</v>
      </c>
      <c r="AZ23">
        <v>600.09799999999996</v>
      </c>
      <c r="BA23">
        <v>100.121</v>
      </c>
      <c r="BB23">
        <v>6.8341100000000002E-2</v>
      </c>
      <c r="BC23">
        <v>21.813400000000001</v>
      </c>
      <c r="BD23">
        <v>21.920400000000001</v>
      </c>
      <c r="BE23">
        <v>999.9</v>
      </c>
      <c r="BF23">
        <v>0</v>
      </c>
      <c r="BG23">
        <v>0</v>
      </c>
      <c r="BH23">
        <v>10046.200000000001</v>
      </c>
      <c r="BI23">
        <v>0</v>
      </c>
      <c r="BJ23">
        <v>57.9</v>
      </c>
      <c r="BK23">
        <v>-8.2186599999999999</v>
      </c>
      <c r="BL23">
        <v>408.12400000000002</v>
      </c>
      <c r="BM23">
        <v>416.113</v>
      </c>
      <c r="BN23">
        <v>0.93590399999999996</v>
      </c>
      <c r="BO23">
        <v>408.17399999999998</v>
      </c>
      <c r="BP23">
        <v>19.079000000000001</v>
      </c>
      <c r="BQ23">
        <v>2.0039199999999999</v>
      </c>
      <c r="BR23">
        <v>1.91022</v>
      </c>
      <c r="BS23">
        <v>17.4754</v>
      </c>
      <c r="BT23">
        <v>16.719100000000001</v>
      </c>
      <c r="BU23">
        <v>1000.02</v>
      </c>
      <c r="BV23">
        <v>0.89998599999999995</v>
      </c>
      <c r="BW23">
        <v>0.10001400000000001</v>
      </c>
      <c r="BX23">
        <v>0</v>
      </c>
      <c r="BY23">
        <v>3.0041000000000002</v>
      </c>
      <c r="BZ23">
        <v>0</v>
      </c>
      <c r="CA23">
        <v>10488.8</v>
      </c>
      <c r="CB23">
        <v>8111.47</v>
      </c>
      <c r="CC23">
        <v>39.186999999999998</v>
      </c>
      <c r="CD23">
        <v>40.061999999999998</v>
      </c>
      <c r="CE23">
        <v>39.875</v>
      </c>
      <c r="CF23">
        <v>38.436999999999998</v>
      </c>
      <c r="CG23">
        <v>38.436999999999998</v>
      </c>
      <c r="CH23">
        <v>900</v>
      </c>
      <c r="CI23">
        <v>100.02</v>
      </c>
      <c r="CJ23">
        <v>0</v>
      </c>
      <c r="CK23">
        <v>1689463459.4000001</v>
      </c>
      <c r="CL23">
        <v>0</v>
      </c>
      <c r="CM23">
        <v>1689463125.5999999</v>
      </c>
      <c r="CN23" t="s">
        <v>353</v>
      </c>
      <c r="CO23">
        <v>1689463125.5999999</v>
      </c>
      <c r="CP23">
        <v>1689463122.0999999</v>
      </c>
      <c r="CQ23">
        <v>41</v>
      </c>
      <c r="CR23">
        <v>0.34399999999999997</v>
      </c>
      <c r="CS23">
        <v>4.7E-2</v>
      </c>
      <c r="CT23">
        <v>-1.6910000000000001</v>
      </c>
      <c r="CU23">
        <v>0.155</v>
      </c>
      <c r="CV23">
        <v>409</v>
      </c>
      <c r="CW23">
        <v>19</v>
      </c>
      <c r="CX23">
        <v>0.36</v>
      </c>
      <c r="CY23">
        <v>0.1</v>
      </c>
      <c r="CZ23">
        <v>9.3350550523703237</v>
      </c>
      <c r="DA23">
        <v>0.15031210177510571</v>
      </c>
      <c r="DB23">
        <v>2.6096576204738962E-2</v>
      </c>
      <c r="DC23">
        <v>1</v>
      </c>
      <c r="DD23">
        <v>408.1651</v>
      </c>
      <c r="DE23">
        <v>4.9530956863897975E-4</v>
      </c>
      <c r="DF23">
        <v>2.5014795621792801E-2</v>
      </c>
      <c r="DG23">
        <v>-1</v>
      </c>
      <c r="DH23">
        <v>1000.00075</v>
      </c>
      <c r="DI23">
        <v>-3.3725334218878543E-2</v>
      </c>
      <c r="DJ23">
        <v>0.1196747153746397</v>
      </c>
      <c r="DK23">
        <v>1</v>
      </c>
      <c r="DL23">
        <v>2</v>
      </c>
      <c r="DM23">
        <v>2</v>
      </c>
      <c r="DN23" t="s">
        <v>354</v>
      </c>
      <c r="DO23">
        <v>3.2096200000000001</v>
      </c>
      <c r="DP23">
        <v>2.6776800000000001</v>
      </c>
      <c r="DQ23">
        <v>9.4325699999999998E-2</v>
      </c>
      <c r="DR23">
        <v>9.50685E-2</v>
      </c>
      <c r="DS23">
        <v>0.100854</v>
      </c>
      <c r="DT23">
        <v>9.6819500000000003E-2</v>
      </c>
      <c r="DU23">
        <v>27427.4</v>
      </c>
      <c r="DV23">
        <v>30963.599999999999</v>
      </c>
      <c r="DW23">
        <v>28496.3</v>
      </c>
      <c r="DX23">
        <v>32805.699999999997</v>
      </c>
      <c r="DY23">
        <v>35593.5</v>
      </c>
      <c r="DZ23">
        <v>40259.4</v>
      </c>
      <c r="EA23">
        <v>41813.5</v>
      </c>
      <c r="EB23">
        <v>47454.9</v>
      </c>
      <c r="EC23">
        <v>2.2253500000000002</v>
      </c>
      <c r="ED23">
        <v>1.8218000000000001</v>
      </c>
      <c r="EE23">
        <v>-4.1611500000000003E-2</v>
      </c>
      <c r="EF23">
        <v>0</v>
      </c>
      <c r="EG23">
        <v>22.606200000000001</v>
      </c>
      <c r="EH23">
        <v>999.9</v>
      </c>
      <c r="EI23">
        <v>62.7</v>
      </c>
      <c r="EJ23">
        <v>27.7</v>
      </c>
      <c r="EK23">
        <v>23.351400000000002</v>
      </c>
      <c r="EL23">
        <v>63.318800000000003</v>
      </c>
      <c r="EM23">
        <v>16.911100000000001</v>
      </c>
      <c r="EN23">
        <v>1</v>
      </c>
      <c r="EO23">
        <v>-0.357381</v>
      </c>
      <c r="EP23">
        <v>9.6971699999999994E-2</v>
      </c>
      <c r="EQ23">
        <v>20.2361</v>
      </c>
      <c r="ER23">
        <v>5.2273199999999997</v>
      </c>
      <c r="ES23">
        <v>12.0099</v>
      </c>
      <c r="ET23">
        <v>4.9897499999999999</v>
      </c>
      <c r="EU23">
        <v>3.3050000000000002</v>
      </c>
      <c r="EV23">
        <v>4440.1000000000004</v>
      </c>
      <c r="EW23">
        <v>4589</v>
      </c>
      <c r="EX23">
        <v>98.7</v>
      </c>
      <c r="EY23">
        <v>34.299999999999997</v>
      </c>
      <c r="EZ23">
        <v>1.85284</v>
      </c>
      <c r="FA23">
        <v>1.8615699999999999</v>
      </c>
      <c r="FB23">
        <v>1.8608100000000001</v>
      </c>
      <c r="FC23">
        <v>1.8567800000000001</v>
      </c>
      <c r="FD23">
        <v>1.86111</v>
      </c>
      <c r="FE23">
        <v>1.8574299999999999</v>
      </c>
      <c r="FF23">
        <v>1.85951</v>
      </c>
      <c r="FG23">
        <v>1.8623400000000001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-1.6619999999999999</v>
      </c>
      <c r="FV23">
        <v>0.1545</v>
      </c>
      <c r="FW23">
        <v>-0.22063420053817301</v>
      </c>
      <c r="FX23">
        <v>-4.0117494158234393E-3</v>
      </c>
      <c r="FY23">
        <v>1.087516141204025E-6</v>
      </c>
      <c r="FZ23">
        <v>-8.657206703991749E-11</v>
      </c>
      <c r="GA23">
        <v>0.15454499999999879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5.4</v>
      </c>
      <c r="GJ23">
        <v>5.5</v>
      </c>
      <c r="GK23">
        <v>1.01074</v>
      </c>
      <c r="GL23">
        <v>2.36938</v>
      </c>
      <c r="GM23">
        <v>1.5942400000000001</v>
      </c>
      <c r="GN23">
        <v>2.32056</v>
      </c>
      <c r="GO23">
        <v>1.40015</v>
      </c>
      <c r="GP23">
        <v>2.36084</v>
      </c>
      <c r="GQ23">
        <v>30.695599999999999</v>
      </c>
      <c r="GR23">
        <v>15.891999999999999</v>
      </c>
      <c r="GS23">
        <v>18</v>
      </c>
      <c r="GT23">
        <v>639.58500000000004</v>
      </c>
      <c r="GU23">
        <v>400.9</v>
      </c>
      <c r="GV23">
        <v>20.079799999999999</v>
      </c>
      <c r="GW23">
        <v>22.549199999999999</v>
      </c>
      <c r="GX23">
        <v>30.000699999999998</v>
      </c>
      <c r="GY23">
        <v>22.326899999999998</v>
      </c>
      <c r="GZ23">
        <v>22.265699999999999</v>
      </c>
      <c r="HA23">
        <v>20.296099999999999</v>
      </c>
      <c r="HB23">
        <v>20</v>
      </c>
      <c r="HC23">
        <v>-30</v>
      </c>
      <c r="HD23">
        <v>20.1051</v>
      </c>
      <c r="HE23">
        <v>408.29300000000001</v>
      </c>
      <c r="HF23">
        <v>0</v>
      </c>
      <c r="HG23">
        <v>104.607</v>
      </c>
      <c r="HH23">
        <v>104.402</v>
      </c>
    </row>
    <row r="24" spans="1:216" x14ac:dyDescent="0.2">
      <c r="A24">
        <v>6</v>
      </c>
      <c r="B24">
        <v>1689463510.5</v>
      </c>
      <c r="C24">
        <v>302.90000009536737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396</v>
      </c>
      <c r="K24" t="s">
        <v>352</v>
      </c>
      <c r="L24">
        <v>1689463510.5</v>
      </c>
      <c r="M24">
        <f t="shared" si="0"/>
        <v>1.1950540387883253E-3</v>
      </c>
      <c r="N24">
        <f t="shared" si="1"/>
        <v>1.1950540387883253</v>
      </c>
      <c r="O24">
        <f t="shared" si="2"/>
        <v>11.863544151986865</v>
      </c>
      <c r="P24">
        <f t="shared" si="3"/>
        <v>399.99799999999999</v>
      </c>
      <c r="Q24">
        <f t="shared" si="4"/>
        <v>288.69685696030598</v>
      </c>
      <c r="R24">
        <f t="shared" si="5"/>
        <v>28.925177418042797</v>
      </c>
      <c r="S24">
        <f t="shared" si="6"/>
        <v>40.076685415570999</v>
      </c>
      <c r="T24">
        <f t="shared" si="7"/>
        <v>0.18074037366909559</v>
      </c>
      <c r="U24">
        <f t="shared" si="8"/>
        <v>3.5368667056553238</v>
      </c>
      <c r="V24">
        <f t="shared" si="9"/>
        <v>0.17576159936313293</v>
      </c>
      <c r="W24">
        <f t="shared" si="10"/>
        <v>0.11028689914496853</v>
      </c>
      <c r="X24">
        <f t="shared" si="11"/>
        <v>124.01253143752901</v>
      </c>
      <c r="Y24">
        <f t="shared" si="12"/>
        <v>22.442756350440813</v>
      </c>
      <c r="Z24">
        <f t="shared" si="13"/>
        <v>21.996700000000001</v>
      </c>
      <c r="AA24">
        <f t="shared" si="14"/>
        <v>2.6529728510863966</v>
      </c>
      <c r="AB24">
        <f t="shared" si="15"/>
        <v>74.494691615878409</v>
      </c>
      <c r="AC24">
        <f t="shared" si="16"/>
        <v>1.9875129590364999</v>
      </c>
      <c r="AD24">
        <f t="shared" si="17"/>
        <v>2.6679927333411033</v>
      </c>
      <c r="AE24">
        <f t="shared" si="18"/>
        <v>0.66545989204989664</v>
      </c>
      <c r="AF24">
        <f t="shared" si="19"/>
        <v>-52.701883110565142</v>
      </c>
      <c r="AG24">
        <f t="shared" si="20"/>
        <v>17.65692705554801</v>
      </c>
      <c r="AH24">
        <f t="shared" si="21"/>
        <v>1.0248577614700749</v>
      </c>
      <c r="AI24">
        <f t="shared" si="22"/>
        <v>89.992433143981941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53755.500196574394</v>
      </c>
      <c r="AO24">
        <f t="shared" si="26"/>
        <v>749.81600000000003</v>
      </c>
      <c r="AP24">
        <f t="shared" si="27"/>
        <v>632.0951279987197</v>
      </c>
      <c r="AQ24">
        <f t="shared" si="28"/>
        <v>0.84300032007681835</v>
      </c>
      <c r="AR24">
        <f t="shared" si="29"/>
        <v>0.16539061774825958</v>
      </c>
      <c r="AS24">
        <v>1689463510.5</v>
      </c>
      <c r="AT24">
        <v>399.99799999999999</v>
      </c>
      <c r="AU24">
        <v>407.62200000000001</v>
      </c>
      <c r="AV24">
        <v>19.837</v>
      </c>
      <c r="AW24">
        <v>19.113399999999999</v>
      </c>
      <c r="AX24">
        <v>401.66</v>
      </c>
      <c r="AY24">
        <v>19.682500000000001</v>
      </c>
      <c r="AZ24">
        <v>600.08100000000002</v>
      </c>
      <c r="BA24">
        <v>100.123</v>
      </c>
      <c r="BB24">
        <v>6.9214499999999998E-2</v>
      </c>
      <c r="BC24">
        <v>22.089300000000001</v>
      </c>
      <c r="BD24">
        <v>21.996700000000001</v>
      </c>
      <c r="BE24">
        <v>999.9</v>
      </c>
      <c r="BF24">
        <v>0</v>
      </c>
      <c r="BG24">
        <v>0</v>
      </c>
      <c r="BH24">
        <v>9986.8799999999992</v>
      </c>
      <c r="BI24">
        <v>0</v>
      </c>
      <c r="BJ24">
        <v>51.837200000000003</v>
      </c>
      <c r="BK24">
        <v>-7.6238400000000004</v>
      </c>
      <c r="BL24">
        <v>408.09300000000002</v>
      </c>
      <c r="BM24">
        <v>415.565</v>
      </c>
      <c r="BN24">
        <v>0.72360400000000002</v>
      </c>
      <c r="BO24">
        <v>407.62200000000001</v>
      </c>
      <c r="BP24">
        <v>19.113399999999999</v>
      </c>
      <c r="BQ24">
        <v>1.98614</v>
      </c>
      <c r="BR24">
        <v>1.9136899999999999</v>
      </c>
      <c r="BS24">
        <v>17.334299999999999</v>
      </c>
      <c r="BT24">
        <v>16.747800000000002</v>
      </c>
      <c r="BU24">
        <v>749.81600000000003</v>
      </c>
      <c r="BV24">
        <v>0.89998999999999996</v>
      </c>
      <c r="BW24">
        <v>0.10001</v>
      </c>
      <c r="BX24">
        <v>0</v>
      </c>
      <c r="BY24">
        <v>2.6640000000000001</v>
      </c>
      <c r="BZ24">
        <v>0</v>
      </c>
      <c r="CA24">
        <v>8690.82</v>
      </c>
      <c r="CB24">
        <v>6081.97</v>
      </c>
      <c r="CC24">
        <v>37.311999999999998</v>
      </c>
      <c r="CD24">
        <v>38.875</v>
      </c>
      <c r="CE24">
        <v>38.311999999999998</v>
      </c>
      <c r="CF24">
        <v>37.061999999999998</v>
      </c>
      <c r="CG24">
        <v>36.936999999999998</v>
      </c>
      <c r="CH24">
        <v>674.83</v>
      </c>
      <c r="CI24">
        <v>74.989999999999995</v>
      </c>
      <c r="CJ24">
        <v>0</v>
      </c>
      <c r="CK24">
        <v>1689463520</v>
      </c>
      <c r="CL24">
        <v>0</v>
      </c>
      <c r="CM24">
        <v>1689463125.5999999</v>
      </c>
      <c r="CN24" t="s">
        <v>353</v>
      </c>
      <c r="CO24">
        <v>1689463125.5999999</v>
      </c>
      <c r="CP24">
        <v>1689463122.0999999</v>
      </c>
      <c r="CQ24">
        <v>41</v>
      </c>
      <c r="CR24">
        <v>0.34399999999999997</v>
      </c>
      <c r="CS24">
        <v>4.7E-2</v>
      </c>
      <c r="CT24">
        <v>-1.6910000000000001</v>
      </c>
      <c r="CU24">
        <v>0.155</v>
      </c>
      <c r="CV24">
        <v>409</v>
      </c>
      <c r="CW24">
        <v>19</v>
      </c>
      <c r="CX24">
        <v>0.36</v>
      </c>
      <c r="CY24">
        <v>0.1</v>
      </c>
      <c r="CZ24">
        <v>8.7413750615959813</v>
      </c>
      <c r="DA24">
        <v>0.14910662369678571</v>
      </c>
      <c r="DB24">
        <v>3.8930037474201477E-2</v>
      </c>
      <c r="DC24">
        <v>1</v>
      </c>
      <c r="DD24">
        <v>407.63648780487802</v>
      </c>
      <c r="DE24">
        <v>-0.15022740493767961</v>
      </c>
      <c r="DF24">
        <v>3.4133969884256397E-2</v>
      </c>
      <c r="DG24">
        <v>-1</v>
      </c>
      <c r="DH24">
        <v>750.01965853658544</v>
      </c>
      <c r="DI24">
        <v>0.2017453587426449</v>
      </c>
      <c r="DJ24">
        <v>6.6105831540885021E-2</v>
      </c>
      <c r="DK24">
        <v>1</v>
      </c>
      <c r="DL24">
        <v>2</v>
      </c>
      <c r="DM24">
        <v>2</v>
      </c>
      <c r="DN24" t="s">
        <v>354</v>
      </c>
      <c r="DO24">
        <v>3.2094800000000001</v>
      </c>
      <c r="DP24">
        <v>2.6780300000000001</v>
      </c>
      <c r="DQ24">
        <v>9.4316899999999995E-2</v>
      </c>
      <c r="DR24">
        <v>9.4957399999999997E-2</v>
      </c>
      <c r="DS24">
        <v>0.100191</v>
      </c>
      <c r="DT24">
        <v>9.6930100000000005E-2</v>
      </c>
      <c r="DU24">
        <v>27424.400000000001</v>
      </c>
      <c r="DV24">
        <v>30964.5</v>
      </c>
      <c r="DW24">
        <v>28493.1</v>
      </c>
      <c r="DX24">
        <v>32802.9</v>
      </c>
      <c r="DY24">
        <v>35616.400000000001</v>
      </c>
      <c r="DZ24">
        <v>40250.6</v>
      </c>
      <c r="EA24">
        <v>41808.6</v>
      </c>
      <c r="EB24">
        <v>47450.5</v>
      </c>
      <c r="EC24">
        <v>2.2241200000000001</v>
      </c>
      <c r="ED24">
        <v>1.8205199999999999</v>
      </c>
      <c r="EE24">
        <v>-1.8123500000000001E-2</v>
      </c>
      <c r="EF24">
        <v>0</v>
      </c>
      <c r="EG24">
        <v>22.295400000000001</v>
      </c>
      <c r="EH24">
        <v>999.9</v>
      </c>
      <c r="EI24">
        <v>62.6</v>
      </c>
      <c r="EJ24">
        <v>27.8</v>
      </c>
      <c r="EK24">
        <v>23.452500000000001</v>
      </c>
      <c r="EL24">
        <v>63.638800000000003</v>
      </c>
      <c r="EM24">
        <v>16.975200000000001</v>
      </c>
      <c r="EN24">
        <v>1</v>
      </c>
      <c r="EO24">
        <v>-0.35287099999999999</v>
      </c>
      <c r="EP24">
        <v>-2.4841999999999999E-2</v>
      </c>
      <c r="EQ24">
        <v>20.238</v>
      </c>
      <c r="ER24">
        <v>5.2246300000000003</v>
      </c>
      <c r="ES24">
        <v>12.0098</v>
      </c>
      <c r="ET24">
        <v>4.9897999999999998</v>
      </c>
      <c r="EU24">
        <v>3.3050000000000002</v>
      </c>
      <c r="EV24">
        <v>4441.3999999999996</v>
      </c>
      <c r="EW24">
        <v>4594.3</v>
      </c>
      <c r="EX24">
        <v>98.7</v>
      </c>
      <c r="EY24">
        <v>34.299999999999997</v>
      </c>
      <c r="EZ24">
        <v>1.85286</v>
      </c>
      <c r="FA24">
        <v>1.8615699999999999</v>
      </c>
      <c r="FB24">
        <v>1.8608100000000001</v>
      </c>
      <c r="FC24">
        <v>1.85683</v>
      </c>
      <c r="FD24">
        <v>1.8611200000000001</v>
      </c>
      <c r="FE24">
        <v>1.85745</v>
      </c>
      <c r="FF24">
        <v>1.85955</v>
      </c>
      <c r="FG24">
        <v>1.86236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-1.6619999999999999</v>
      </c>
      <c r="FV24">
        <v>0.1545</v>
      </c>
      <c r="FW24">
        <v>-0.22063420053817301</v>
      </c>
      <c r="FX24">
        <v>-4.0117494158234393E-3</v>
      </c>
      <c r="FY24">
        <v>1.087516141204025E-6</v>
      </c>
      <c r="FZ24">
        <v>-8.657206703991749E-11</v>
      </c>
      <c r="GA24">
        <v>0.15454499999999879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6.4</v>
      </c>
      <c r="GJ24">
        <v>6.5</v>
      </c>
      <c r="GK24">
        <v>1.00952</v>
      </c>
      <c r="GL24">
        <v>2.36572</v>
      </c>
      <c r="GM24">
        <v>1.5942400000000001</v>
      </c>
      <c r="GN24">
        <v>2.32178</v>
      </c>
      <c r="GO24">
        <v>1.40015</v>
      </c>
      <c r="GP24">
        <v>2.3742700000000001</v>
      </c>
      <c r="GQ24">
        <v>30.803699999999999</v>
      </c>
      <c r="GR24">
        <v>15.891999999999999</v>
      </c>
      <c r="GS24">
        <v>18</v>
      </c>
      <c r="GT24">
        <v>639.48900000000003</v>
      </c>
      <c r="GU24">
        <v>400.678</v>
      </c>
      <c r="GV24">
        <v>20.8154</v>
      </c>
      <c r="GW24">
        <v>22.611799999999999</v>
      </c>
      <c r="GX24">
        <v>30.0001</v>
      </c>
      <c r="GY24">
        <v>22.393899999999999</v>
      </c>
      <c r="GZ24">
        <v>22.328900000000001</v>
      </c>
      <c r="HA24">
        <v>20.271699999999999</v>
      </c>
      <c r="HB24">
        <v>20</v>
      </c>
      <c r="HC24">
        <v>-30</v>
      </c>
      <c r="HD24">
        <v>20.811900000000001</v>
      </c>
      <c r="HE24">
        <v>407.62099999999998</v>
      </c>
      <c r="HF24">
        <v>0</v>
      </c>
      <c r="HG24">
        <v>104.595</v>
      </c>
      <c r="HH24">
        <v>104.393</v>
      </c>
    </row>
    <row r="25" spans="1:216" x14ac:dyDescent="0.2">
      <c r="A25">
        <v>7</v>
      </c>
      <c r="B25">
        <v>1689463571</v>
      </c>
      <c r="C25">
        <v>363.40000009536737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396</v>
      </c>
      <c r="K25" t="s">
        <v>352</v>
      </c>
      <c r="L25">
        <v>1689463571</v>
      </c>
      <c r="M25">
        <f t="shared" si="0"/>
        <v>4.4431885151656898E-4</v>
      </c>
      <c r="N25">
        <f t="shared" si="1"/>
        <v>0.44431885151656897</v>
      </c>
      <c r="O25">
        <f t="shared" si="2"/>
        <v>11.169553548980796</v>
      </c>
      <c r="P25">
        <f t="shared" si="3"/>
        <v>400.01</v>
      </c>
      <c r="Q25">
        <f t="shared" si="4"/>
        <v>113.59097880498328</v>
      </c>
      <c r="R25">
        <f t="shared" si="5"/>
        <v>11.3809367457742</v>
      </c>
      <c r="S25">
        <f t="shared" si="6"/>
        <v>40.077905442587998</v>
      </c>
      <c r="T25">
        <f t="shared" si="7"/>
        <v>6.3571652333492559E-2</v>
      </c>
      <c r="U25">
        <f t="shared" si="8"/>
        <v>3.5362990650151129</v>
      </c>
      <c r="V25">
        <f t="shared" si="9"/>
        <v>6.2943523566438911E-2</v>
      </c>
      <c r="W25">
        <f t="shared" si="10"/>
        <v>3.9395619747677996E-2</v>
      </c>
      <c r="X25">
        <f t="shared" si="11"/>
        <v>99.239804999999976</v>
      </c>
      <c r="Y25">
        <f t="shared" si="12"/>
        <v>22.447535818940473</v>
      </c>
      <c r="Z25">
        <f t="shared" si="13"/>
        <v>21.883600000000001</v>
      </c>
      <c r="AA25">
        <f t="shared" si="14"/>
        <v>2.6347282758385728</v>
      </c>
      <c r="AB25">
        <f t="shared" si="15"/>
        <v>73.012588647578809</v>
      </c>
      <c r="AC25">
        <f t="shared" si="16"/>
        <v>1.9436296284611998</v>
      </c>
      <c r="AD25">
        <f t="shared" si="17"/>
        <v>2.6620472776863435</v>
      </c>
      <c r="AE25">
        <f t="shared" si="18"/>
        <v>0.69109864737737303</v>
      </c>
      <c r="AF25">
        <f t="shared" si="19"/>
        <v>-19.594461351880692</v>
      </c>
      <c r="AG25">
        <f t="shared" si="20"/>
        <v>32.238738323152376</v>
      </c>
      <c r="AH25">
        <f t="shared" si="21"/>
        <v>1.8701036055952165</v>
      </c>
      <c r="AI25">
        <f t="shared" si="22"/>
        <v>113.75418557686687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53749.792311881625</v>
      </c>
      <c r="AO25">
        <f t="shared" si="26"/>
        <v>600.04</v>
      </c>
      <c r="AP25">
        <f t="shared" si="27"/>
        <v>505.83329999999995</v>
      </c>
      <c r="AQ25">
        <f t="shared" si="28"/>
        <v>0.84299930004666357</v>
      </c>
      <c r="AR25">
        <f t="shared" si="29"/>
        <v>0.16538864909006062</v>
      </c>
      <c r="AS25">
        <v>1689463571</v>
      </c>
      <c r="AT25">
        <v>400.01</v>
      </c>
      <c r="AU25">
        <v>407.02100000000002</v>
      </c>
      <c r="AV25">
        <v>19.399000000000001</v>
      </c>
      <c r="AW25">
        <v>19.129799999999999</v>
      </c>
      <c r="AX25">
        <v>401.67200000000003</v>
      </c>
      <c r="AY25">
        <v>19.244499999999999</v>
      </c>
      <c r="AZ25">
        <v>599.97699999999998</v>
      </c>
      <c r="BA25">
        <v>100.124</v>
      </c>
      <c r="BB25">
        <v>6.8258799999999994E-2</v>
      </c>
      <c r="BC25">
        <v>22.052700000000002</v>
      </c>
      <c r="BD25">
        <v>21.883600000000001</v>
      </c>
      <c r="BE25">
        <v>999.9</v>
      </c>
      <c r="BF25">
        <v>0</v>
      </c>
      <c r="BG25">
        <v>0</v>
      </c>
      <c r="BH25">
        <v>9984.3799999999992</v>
      </c>
      <c r="BI25">
        <v>0</v>
      </c>
      <c r="BJ25">
        <v>50.495800000000003</v>
      </c>
      <c r="BK25">
        <v>-7.0107699999999999</v>
      </c>
      <c r="BL25">
        <v>407.923</v>
      </c>
      <c r="BM25">
        <v>414.959</v>
      </c>
      <c r="BN25">
        <v>0.26926600000000001</v>
      </c>
      <c r="BO25">
        <v>407.02100000000002</v>
      </c>
      <c r="BP25">
        <v>19.129799999999999</v>
      </c>
      <c r="BQ25">
        <v>1.94231</v>
      </c>
      <c r="BR25">
        <v>1.9153500000000001</v>
      </c>
      <c r="BS25">
        <v>16.9817</v>
      </c>
      <c r="BT25">
        <v>16.761399999999998</v>
      </c>
      <c r="BU25">
        <v>600.04</v>
      </c>
      <c r="BV25">
        <v>0.90001600000000004</v>
      </c>
      <c r="BW25">
        <v>9.9983600000000006E-2</v>
      </c>
      <c r="BX25">
        <v>0</v>
      </c>
      <c r="BY25">
        <v>2.5017999999999998</v>
      </c>
      <c r="BZ25">
        <v>0</v>
      </c>
      <c r="CA25">
        <v>7704.99</v>
      </c>
      <c r="CB25">
        <v>4867.13</v>
      </c>
      <c r="CC25">
        <v>35.936999999999998</v>
      </c>
      <c r="CD25">
        <v>38.061999999999998</v>
      </c>
      <c r="CE25">
        <v>37.375</v>
      </c>
      <c r="CF25">
        <v>36.125</v>
      </c>
      <c r="CG25">
        <v>35.936999999999998</v>
      </c>
      <c r="CH25">
        <v>540.04999999999995</v>
      </c>
      <c r="CI25">
        <v>59.99</v>
      </c>
      <c r="CJ25">
        <v>0</v>
      </c>
      <c r="CK25">
        <v>1689463580.5999999</v>
      </c>
      <c r="CL25">
        <v>0</v>
      </c>
      <c r="CM25">
        <v>1689463125.5999999</v>
      </c>
      <c r="CN25" t="s">
        <v>353</v>
      </c>
      <c r="CO25">
        <v>1689463125.5999999</v>
      </c>
      <c r="CP25">
        <v>1689463122.0999999</v>
      </c>
      <c r="CQ25">
        <v>41</v>
      </c>
      <c r="CR25">
        <v>0.34399999999999997</v>
      </c>
      <c r="CS25">
        <v>4.7E-2</v>
      </c>
      <c r="CT25">
        <v>-1.6910000000000001</v>
      </c>
      <c r="CU25">
        <v>0.155</v>
      </c>
      <c r="CV25">
        <v>409</v>
      </c>
      <c r="CW25">
        <v>19</v>
      </c>
      <c r="CX25">
        <v>0.36</v>
      </c>
      <c r="CY25">
        <v>0.1</v>
      </c>
      <c r="CZ25">
        <v>8.2671461239657695</v>
      </c>
      <c r="DA25">
        <v>-0.2131331857098189</v>
      </c>
      <c r="DB25">
        <v>3.013751153777235E-2</v>
      </c>
      <c r="DC25">
        <v>1</v>
      </c>
      <c r="DD25">
        <v>407.16621951219508</v>
      </c>
      <c r="DE25">
        <v>-0.82505226480855154</v>
      </c>
      <c r="DF25">
        <v>8.6316352969794438E-2</v>
      </c>
      <c r="DG25">
        <v>-1</v>
      </c>
      <c r="DH25">
        <v>599.98877500000003</v>
      </c>
      <c r="DI25">
        <v>-0.24869989865051359</v>
      </c>
      <c r="DJ25">
        <v>7.230438696925312E-2</v>
      </c>
      <c r="DK25">
        <v>1</v>
      </c>
      <c r="DL25">
        <v>2</v>
      </c>
      <c r="DM25">
        <v>2</v>
      </c>
      <c r="DN25" t="s">
        <v>354</v>
      </c>
      <c r="DO25">
        <v>3.2092399999999999</v>
      </c>
      <c r="DP25">
        <v>2.6770499999999999</v>
      </c>
      <c r="DQ25">
        <v>9.43103E-2</v>
      </c>
      <c r="DR25">
        <v>9.4846700000000006E-2</v>
      </c>
      <c r="DS25">
        <v>9.8581600000000005E-2</v>
      </c>
      <c r="DT25">
        <v>9.6984500000000001E-2</v>
      </c>
      <c r="DU25">
        <v>27424.6</v>
      </c>
      <c r="DV25">
        <v>30966.9</v>
      </c>
      <c r="DW25">
        <v>28493.200000000001</v>
      </c>
      <c r="DX25">
        <v>32801.5</v>
      </c>
      <c r="DY25">
        <v>35682</v>
      </c>
      <c r="DZ25">
        <v>40246.5</v>
      </c>
      <c r="EA25">
        <v>41808.800000000003</v>
      </c>
      <c r="EB25">
        <v>47448.6</v>
      </c>
      <c r="EC25">
        <v>2.2225000000000001</v>
      </c>
      <c r="ED25">
        <v>1.8207500000000001</v>
      </c>
      <c r="EE25">
        <v>-1.0982199999999999E-2</v>
      </c>
      <c r="EF25">
        <v>0</v>
      </c>
      <c r="EG25">
        <v>22.064699999999998</v>
      </c>
      <c r="EH25">
        <v>999.9</v>
      </c>
      <c r="EI25">
        <v>62.4</v>
      </c>
      <c r="EJ25">
        <v>27.9</v>
      </c>
      <c r="EK25">
        <v>23.510899999999999</v>
      </c>
      <c r="EL25">
        <v>63.628799999999998</v>
      </c>
      <c r="EM25">
        <v>16.995200000000001</v>
      </c>
      <c r="EN25">
        <v>1</v>
      </c>
      <c r="EO25">
        <v>-0.34810999999999998</v>
      </c>
      <c r="EP25">
        <v>1.7699100000000001</v>
      </c>
      <c r="EQ25">
        <v>20.2302</v>
      </c>
      <c r="ER25">
        <v>5.2271700000000001</v>
      </c>
      <c r="ES25">
        <v>12.0099</v>
      </c>
      <c r="ET25">
        <v>4.9896000000000003</v>
      </c>
      <c r="EU25">
        <v>3.3050000000000002</v>
      </c>
      <c r="EV25">
        <v>4442.8</v>
      </c>
      <c r="EW25">
        <v>4599.6000000000004</v>
      </c>
      <c r="EX25">
        <v>98.7</v>
      </c>
      <c r="EY25">
        <v>34.299999999999997</v>
      </c>
      <c r="EZ25">
        <v>1.85283</v>
      </c>
      <c r="FA25">
        <v>1.8615699999999999</v>
      </c>
      <c r="FB25">
        <v>1.86077</v>
      </c>
      <c r="FC25">
        <v>1.85684</v>
      </c>
      <c r="FD25">
        <v>1.86111</v>
      </c>
      <c r="FE25">
        <v>1.8574200000000001</v>
      </c>
      <c r="FF25">
        <v>1.8594999999999999</v>
      </c>
      <c r="FG25">
        <v>1.8623400000000001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-1.6619999999999999</v>
      </c>
      <c r="FV25">
        <v>0.1545</v>
      </c>
      <c r="FW25">
        <v>-0.22063420053817301</v>
      </c>
      <c r="FX25">
        <v>-4.0117494158234393E-3</v>
      </c>
      <c r="FY25">
        <v>1.087516141204025E-6</v>
      </c>
      <c r="FZ25">
        <v>-8.657206703991749E-11</v>
      </c>
      <c r="GA25">
        <v>0.15454499999999879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7.4</v>
      </c>
      <c r="GJ25">
        <v>7.5</v>
      </c>
      <c r="GK25">
        <v>1.0083</v>
      </c>
      <c r="GL25">
        <v>2.36816</v>
      </c>
      <c r="GM25">
        <v>1.5942400000000001</v>
      </c>
      <c r="GN25">
        <v>2.32056</v>
      </c>
      <c r="GO25">
        <v>1.40015</v>
      </c>
      <c r="GP25">
        <v>2.2644000000000002</v>
      </c>
      <c r="GQ25">
        <v>30.8902</v>
      </c>
      <c r="GR25">
        <v>15.8832</v>
      </c>
      <c r="GS25">
        <v>18</v>
      </c>
      <c r="GT25">
        <v>638.53800000000001</v>
      </c>
      <c r="GU25">
        <v>401.00400000000002</v>
      </c>
      <c r="GV25">
        <v>19.240200000000002</v>
      </c>
      <c r="GW25">
        <v>22.6205</v>
      </c>
      <c r="GX25">
        <v>29.996500000000001</v>
      </c>
      <c r="GY25">
        <v>22.417400000000001</v>
      </c>
      <c r="GZ25">
        <v>22.352599999999999</v>
      </c>
      <c r="HA25">
        <v>20.252099999999999</v>
      </c>
      <c r="HB25">
        <v>20</v>
      </c>
      <c r="HC25">
        <v>-30</v>
      </c>
      <c r="HD25">
        <v>19.354600000000001</v>
      </c>
      <c r="HE25">
        <v>407.22</v>
      </c>
      <c r="HF25">
        <v>0</v>
      </c>
      <c r="HG25">
        <v>104.596</v>
      </c>
      <c r="HH25">
        <v>104.38800000000001</v>
      </c>
    </row>
    <row r="26" spans="1:216" x14ac:dyDescent="0.2">
      <c r="A26">
        <v>8</v>
      </c>
      <c r="B26">
        <v>1689463631.5</v>
      </c>
      <c r="C26">
        <v>423.90000009536737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396</v>
      </c>
      <c r="K26" t="s">
        <v>352</v>
      </c>
      <c r="L26">
        <v>1689463631.5</v>
      </c>
      <c r="M26">
        <f t="shared" si="0"/>
        <v>1.3600227648674814E-3</v>
      </c>
      <c r="N26">
        <f t="shared" si="1"/>
        <v>1.3600227648674814</v>
      </c>
      <c r="O26">
        <f t="shared" si="2"/>
        <v>10.822259971835734</v>
      </c>
      <c r="P26">
        <f t="shared" si="3"/>
        <v>399.96800000000002</v>
      </c>
      <c r="Q26">
        <f t="shared" si="4"/>
        <v>316.57035674284009</v>
      </c>
      <c r="R26">
        <f t="shared" si="5"/>
        <v>31.717812940735858</v>
      </c>
      <c r="S26">
        <f t="shared" si="6"/>
        <v>40.073588496428805</v>
      </c>
      <c r="T26">
        <f t="shared" si="7"/>
        <v>0.22348526014959294</v>
      </c>
      <c r="U26">
        <f t="shared" si="8"/>
        <v>3.5349437674496924</v>
      </c>
      <c r="V26">
        <f t="shared" si="9"/>
        <v>0.21592211529269945</v>
      </c>
      <c r="W26">
        <f t="shared" si="10"/>
        <v>0.13560951807112701</v>
      </c>
      <c r="X26">
        <f t="shared" si="11"/>
        <v>82.696761389884202</v>
      </c>
      <c r="Y26">
        <f t="shared" si="12"/>
        <v>22.142773727601334</v>
      </c>
      <c r="Z26">
        <f t="shared" si="13"/>
        <v>21.728200000000001</v>
      </c>
      <c r="AA26">
        <f t="shared" si="14"/>
        <v>2.609839297221626</v>
      </c>
      <c r="AB26">
        <f t="shared" si="15"/>
        <v>74.980179020844275</v>
      </c>
      <c r="AC26">
        <f t="shared" si="16"/>
        <v>1.9932594582150402</v>
      </c>
      <c r="AD26">
        <f t="shared" si="17"/>
        <v>2.6583818340323244</v>
      </c>
      <c r="AE26">
        <f t="shared" si="18"/>
        <v>0.61657983900658575</v>
      </c>
      <c r="AF26">
        <f t="shared" si="19"/>
        <v>-59.977003930655933</v>
      </c>
      <c r="AG26">
        <f t="shared" si="20"/>
        <v>57.534860705166736</v>
      </c>
      <c r="AH26">
        <f t="shared" si="21"/>
        <v>3.3357391033991557</v>
      </c>
      <c r="AI26">
        <f t="shared" si="22"/>
        <v>83.590357267794161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53724.287376392225</v>
      </c>
      <c r="AO26">
        <f t="shared" si="26"/>
        <v>500.01100000000002</v>
      </c>
      <c r="AP26">
        <f t="shared" si="27"/>
        <v>421.50924299994</v>
      </c>
      <c r="AQ26">
        <f t="shared" si="28"/>
        <v>0.84299994000119993</v>
      </c>
      <c r="AR26">
        <f t="shared" si="29"/>
        <v>0.16538988420231596</v>
      </c>
      <c r="AS26">
        <v>1689463631.5</v>
      </c>
      <c r="AT26">
        <v>399.96800000000002</v>
      </c>
      <c r="AU26">
        <v>406.99</v>
      </c>
      <c r="AV26">
        <v>19.894400000000001</v>
      </c>
      <c r="AW26">
        <v>19.070900000000002</v>
      </c>
      <c r="AX26">
        <v>401.63</v>
      </c>
      <c r="AY26">
        <v>19.739799999999999</v>
      </c>
      <c r="AZ26">
        <v>600.03700000000003</v>
      </c>
      <c r="BA26">
        <v>100.123</v>
      </c>
      <c r="BB26">
        <v>6.8986599999999995E-2</v>
      </c>
      <c r="BC26">
        <v>22.030100000000001</v>
      </c>
      <c r="BD26">
        <v>21.728200000000001</v>
      </c>
      <c r="BE26">
        <v>999.9</v>
      </c>
      <c r="BF26">
        <v>0</v>
      </c>
      <c r="BG26">
        <v>0</v>
      </c>
      <c r="BH26">
        <v>9978.75</v>
      </c>
      <c r="BI26">
        <v>0</v>
      </c>
      <c r="BJ26">
        <v>49.918700000000001</v>
      </c>
      <c r="BK26">
        <v>-7.0220000000000002</v>
      </c>
      <c r="BL26">
        <v>408.08600000000001</v>
      </c>
      <c r="BM26">
        <v>414.90199999999999</v>
      </c>
      <c r="BN26">
        <v>0.82344200000000001</v>
      </c>
      <c r="BO26">
        <v>406.99</v>
      </c>
      <c r="BP26">
        <v>19.070900000000002</v>
      </c>
      <c r="BQ26">
        <v>1.9918800000000001</v>
      </c>
      <c r="BR26">
        <v>1.90944</v>
      </c>
      <c r="BS26">
        <v>17.379899999999999</v>
      </c>
      <c r="BT26">
        <v>16.712700000000002</v>
      </c>
      <c r="BU26">
        <v>500.01100000000002</v>
      </c>
      <c r="BV26">
        <v>0.90000500000000005</v>
      </c>
      <c r="BW26">
        <v>9.9995100000000003E-2</v>
      </c>
      <c r="BX26">
        <v>0</v>
      </c>
      <c r="BY26">
        <v>2.7521</v>
      </c>
      <c r="BZ26">
        <v>0</v>
      </c>
      <c r="CA26">
        <v>7092.7</v>
      </c>
      <c r="CB26">
        <v>4055.75</v>
      </c>
      <c r="CC26">
        <v>36.311999999999998</v>
      </c>
      <c r="CD26">
        <v>39.061999999999998</v>
      </c>
      <c r="CE26">
        <v>38</v>
      </c>
      <c r="CF26">
        <v>37.311999999999998</v>
      </c>
      <c r="CG26">
        <v>36.25</v>
      </c>
      <c r="CH26">
        <v>450.01</v>
      </c>
      <c r="CI26">
        <v>50</v>
      </c>
      <c r="CJ26">
        <v>0</v>
      </c>
      <c r="CK26">
        <v>1689463641.2</v>
      </c>
      <c r="CL26">
        <v>0</v>
      </c>
      <c r="CM26">
        <v>1689463125.5999999</v>
      </c>
      <c r="CN26" t="s">
        <v>353</v>
      </c>
      <c r="CO26">
        <v>1689463125.5999999</v>
      </c>
      <c r="CP26">
        <v>1689463122.0999999</v>
      </c>
      <c r="CQ26">
        <v>41</v>
      </c>
      <c r="CR26">
        <v>0.34399999999999997</v>
      </c>
      <c r="CS26">
        <v>4.7E-2</v>
      </c>
      <c r="CT26">
        <v>-1.6910000000000001</v>
      </c>
      <c r="CU26">
        <v>0.155</v>
      </c>
      <c r="CV26">
        <v>409</v>
      </c>
      <c r="CW26">
        <v>19</v>
      </c>
      <c r="CX26">
        <v>0.36</v>
      </c>
      <c r="CY26">
        <v>0.1</v>
      </c>
      <c r="CZ26">
        <v>7.9269764052824172</v>
      </c>
      <c r="DA26">
        <v>0.56063625470125245</v>
      </c>
      <c r="DB26">
        <v>6.3717478819393242E-2</v>
      </c>
      <c r="DC26">
        <v>1</v>
      </c>
      <c r="DD26">
        <v>406.92547500000001</v>
      </c>
      <c r="DE26">
        <v>0.29586866791653788</v>
      </c>
      <c r="DF26">
        <v>4.4325493511069083E-2</v>
      </c>
      <c r="DG26">
        <v>-1</v>
      </c>
      <c r="DH26">
        <v>499.99892682926833</v>
      </c>
      <c r="DI26">
        <v>-0.1224034787566655</v>
      </c>
      <c r="DJ26">
        <v>0.1170762499595011</v>
      </c>
      <c r="DK26">
        <v>1</v>
      </c>
      <c r="DL26">
        <v>2</v>
      </c>
      <c r="DM26">
        <v>2</v>
      </c>
      <c r="DN26" t="s">
        <v>354</v>
      </c>
      <c r="DO26">
        <v>3.2094399999999998</v>
      </c>
      <c r="DP26">
        <v>2.6777299999999999</v>
      </c>
      <c r="DQ26">
        <v>9.4310699999999997E-2</v>
      </c>
      <c r="DR26">
        <v>9.4845100000000002E-2</v>
      </c>
      <c r="DS26">
        <v>0.100399</v>
      </c>
      <c r="DT26">
        <v>9.6776799999999996E-2</v>
      </c>
      <c r="DU26">
        <v>27427.7</v>
      </c>
      <c r="DV26">
        <v>30971.9</v>
      </c>
      <c r="DW26">
        <v>28496.2</v>
      </c>
      <c r="DX26">
        <v>32806.5</v>
      </c>
      <c r="DY26">
        <v>35611.9</v>
      </c>
      <c r="DZ26">
        <v>40262.1</v>
      </c>
      <c r="EA26">
        <v>41813.300000000003</v>
      </c>
      <c r="EB26">
        <v>47455.9</v>
      </c>
      <c r="EC26">
        <v>2.2245200000000001</v>
      </c>
      <c r="ED26">
        <v>1.8208500000000001</v>
      </c>
      <c r="EE26">
        <v>1.58586E-2</v>
      </c>
      <c r="EF26">
        <v>0</v>
      </c>
      <c r="EG26">
        <v>21.4666</v>
      </c>
      <c r="EH26">
        <v>999.9</v>
      </c>
      <c r="EI26">
        <v>62.2</v>
      </c>
      <c r="EJ26">
        <v>27.9</v>
      </c>
      <c r="EK26">
        <v>23.4377</v>
      </c>
      <c r="EL26">
        <v>63.2988</v>
      </c>
      <c r="EM26">
        <v>17.095400000000001</v>
      </c>
      <c r="EN26">
        <v>1</v>
      </c>
      <c r="EO26">
        <v>-0.356931</v>
      </c>
      <c r="EP26">
        <v>-1.84917</v>
      </c>
      <c r="EQ26">
        <v>20.229800000000001</v>
      </c>
      <c r="ER26">
        <v>5.2267200000000003</v>
      </c>
      <c r="ES26">
        <v>12.0099</v>
      </c>
      <c r="ET26">
        <v>4.9896500000000001</v>
      </c>
      <c r="EU26">
        <v>3.3050000000000002</v>
      </c>
      <c r="EV26">
        <v>4444</v>
      </c>
      <c r="EW26">
        <v>4604.1000000000004</v>
      </c>
      <c r="EX26">
        <v>98.7</v>
      </c>
      <c r="EY26">
        <v>34.299999999999997</v>
      </c>
      <c r="EZ26">
        <v>1.8528500000000001</v>
      </c>
      <c r="FA26">
        <v>1.8615699999999999</v>
      </c>
      <c r="FB26">
        <v>1.8608100000000001</v>
      </c>
      <c r="FC26">
        <v>1.85683</v>
      </c>
      <c r="FD26">
        <v>1.86111</v>
      </c>
      <c r="FE26">
        <v>1.85744</v>
      </c>
      <c r="FF26">
        <v>1.8595200000000001</v>
      </c>
      <c r="FG26">
        <v>1.8623400000000001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-1.6619999999999999</v>
      </c>
      <c r="FV26">
        <v>0.15459999999999999</v>
      </c>
      <c r="FW26">
        <v>-0.22063420053817301</v>
      </c>
      <c r="FX26">
        <v>-4.0117494158234393E-3</v>
      </c>
      <c r="FY26">
        <v>1.087516141204025E-6</v>
      </c>
      <c r="FZ26">
        <v>-8.657206703991749E-11</v>
      </c>
      <c r="GA26">
        <v>0.15454499999999879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8.4</v>
      </c>
      <c r="GJ26">
        <v>8.5</v>
      </c>
      <c r="GK26">
        <v>1.0083</v>
      </c>
      <c r="GL26">
        <v>2.36572</v>
      </c>
      <c r="GM26">
        <v>1.5942400000000001</v>
      </c>
      <c r="GN26">
        <v>2.32056</v>
      </c>
      <c r="GO26">
        <v>1.40015</v>
      </c>
      <c r="GP26">
        <v>2.34497</v>
      </c>
      <c r="GQ26">
        <v>30.911899999999999</v>
      </c>
      <c r="GR26">
        <v>15.8832</v>
      </c>
      <c r="GS26">
        <v>18</v>
      </c>
      <c r="GT26">
        <v>639.86</v>
      </c>
      <c r="GU26">
        <v>400.87200000000001</v>
      </c>
      <c r="GV26">
        <v>22.105</v>
      </c>
      <c r="GW26">
        <v>22.573799999999999</v>
      </c>
      <c r="GX26">
        <v>29.999700000000001</v>
      </c>
      <c r="GY26">
        <v>22.398700000000002</v>
      </c>
      <c r="GZ26">
        <v>22.3294</v>
      </c>
      <c r="HA26">
        <v>20.246600000000001</v>
      </c>
      <c r="HB26">
        <v>20</v>
      </c>
      <c r="HC26">
        <v>-30</v>
      </c>
      <c r="HD26">
        <v>22.12</v>
      </c>
      <c r="HE26">
        <v>407.01900000000001</v>
      </c>
      <c r="HF26">
        <v>0</v>
      </c>
      <c r="HG26">
        <v>104.607</v>
      </c>
      <c r="HH26">
        <v>104.404</v>
      </c>
    </row>
    <row r="27" spans="1:216" x14ac:dyDescent="0.2">
      <c r="A27">
        <v>9</v>
      </c>
      <c r="B27">
        <v>1689463692</v>
      </c>
      <c r="C27">
        <v>484.40000009536737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396</v>
      </c>
      <c r="K27" t="s">
        <v>352</v>
      </c>
      <c r="L27">
        <v>1689463692</v>
      </c>
      <c r="M27">
        <f t="shared" si="0"/>
        <v>7.3547506144231692E-4</v>
      </c>
      <c r="N27">
        <f t="shared" si="1"/>
        <v>0.73547506144231689</v>
      </c>
      <c r="O27">
        <f t="shared" si="2"/>
        <v>9.5501142879996852</v>
      </c>
      <c r="P27">
        <f t="shared" si="3"/>
        <v>400.01299999999998</v>
      </c>
      <c r="Q27">
        <f t="shared" si="4"/>
        <v>246.28329294788202</v>
      </c>
      <c r="R27">
        <f t="shared" si="5"/>
        <v>24.675031306036686</v>
      </c>
      <c r="S27">
        <f t="shared" si="6"/>
        <v>40.077153345153597</v>
      </c>
      <c r="T27">
        <f t="shared" si="7"/>
        <v>0.10327581741186981</v>
      </c>
      <c r="U27">
        <f t="shared" si="8"/>
        <v>3.5561511956028129</v>
      </c>
      <c r="V27">
        <f t="shared" si="9"/>
        <v>0.10163806391725456</v>
      </c>
      <c r="W27">
        <f t="shared" si="10"/>
        <v>6.3668772149317182E-2</v>
      </c>
      <c r="X27">
        <f t="shared" si="11"/>
        <v>62.050416290524794</v>
      </c>
      <c r="Y27">
        <f t="shared" si="12"/>
        <v>22.59101222269323</v>
      </c>
      <c r="Z27">
        <f t="shared" si="13"/>
        <v>21.993300000000001</v>
      </c>
      <c r="AA27">
        <f t="shared" si="14"/>
        <v>2.6524227766600195</v>
      </c>
      <c r="AB27">
        <f t="shared" si="15"/>
        <v>71.305464289955111</v>
      </c>
      <c r="AC27">
        <f t="shared" si="16"/>
        <v>1.9440594882633597</v>
      </c>
      <c r="AD27">
        <f t="shared" si="17"/>
        <v>2.7263822031339355</v>
      </c>
      <c r="AE27">
        <f t="shared" si="18"/>
        <v>0.70836328839665974</v>
      </c>
      <c r="AF27">
        <f t="shared" si="19"/>
        <v>-32.434450209606176</v>
      </c>
      <c r="AG27">
        <f t="shared" si="20"/>
        <v>86.599573145339761</v>
      </c>
      <c r="AH27">
        <f t="shared" si="21"/>
        <v>5.0081874124373673</v>
      </c>
      <c r="AI27">
        <f t="shared" si="22"/>
        <v>121.22372663869575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54111.746869623668</v>
      </c>
      <c r="AO27">
        <f t="shared" si="26"/>
        <v>375.18299999999999</v>
      </c>
      <c r="AP27">
        <f t="shared" si="27"/>
        <v>316.27869901063457</v>
      </c>
      <c r="AQ27">
        <f t="shared" si="28"/>
        <v>0.84299848076974326</v>
      </c>
      <c r="AR27">
        <f t="shared" si="29"/>
        <v>0.16538706788560462</v>
      </c>
      <c r="AS27">
        <v>1689463692</v>
      </c>
      <c r="AT27">
        <v>400.01299999999998</v>
      </c>
      <c r="AU27">
        <v>406.09399999999999</v>
      </c>
      <c r="AV27">
        <v>19.4038</v>
      </c>
      <c r="AW27">
        <v>18.958300000000001</v>
      </c>
      <c r="AX27">
        <v>401.67500000000001</v>
      </c>
      <c r="AY27">
        <v>19.249300000000002</v>
      </c>
      <c r="AZ27">
        <v>600.11300000000006</v>
      </c>
      <c r="BA27">
        <v>100.121</v>
      </c>
      <c r="BB27">
        <v>6.8627199999999999E-2</v>
      </c>
      <c r="BC27">
        <v>22.445</v>
      </c>
      <c r="BD27">
        <v>21.993300000000001</v>
      </c>
      <c r="BE27">
        <v>999.9</v>
      </c>
      <c r="BF27">
        <v>0</v>
      </c>
      <c r="BG27">
        <v>0</v>
      </c>
      <c r="BH27">
        <v>10068.799999999999</v>
      </c>
      <c r="BI27">
        <v>0</v>
      </c>
      <c r="BJ27">
        <v>48.921999999999997</v>
      </c>
      <c r="BK27">
        <v>-6.0807200000000003</v>
      </c>
      <c r="BL27">
        <v>407.928</v>
      </c>
      <c r="BM27">
        <v>413.94099999999997</v>
      </c>
      <c r="BN27">
        <v>0.44553799999999999</v>
      </c>
      <c r="BO27">
        <v>406.09399999999999</v>
      </c>
      <c r="BP27">
        <v>18.958300000000001</v>
      </c>
      <c r="BQ27">
        <v>1.94272</v>
      </c>
      <c r="BR27">
        <v>1.89811</v>
      </c>
      <c r="BS27">
        <v>16.985099999999999</v>
      </c>
      <c r="BT27">
        <v>16.6191</v>
      </c>
      <c r="BU27">
        <v>375.18299999999999</v>
      </c>
      <c r="BV27">
        <v>0.90006200000000003</v>
      </c>
      <c r="BW27">
        <v>9.9938299999999994E-2</v>
      </c>
      <c r="BX27">
        <v>0</v>
      </c>
      <c r="BY27">
        <v>3.1341999999999999</v>
      </c>
      <c r="BZ27">
        <v>0</v>
      </c>
      <c r="CA27">
        <v>6309.69</v>
      </c>
      <c r="CB27">
        <v>3043.28</v>
      </c>
      <c r="CC27">
        <v>36.436999999999998</v>
      </c>
      <c r="CD27">
        <v>39.625</v>
      </c>
      <c r="CE27">
        <v>38.311999999999998</v>
      </c>
      <c r="CF27">
        <v>38.186999999999998</v>
      </c>
      <c r="CG27">
        <v>36.561999999999998</v>
      </c>
      <c r="CH27">
        <v>337.69</v>
      </c>
      <c r="CI27">
        <v>37.5</v>
      </c>
      <c r="CJ27">
        <v>0</v>
      </c>
      <c r="CK27">
        <v>1689463701.8</v>
      </c>
      <c r="CL27">
        <v>0</v>
      </c>
      <c r="CM27">
        <v>1689463125.5999999</v>
      </c>
      <c r="CN27" t="s">
        <v>353</v>
      </c>
      <c r="CO27">
        <v>1689463125.5999999</v>
      </c>
      <c r="CP27">
        <v>1689463122.0999999</v>
      </c>
      <c r="CQ27">
        <v>41</v>
      </c>
      <c r="CR27">
        <v>0.34399999999999997</v>
      </c>
      <c r="CS27">
        <v>4.7E-2</v>
      </c>
      <c r="CT27">
        <v>-1.6910000000000001</v>
      </c>
      <c r="CU27">
        <v>0.155</v>
      </c>
      <c r="CV27">
        <v>409</v>
      </c>
      <c r="CW27">
        <v>19</v>
      </c>
      <c r="CX27">
        <v>0.36</v>
      </c>
      <c r="CY27">
        <v>0.1</v>
      </c>
      <c r="CZ27">
        <v>7.0415257274508933</v>
      </c>
      <c r="DA27">
        <v>-7.8394907220611973E-2</v>
      </c>
      <c r="DB27">
        <v>4.3240275573684352E-2</v>
      </c>
      <c r="DC27">
        <v>1</v>
      </c>
      <c r="DD27">
        <v>406.22152499999999</v>
      </c>
      <c r="DE27">
        <v>-0.54820637898787516</v>
      </c>
      <c r="DF27">
        <v>5.8491019609857128E-2</v>
      </c>
      <c r="DG27">
        <v>-1</v>
      </c>
      <c r="DH27">
        <v>375.02297499999997</v>
      </c>
      <c r="DI27">
        <v>0.2494140259476583</v>
      </c>
      <c r="DJ27">
        <v>0.1453424383138032</v>
      </c>
      <c r="DK27">
        <v>1</v>
      </c>
      <c r="DL27">
        <v>2</v>
      </c>
      <c r="DM27">
        <v>2</v>
      </c>
      <c r="DN27" t="s">
        <v>354</v>
      </c>
      <c r="DO27">
        <v>3.2097600000000002</v>
      </c>
      <c r="DP27">
        <v>2.6781700000000002</v>
      </c>
      <c r="DQ27">
        <v>9.4327800000000003E-2</v>
      </c>
      <c r="DR27">
        <v>9.4697400000000001E-2</v>
      </c>
      <c r="DS27">
        <v>9.8615700000000001E-2</v>
      </c>
      <c r="DT27">
        <v>9.6381599999999998E-2</v>
      </c>
      <c r="DU27">
        <v>27430.7</v>
      </c>
      <c r="DV27">
        <v>30979.8</v>
      </c>
      <c r="DW27">
        <v>28499.5</v>
      </c>
      <c r="DX27">
        <v>32809</v>
      </c>
      <c r="DY27">
        <v>35688.699999999997</v>
      </c>
      <c r="DZ27">
        <v>40283</v>
      </c>
      <c r="EA27">
        <v>41818.6</v>
      </c>
      <c r="EB27">
        <v>47459.6</v>
      </c>
      <c r="EC27">
        <v>2.22533</v>
      </c>
      <c r="ED27">
        <v>1.82135</v>
      </c>
      <c r="EE27">
        <v>4.21628E-2</v>
      </c>
      <c r="EF27">
        <v>0</v>
      </c>
      <c r="EG27">
        <v>21.297699999999999</v>
      </c>
      <c r="EH27">
        <v>999.9</v>
      </c>
      <c r="EI27">
        <v>62</v>
      </c>
      <c r="EJ27">
        <v>28</v>
      </c>
      <c r="EK27">
        <v>23.500699999999998</v>
      </c>
      <c r="EL27">
        <v>62.958799999999997</v>
      </c>
      <c r="EM27">
        <v>17.4038</v>
      </c>
      <c r="EN27">
        <v>1</v>
      </c>
      <c r="EO27">
        <v>-0.36077999999999999</v>
      </c>
      <c r="EP27">
        <v>0.91232800000000003</v>
      </c>
      <c r="EQ27">
        <v>20.238299999999999</v>
      </c>
      <c r="ER27">
        <v>5.22403</v>
      </c>
      <c r="ES27">
        <v>12.0099</v>
      </c>
      <c r="ET27">
        <v>4.9897999999999998</v>
      </c>
      <c r="EU27">
        <v>3.3050000000000002</v>
      </c>
      <c r="EV27">
        <v>4445.3999999999996</v>
      </c>
      <c r="EW27">
        <v>4609.3999999999996</v>
      </c>
      <c r="EX27">
        <v>98.7</v>
      </c>
      <c r="EY27">
        <v>34.4</v>
      </c>
      <c r="EZ27">
        <v>1.85286</v>
      </c>
      <c r="FA27">
        <v>1.8615699999999999</v>
      </c>
      <c r="FB27">
        <v>1.8608100000000001</v>
      </c>
      <c r="FC27">
        <v>1.85683</v>
      </c>
      <c r="FD27">
        <v>1.86113</v>
      </c>
      <c r="FE27">
        <v>1.85745</v>
      </c>
      <c r="FF27">
        <v>1.8595600000000001</v>
      </c>
      <c r="FG27">
        <v>1.86239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-1.6619999999999999</v>
      </c>
      <c r="FV27">
        <v>0.1545</v>
      </c>
      <c r="FW27">
        <v>-0.22063420053817301</v>
      </c>
      <c r="FX27">
        <v>-4.0117494158234393E-3</v>
      </c>
      <c r="FY27">
        <v>1.087516141204025E-6</v>
      </c>
      <c r="FZ27">
        <v>-8.657206703991749E-11</v>
      </c>
      <c r="GA27">
        <v>0.15454499999999879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9.4</v>
      </c>
      <c r="GJ27">
        <v>9.5</v>
      </c>
      <c r="GK27">
        <v>1.00708</v>
      </c>
      <c r="GL27">
        <v>2.3706100000000001</v>
      </c>
      <c r="GM27">
        <v>1.5942400000000001</v>
      </c>
      <c r="GN27">
        <v>2.32056</v>
      </c>
      <c r="GO27">
        <v>1.40015</v>
      </c>
      <c r="GP27">
        <v>2.2900399999999999</v>
      </c>
      <c r="GQ27">
        <v>30.933499999999999</v>
      </c>
      <c r="GR27">
        <v>15.8832</v>
      </c>
      <c r="GS27">
        <v>18</v>
      </c>
      <c r="GT27">
        <v>639.66099999999994</v>
      </c>
      <c r="GU27">
        <v>400.697</v>
      </c>
      <c r="GV27">
        <v>20.8843</v>
      </c>
      <c r="GW27">
        <v>22.469200000000001</v>
      </c>
      <c r="GX27">
        <v>29.994199999999999</v>
      </c>
      <c r="GY27">
        <v>22.334099999999999</v>
      </c>
      <c r="GZ27">
        <v>22.272500000000001</v>
      </c>
      <c r="HA27">
        <v>20.212</v>
      </c>
      <c r="HB27">
        <v>20</v>
      </c>
      <c r="HC27">
        <v>-30</v>
      </c>
      <c r="HD27">
        <v>21.1295</v>
      </c>
      <c r="HE27">
        <v>406.20600000000002</v>
      </c>
      <c r="HF27">
        <v>0</v>
      </c>
      <c r="HG27">
        <v>104.62</v>
      </c>
      <c r="HH27">
        <v>104.413</v>
      </c>
    </row>
    <row r="28" spans="1:216" x14ac:dyDescent="0.2">
      <c r="A28">
        <v>10</v>
      </c>
      <c r="B28">
        <v>1689463752.5</v>
      </c>
      <c r="C28">
        <v>544.90000009536743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396</v>
      </c>
      <c r="K28" t="s">
        <v>352</v>
      </c>
      <c r="L28">
        <v>1689463752.5</v>
      </c>
      <c r="M28">
        <f t="shared" si="0"/>
        <v>1.1854410095110616E-3</v>
      </c>
      <c r="N28">
        <f t="shared" si="1"/>
        <v>1.1854410095110617</v>
      </c>
      <c r="O28">
        <f t="shared" si="2"/>
        <v>7.6900556603676673</v>
      </c>
      <c r="P28">
        <f t="shared" si="3"/>
        <v>399.97699999999998</v>
      </c>
      <c r="Q28">
        <f t="shared" si="4"/>
        <v>325.05948349684826</v>
      </c>
      <c r="R28">
        <f t="shared" si="5"/>
        <v>32.568322551205362</v>
      </c>
      <c r="S28">
        <f t="shared" si="6"/>
        <v>40.074449786633494</v>
      </c>
      <c r="T28">
        <f t="shared" si="7"/>
        <v>0.17754968377822491</v>
      </c>
      <c r="U28">
        <f t="shared" si="8"/>
        <v>3.5340565365723764</v>
      </c>
      <c r="V28">
        <f t="shared" si="9"/>
        <v>0.17273891470834535</v>
      </c>
      <c r="W28">
        <f t="shared" si="10"/>
        <v>0.1083831930078796</v>
      </c>
      <c r="X28">
        <f t="shared" si="11"/>
        <v>41.342521966214591</v>
      </c>
      <c r="Y28">
        <f t="shared" si="12"/>
        <v>22.406968316283628</v>
      </c>
      <c r="Z28">
        <f t="shared" si="13"/>
        <v>21.8809</v>
      </c>
      <c r="AA28">
        <f t="shared" si="14"/>
        <v>2.6342940745902972</v>
      </c>
      <c r="AB28">
        <f t="shared" si="15"/>
        <v>71.91057840927806</v>
      </c>
      <c r="AC28">
        <f t="shared" si="16"/>
        <v>1.9624885188541499</v>
      </c>
      <c r="AD28">
        <f t="shared" si="17"/>
        <v>2.7290679094314521</v>
      </c>
      <c r="AE28">
        <f t="shared" si="18"/>
        <v>0.67180555573614731</v>
      </c>
      <c r="AF28">
        <f t="shared" si="19"/>
        <v>-52.277948519437814</v>
      </c>
      <c r="AG28">
        <f t="shared" si="20"/>
        <v>110.5634308966203</v>
      </c>
      <c r="AH28">
        <f t="shared" si="21"/>
        <v>6.4308876439741667</v>
      </c>
      <c r="AI28">
        <f t="shared" si="22"/>
        <v>106.05889198737125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53626.552176991965</v>
      </c>
      <c r="AO28">
        <f t="shared" si="26"/>
        <v>249.965</v>
      </c>
      <c r="AP28">
        <f t="shared" si="27"/>
        <v>210.72091500840136</v>
      </c>
      <c r="AQ28">
        <f t="shared" si="28"/>
        <v>0.84300168026884303</v>
      </c>
      <c r="AR28">
        <f t="shared" si="29"/>
        <v>0.16539324291886701</v>
      </c>
      <c r="AS28">
        <v>1689463752.5</v>
      </c>
      <c r="AT28">
        <v>399.97699999999998</v>
      </c>
      <c r="AU28">
        <v>405.02</v>
      </c>
      <c r="AV28">
        <v>19.587299999999999</v>
      </c>
      <c r="AW28">
        <v>18.869399999999999</v>
      </c>
      <c r="AX28">
        <v>401.63900000000001</v>
      </c>
      <c r="AY28">
        <v>19.432700000000001</v>
      </c>
      <c r="AZ28">
        <v>600.13300000000004</v>
      </c>
      <c r="BA28">
        <v>100.123</v>
      </c>
      <c r="BB28">
        <v>6.8885500000000002E-2</v>
      </c>
      <c r="BC28">
        <v>22.461200000000002</v>
      </c>
      <c r="BD28">
        <v>21.8809</v>
      </c>
      <c r="BE28">
        <v>999.9</v>
      </c>
      <c r="BF28">
        <v>0</v>
      </c>
      <c r="BG28">
        <v>0</v>
      </c>
      <c r="BH28">
        <v>9975</v>
      </c>
      <c r="BI28">
        <v>0</v>
      </c>
      <c r="BJ28">
        <v>49.026899999999998</v>
      </c>
      <c r="BK28">
        <v>-5.0427200000000001</v>
      </c>
      <c r="BL28">
        <v>407.96800000000002</v>
      </c>
      <c r="BM28">
        <v>412.80900000000003</v>
      </c>
      <c r="BN28">
        <v>0.71785200000000005</v>
      </c>
      <c r="BO28">
        <v>405.02</v>
      </c>
      <c r="BP28">
        <v>18.869399999999999</v>
      </c>
      <c r="BQ28">
        <v>1.9611400000000001</v>
      </c>
      <c r="BR28">
        <v>1.8892599999999999</v>
      </c>
      <c r="BS28">
        <v>17.134</v>
      </c>
      <c r="BT28">
        <v>16.5456</v>
      </c>
      <c r="BU28">
        <v>249.965</v>
      </c>
      <c r="BV28">
        <v>0.89994099999999999</v>
      </c>
      <c r="BW28">
        <v>0.100059</v>
      </c>
      <c r="BX28">
        <v>0</v>
      </c>
      <c r="BY28">
        <v>2.5870000000000002</v>
      </c>
      <c r="BZ28">
        <v>0</v>
      </c>
      <c r="CA28">
        <v>5429.31</v>
      </c>
      <c r="CB28">
        <v>2027.5</v>
      </c>
      <c r="CC28">
        <v>36.436999999999998</v>
      </c>
      <c r="CD28">
        <v>39.936999999999998</v>
      </c>
      <c r="CE28">
        <v>38.436999999999998</v>
      </c>
      <c r="CF28">
        <v>38.875</v>
      </c>
      <c r="CG28">
        <v>36.75</v>
      </c>
      <c r="CH28">
        <v>224.95</v>
      </c>
      <c r="CI28">
        <v>25.01</v>
      </c>
      <c r="CJ28">
        <v>0</v>
      </c>
      <c r="CK28">
        <v>1689463762.4000001</v>
      </c>
      <c r="CL28">
        <v>0</v>
      </c>
      <c r="CM28">
        <v>1689463125.5999999</v>
      </c>
      <c r="CN28" t="s">
        <v>353</v>
      </c>
      <c r="CO28">
        <v>1689463125.5999999</v>
      </c>
      <c r="CP28">
        <v>1689463122.0999999</v>
      </c>
      <c r="CQ28">
        <v>41</v>
      </c>
      <c r="CR28">
        <v>0.34399999999999997</v>
      </c>
      <c r="CS28">
        <v>4.7E-2</v>
      </c>
      <c r="CT28">
        <v>-1.6910000000000001</v>
      </c>
      <c r="CU28">
        <v>0.155</v>
      </c>
      <c r="CV28">
        <v>409</v>
      </c>
      <c r="CW28">
        <v>19</v>
      </c>
      <c r="CX28">
        <v>0.36</v>
      </c>
      <c r="CY28">
        <v>0.1</v>
      </c>
      <c r="CZ28">
        <v>5.5407672428048116</v>
      </c>
      <c r="DA28">
        <v>0.69215949772316587</v>
      </c>
      <c r="DB28">
        <v>7.7537706015323005E-2</v>
      </c>
      <c r="DC28">
        <v>1</v>
      </c>
      <c r="DD28">
        <v>404.95179999999999</v>
      </c>
      <c r="DE28">
        <v>0.29898686679284148</v>
      </c>
      <c r="DF28">
        <v>4.4385357946066482E-2</v>
      </c>
      <c r="DG28">
        <v>-1</v>
      </c>
      <c r="DH28">
        <v>249.99270000000001</v>
      </c>
      <c r="DI28">
        <v>-3.7907743169954253E-2</v>
      </c>
      <c r="DJ28">
        <v>8.8543266260058928E-2</v>
      </c>
      <c r="DK28">
        <v>1</v>
      </c>
      <c r="DL28">
        <v>2</v>
      </c>
      <c r="DM28">
        <v>2</v>
      </c>
      <c r="DN28" t="s">
        <v>354</v>
      </c>
      <c r="DO28">
        <v>3.2099899999999999</v>
      </c>
      <c r="DP28">
        <v>2.6776</v>
      </c>
      <c r="DQ28">
        <v>9.4347299999999995E-2</v>
      </c>
      <c r="DR28">
        <v>9.45299E-2</v>
      </c>
      <c r="DS28">
        <v>9.9313899999999997E-2</v>
      </c>
      <c r="DT28">
        <v>9.6082799999999996E-2</v>
      </c>
      <c r="DU28">
        <v>27436</v>
      </c>
      <c r="DV28">
        <v>30993.4</v>
      </c>
      <c r="DW28">
        <v>28505.200000000001</v>
      </c>
      <c r="DX28">
        <v>32816.9</v>
      </c>
      <c r="DY28">
        <v>35667.300000000003</v>
      </c>
      <c r="DZ28">
        <v>40305.9</v>
      </c>
      <c r="EA28">
        <v>41826.9</v>
      </c>
      <c r="EB28">
        <v>47470.8</v>
      </c>
      <c r="EC28">
        <v>2.2280500000000001</v>
      </c>
      <c r="ED28">
        <v>1.82267</v>
      </c>
      <c r="EE28">
        <v>4.8559199999999997E-2</v>
      </c>
      <c r="EF28">
        <v>0</v>
      </c>
      <c r="EG28">
        <v>21.079599999999999</v>
      </c>
      <c r="EH28">
        <v>999.9</v>
      </c>
      <c r="EI28">
        <v>61.9</v>
      </c>
      <c r="EJ28">
        <v>28</v>
      </c>
      <c r="EK28">
        <v>23.459299999999999</v>
      </c>
      <c r="EL28">
        <v>63.7988</v>
      </c>
      <c r="EM28">
        <v>17.139399999999998</v>
      </c>
      <c r="EN28">
        <v>1</v>
      </c>
      <c r="EO28">
        <v>-0.37534000000000001</v>
      </c>
      <c r="EP28">
        <v>-1.20259</v>
      </c>
      <c r="EQ28">
        <v>20.239599999999999</v>
      </c>
      <c r="ER28">
        <v>5.2267200000000003</v>
      </c>
      <c r="ES28">
        <v>12.0099</v>
      </c>
      <c r="ET28">
        <v>4.9897999999999998</v>
      </c>
      <c r="EU28">
        <v>3.3050000000000002</v>
      </c>
      <c r="EV28">
        <v>4446.8</v>
      </c>
      <c r="EW28">
        <v>4614.7</v>
      </c>
      <c r="EX28">
        <v>98.7</v>
      </c>
      <c r="EY28">
        <v>34.4</v>
      </c>
      <c r="EZ28">
        <v>1.85286</v>
      </c>
      <c r="FA28">
        <v>1.8615900000000001</v>
      </c>
      <c r="FB28">
        <v>1.8608100000000001</v>
      </c>
      <c r="FC28">
        <v>1.85684</v>
      </c>
      <c r="FD28">
        <v>1.8611200000000001</v>
      </c>
      <c r="FE28">
        <v>1.85745</v>
      </c>
      <c r="FF28">
        <v>1.8595699999999999</v>
      </c>
      <c r="FG28">
        <v>1.86242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-1.6619999999999999</v>
      </c>
      <c r="FV28">
        <v>0.15459999999999999</v>
      </c>
      <c r="FW28">
        <v>-0.22063420053817301</v>
      </c>
      <c r="FX28">
        <v>-4.0117494158234393E-3</v>
      </c>
      <c r="FY28">
        <v>1.087516141204025E-6</v>
      </c>
      <c r="FZ28">
        <v>-8.657206703991749E-11</v>
      </c>
      <c r="GA28">
        <v>0.15454499999999879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10.4</v>
      </c>
      <c r="GJ28">
        <v>10.5</v>
      </c>
      <c r="GK28">
        <v>1.00464</v>
      </c>
      <c r="GL28">
        <v>2.36694</v>
      </c>
      <c r="GM28">
        <v>1.5942400000000001</v>
      </c>
      <c r="GN28">
        <v>2.32056</v>
      </c>
      <c r="GO28">
        <v>1.40015</v>
      </c>
      <c r="GP28">
        <v>2.3840300000000001</v>
      </c>
      <c r="GQ28">
        <v>30.911899999999999</v>
      </c>
      <c r="GR28">
        <v>15.891999999999999</v>
      </c>
      <c r="GS28">
        <v>18</v>
      </c>
      <c r="GT28">
        <v>640.62099999999998</v>
      </c>
      <c r="GU28">
        <v>400.75700000000001</v>
      </c>
      <c r="GV28">
        <v>22.191700000000001</v>
      </c>
      <c r="GW28">
        <v>22.3475</v>
      </c>
      <c r="GX28">
        <v>29.999300000000002</v>
      </c>
      <c r="GY28">
        <v>22.244399999999999</v>
      </c>
      <c r="GZ28">
        <v>22.1861</v>
      </c>
      <c r="HA28">
        <v>20.166599999999999</v>
      </c>
      <c r="HB28">
        <v>20</v>
      </c>
      <c r="HC28">
        <v>-30</v>
      </c>
      <c r="HD28">
        <v>22.273</v>
      </c>
      <c r="HE28">
        <v>404.91300000000001</v>
      </c>
      <c r="HF28">
        <v>0</v>
      </c>
      <c r="HG28">
        <v>104.64100000000001</v>
      </c>
      <c r="HH28">
        <v>104.437</v>
      </c>
    </row>
    <row r="29" spans="1:216" x14ac:dyDescent="0.2">
      <c r="A29">
        <v>11</v>
      </c>
      <c r="B29">
        <v>1689463813</v>
      </c>
      <c r="C29">
        <v>605.40000009536743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396</v>
      </c>
      <c r="K29" t="s">
        <v>352</v>
      </c>
      <c r="L29">
        <v>1689463813</v>
      </c>
      <c r="M29">
        <f t="shared" si="0"/>
        <v>8.8223052978290582E-4</v>
      </c>
      <c r="N29">
        <f t="shared" si="1"/>
        <v>0.88223052978290584</v>
      </c>
      <c r="O29">
        <f t="shared" si="2"/>
        <v>5.9492399379192484</v>
      </c>
      <c r="P29">
        <f t="shared" si="3"/>
        <v>399.97800000000001</v>
      </c>
      <c r="Q29">
        <f t="shared" si="4"/>
        <v>317.32309282929066</v>
      </c>
      <c r="R29">
        <f t="shared" si="5"/>
        <v>31.794133848821943</v>
      </c>
      <c r="S29">
        <f t="shared" si="6"/>
        <v>40.075728353704797</v>
      </c>
      <c r="T29">
        <f t="shared" si="7"/>
        <v>0.12329104627399939</v>
      </c>
      <c r="U29">
        <f t="shared" si="8"/>
        <v>3.5465569814033033</v>
      </c>
      <c r="V29">
        <f t="shared" si="9"/>
        <v>0.12095851625127615</v>
      </c>
      <c r="W29">
        <f t="shared" si="10"/>
        <v>7.5804965657380111E-2</v>
      </c>
      <c r="X29">
        <f t="shared" si="11"/>
        <v>29.754074606781547</v>
      </c>
      <c r="Y29">
        <f t="shared" si="12"/>
        <v>22.635368086106425</v>
      </c>
      <c r="Z29">
        <f t="shared" si="13"/>
        <v>22.034400000000002</v>
      </c>
      <c r="AA29">
        <f t="shared" si="14"/>
        <v>2.6590789009605249</v>
      </c>
      <c r="AB29">
        <f t="shared" si="15"/>
        <v>70.329522534026495</v>
      </c>
      <c r="AC29">
        <f t="shared" si="16"/>
        <v>1.9450822658508</v>
      </c>
      <c r="AD29">
        <f t="shared" si="17"/>
        <v>2.7656696587265182</v>
      </c>
      <c r="AE29">
        <f t="shared" si="18"/>
        <v>0.71399663510972489</v>
      </c>
      <c r="AF29">
        <f t="shared" si="19"/>
        <v>-38.906366363426145</v>
      </c>
      <c r="AG29">
        <f t="shared" si="20"/>
        <v>123.55471946398968</v>
      </c>
      <c r="AH29">
        <f t="shared" si="21"/>
        <v>7.1747724959522827</v>
      </c>
      <c r="AI29">
        <f t="shared" si="22"/>
        <v>121.57720020329737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53859.382732351667</v>
      </c>
      <c r="AO29">
        <f t="shared" si="26"/>
        <v>179.899</v>
      </c>
      <c r="AP29">
        <f t="shared" si="27"/>
        <v>151.65515699833242</v>
      </c>
      <c r="AQ29">
        <f t="shared" si="28"/>
        <v>0.84300166759310735</v>
      </c>
      <c r="AR29">
        <f t="shared" si="29"/>
        <v>0.16539321845469707</v>
      </c>
      <c r="AS29">
        <v>1689463813</v>
      </c>
      <c r="AT29">
        <v>399.97800000000001</v>
      </c>
      <c r="AU29">
        <v>403.87099999999998</v>
      </c>
      <c r="AV29">
        <v>19.413</v>
      </c>
      <c r="AW29">
        <v>18.878599999999999</v>
      </c>
      <c r="AX29">
        <v>401.64</v>
      </c>
      <c r="AY29">
        <v>19.258400000000002</v>
      </c>
      <c r="AZ29">
        <v>600.101</v>
      </c>
      <c r="BA29">
        <v>100.127</v>
      </c>
      <c r="BB29">
        <v>6.7831600000000006E-2</v>
      </c>
      <c r="BC29">
        <v>22.680599999999998</v>
      </c>
      <c r="BD29">
        <v>22.034400000000002</v>
      </c>
      <c r="BE29">
        <v>999.9</v>
      </c>
      <c r="BF29">
        <v>0</v>
      </c>
      <c r="BG29">
        <v>0</v>
      </c>
      <c r="BH29">
        <v>10027.5</v>
      </c>
      <c r="BI29">
        <v>0</v>
      </c>
      <c r="BJ29">
        <v>50.720599999999997</v>
      </c>
      <c r="BK29">
        <v>-3.8928500000000001</v>
      </c>
      <c r="BL29">
        <v>407.89699999999999</v>
      </c>
      <c r="BM29">
        <v>411.642</v>
      </c>
      <c r="BN29">
        <v>0.53437400000000002</v>
      </c>
      <c r="BO29">
        <v>403.87099999999998</v>
      </c>
      <c r="BP29">
        <v>18.878599999999999</v>
      </c>
      <c r="BQ29">
        <v>1.94377</v>
      </c>
      <c r="BR29">
        <v>1.8902600000000001</v>
      </c>
      <c r="BS29">
        <v>16.993600000000001</v>
      </c>
      <c r="BT29">
        <v>16.553899999999999</v>
      </c>
      <c r="BU29">
        <v>179.899</v>
      </c>
      <c r="BV29">
        <v>0.89992799999999995</v>
      </c>
      <c r="BW29">
        <v>0.10007199999999999</v>
      </c>
      <c r="BX29">
        <v>0</v>
      </c>
      <c r="BY29">
        <v>2.5352999999999999</v>
      </c>
      <c r="BZ29">
        <v>0</v>
      </c>
      <c r="CA29">
        <v>4960.67</v>
      </c>
      <c r="CB29">
        <v>1459.19</v>
      </c>
      <c r="CC29">
        <v>36.436999999999998</v>
      </c>
      <c r="CD29">
        <v>40.125</v>
      </c>
      <c r="CE29">
        <v>38.561999999999998</v>
      </c>
      <c r="CF29">
        <v>39.375</v>
      </c>
      <c r="CG29">
        <v>36.811999999999998</v>
      </c>
      <c r="CH29">
        <v>161.9</v>
      </c>
      <c r="CI29">
        <v>18</v>
      </c>
      <c r="CJ29">
        <v>0</v>
      </c>
      <c r="CK29">
        <v>1689463823</v>
      </c>
      <c r="CL29">
        <v>0</v>
      </c>
      <c r="CM29">
        <v>1689463125.5999999</v>
      </c>
      <c r="CN29" t="s">
        <v>353</v>
      </c>
      <c r="CO29">
        <v>1689463125.5999999</v>
      </c>
      <c r="CP29">
        <v>1689463122.0999999</v>
      </c>
      <c r="CQ29">
        <v>41</v>
      </c>
      <c r="CR29">
        <v>0.34399999999999997</v>
      </c>
      <c r="CS29">
        <v>4.7E-2</v>
      </c>
      <c r="CT29">
        <v>-1.6910000000000001</v>
      </c>
      <c r="CU29">
        <v>0.155</v>
      </c>
      <c r="CV29">
        <v>409</v>
      </c>
      <c r="CW29">
        <v>19</v>
      </c>
      <c r="CX29">
        <v>0.36</v>
      </c>
      <c r="CY29">
        <v>0.1</v>
      </c>
      <c r="CZ29">
        <v>4.2388499610547132</v>
      </c>
      <c r="DA29">
        <v>0.24075913813696509</v>
      </c>
      <c r="DB29">
        <v>4.9917308224854857E-2</v>
      </c>
      <c r="DC29">
        <v>1</v>
      </c>
      <c r="DD29">
        <v>403.88358536585372</v>
      </c>
      <c r="DE29">
        <v>-0.37160278745598568</v>
      </c>
      <c r="DF29">
        <v>4.5167965990238521E-2</v>
      </c>
      <c r="DG29">
        <v>-1</v>
      </c>
      <c r="DH29">
        <v>180.01650000000001</v>
      </c>
      <c r="DI29">
        <v>0.14321880841567511</v>
      </c>
      <c r="DJ29">
        <v>0.14459287672634341</v>
      </c>
      <c r="DK29">
        <v>1</v>
      </c>
      <c r="DL29">
        <v>2</v>
      </c>
      <c r="DM29">
        <v>2</v>
      </c>
      <c r="DN29" t="s">
        <v>354</v>
      </c>
      <c r="DO29">
        <v>3.21014</v>
      </c>
      <c r="DP29">
        <v>2.6770100000000001</v>
      </c>
      <c r="DQ29">
        <v>9.4377600000000006E-2</v>
      </c>
      <c r="DR29">
        <v>9.4356300000000004E-2</v>
      </c>
      <c r="DS29">
        <v>9.8705100000000004E-2</v>
      </c>
      <c r="DT29">
        <v>9.6144900000000005E-2</v>
      </c>
      <c r="DU29">
        <v>27440.799999999999</v>
      </c>
      <c r="DV29">
        <v>31004.1</v>
      </c>
      <c r="DW29">
        <v>28510.6</v>
      </c>
      <c r="DX29">
        <v>32821.4</v>
      </c>
      <c r="DY29">
        <v>35699</v>
      </c>
      <c r="DZ29">
        <v>40309.5</v>
      </c>
      <c r="EA29">
        <v>41835.4</v>
      </c>
      <c r="EB29">
        <v>47478.1</v>
      </c>
      <c r="EC29">
        <v>2.2290700000000001</v>
      </c>
      <c r="ED29">
        <v>1.8245</v>
      </c>
      <c r="EE29">
        <v>6.3985600000000004E-2</v>
      </c>
      <c r="EF29">
        <v>0</v>
      </c>
      <c r="EG29">
        <v>20.9785</v>
      </c>
      <c r="EH29">
        <v>999.9</v>
      </c>
      <c r="EI29">
        <v>61.8</v>
      </c>
      <c r="EJ29">
        <v>28</v>
      </c>
      <c r="EK29">
        <v>23.424299999999999</v>
      </c>
      <c r="EL29">
        <v>63.248800000000003</v>
      </c>
      <c r="EM29">
        <v>16.955100000000002</v>
      </c>
      <c r="EN29">
        <v>1</v>
      </c>
      <c r="EO29">
        <v>-0.385488</v>
      </c>
      <c r="EP29">
        <v>0.177729</v>
      </c>
      <c r="EQ29">
        <v>20.244399999999999</v>
      </c>
      <c r="ER29">
        <v>5.2276199999999999</v>
      </c>
      <c r="ES29">
        <v>12.0099</v>
      </c>
      <c r="ET29">
        <v>4.9897</v>
      </c>
      <c r="EU29">
        <v>3.3050000000000002</v>
      </c>
      <c r="EV29">
        <v>4448.1000000000004</v>
      </c>
      <c r="EW29">
        <v>4620</v>
      </c>
      <c r="EX29">
        <v>98.7</v>
      </c>
      <c r="EY29">
        <v>34.4</v>
      </c>
      <c r="EZ29">
        <v>1.85287</v>
      </c>
      <c r="FA29">
        <v>1.8615900000000001</v>
      </c>
      <c r="FB29">
        <v>1.8608100000000001</v>
      </c>
      <c r="FC29">
        <v>1.85684</v>
      </c>
      <c r="FD29">
        <v>1.86113</v>
      </c>
      <c r="FE29">
        <v>1.85745</v>
      </c>
      <c r="FF29">
        <v>1.8595600000000001</v>
      </c>
      <c r="FG29">
        <v>1.8623499999999999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-1.6619999999999999</v>
      </c>
      <c r="FV29">
        <v>0.15459999999999999</v>
      </c>
      <c r="FW29">
        <v>-0.22063420053817301</v>
      </c>
      <c r="FX29">
        <v>-4.0117494158234393E-3</v>
      </c>
      <c r="FY29">
        <v>1.087516141204025E-6</v>
      </c>
      <c r="FZ29">
        <v>-8.657206703991749E-11</v>
      </c>
      <c r="GA29">
        <v>0.15454499999999879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11.5</v>
      </c>
      <c r="GJ29">
        <v>11.5</v>
      </c>
      <c r="GK29">
        <v>1.00342</v>
      </c>
      <c r="GL29">
        <v>2.36938</v>
      </c>
      <c r="GM29">
        <v>1.5942400000000001</v>
      </c>
      <c r="GN29">
        <v>2.32056</v>
      </c>
      <c r="GO29">
        <v>1.40015</v>
      </c>
      <c r="GP29">
        <v>2.3925800000000002</v>
      </c>
      <c r="GQ29">
        <v>30.868600000000001</v>
      </c>
      <c r="GR29">
        <v>15.891999999999999</v>
      </c>
      <c r="GS29">
        <v>18</v>
      </c>
      <c r="GT29">
        <v>639.952</v>
      </c>
      <c r="GU29">
        <v>400.92899999999997</v>
      </c>
      <c r="GV29">
        <v>21.8324</v>
      </c>
      <c r="GW29">
        <v>22.201000000000001</v>
      </c>
      <c r="GX29">
        <v>29.998000000000001</v>
      </c>
      <c r="GY29">
        <v>22.1294</v>
      </c>
      <c r="GZ29">
        <v>22.078199999999999</v>
      </c>
      <c r="HA29">
        <v>20.128399999999999</v>
      </c>
      <c r="HB29">
        <v>20</v>
      </c>
      <c r="HC29">
        <v>-30</v>
      </c>
      <c r="HD29">
        <v>21.882000000000001</v>
      </c>
      <c r="HE29">
        <v>403.94099999999997</v>
      </c>
      <c r="HF29">
        <v>0</v>
      </c>
      <c r="HG29">
        <v>104.661</v>
      </c>
      <c r="HH29">
        <v>104.453</v>
      </c>
    </row>
    <row r="30" spans="1:216" x14ac:dyDescent="0.2">
      <c r="A30">
        <v>12</v>
      </c>
      <c r="B30">
        <v>1689463873.5</v>
      </c>
      <c r="C30">
        <v>665.90000009536743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396</v>
      </c>
      <c r="K30" t="s">
        <v>352</v>
      </c>
      <c r="L30">
        <v>1689463873.5</v>
      </c>
      <c r="M30">
        <f t="shared" si="0"/>
        <v>1.0295435029370025E-3</v>
      </c>
      <c r="N30">
        <f t="shared" si="1"/>
        <v>1.0295435029370026</v>
      </c>
      <c r="O30">
        <f t="shared" si="2"/>
        <v>4.1513999574181897</v>
      </c>
      <c r="P30">
        <f t="shared" si="3"/>
        <v>400.01100000000002</v>
      </c>
      <c r="Q30">
        <f t="shared" si="4"/>
        <v>350.21039085175488</v>
      </c>
      <c r="R30">
        <f t="shared" si="5"/>
        <v>35.087983027123173</v>
      </c>
      <c r="S30">
        <f t="shared" si="6"/>
        <v>40.077563502688498</v>
      </c>
      <c r="T30">
        <f t="shared" si="7"/>
        <v>0.14869020102255345</v>
      </c>
      <c r="U30">
        <f t="shared" si="8"/>
        <v>3.5429212669270913</v>
      </c>
      <c r="V30">
        <f t="shared" si="9"/>
        <v>0.14530843769919985</v>
      </c>
      <c r="W30">
        <f t="shared" si="10"/>
        <v>9.1115205504187669E-2</v>
      </c>
      <c r="X30">
        <f t="shared" si="11"/>
        <v>20.645848991748117</v>
      </c>
      <c r="Y30">
        <f t="shared" si="12"/>
        <v>22.53152686600848</v>
      </c>
      <c r="Z30">
        <f t="shared" si="13"/>
        <v>21.9742</v>
      </c>
      <c r="AA30">
        <f t="shared" si="14"/>
        <v>2.6493345079262181</v>
      </c>
      <c r="AB30">
        <f t="shared" si="15"/>
        <v>70.830247567160214</v>
      </c>
      <c r="AC30">
        <f t="shared" si="16"/>
        <v>1.9557713927813998</v>
      </c>
      <c r="AD30">
        <f t="shared" si="17"/>
        <v>2.761209313756761</v>
      </c>
      <c r="AE30">
        <f t="shared" si="18"/>
        <v>0.69356311514481828</v>
      </c>
      <c r="AF30">
        <f t="shared" si="19"/>
        <v>-45.402868479521814</v>
      </c>
      <c r="AG30">
        <f t="shared" si="20"/>
        <v>129.84585931868139</v>
      </c>
      <c r="AH30">
        <f t="shared" si="21"/>
        <v>7.54450822445631</v>
      </c>
      <c r="AI30">
        <f t="shared" si="22"/>
        <v>112.633348055364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53784.834617892782</v>
      </c>
      <c r="AO30">
        <f t="shared" si="26"/>
        <v>124.825</v>
      </c>
      <c r="AP30">
        <f t="shared" si="27"/>
        <v>105.22801502163115</v>
      </c>
      <c r="AQ30">
        <f t="shared" si="28"/>
        <v>0.84300432622977084</v>
      </c>
      <c r="AR30">
        <f t="shared" si="29"/>
        <v>0.16539834962345779</v>
      </c>
      <c r="AS30">
        <v>1689463873.5</v>
      </c>
      <c r="AT30">
        <v>400.01100000000002</v>
      </c>
      <c r="AU30">
        <v>402.83</v>
      </c>
      <c r="AV30">
        <v>19.520399999999999</v>
      </c>
      <c r="AW30">
        <v>18.896799999999999</v>
      </c>
      <c r="AX30">
        <v>401.673</v>
      </c>
      <c r="AY30">
        <v>19.3659</v>
      </c>
      <c r="AZ30">
        <v>600.06700000000001</v>
      </c>
      <c r="BA30">
        <v>100.123</v>
      </c>
      <c r="BB30">
        <v>6.8153500000000006E-2</v>
      </c>
      <c r="BC30">
        <v>22.654</v>
      </c>
      <c r="BD30">
        <v>21.9742</v>
      </c>
      <c r="BE30">
        <v>999.9</v>
      </c>
      <c r="BF30">
        <v>0</v>
      </c>
      <c r="BG30">
        <v>0</v>
      </c>
      <c r="BH30">
        <v>10012.5</v>
      </c>
      <c r="BI30">
        <v>0</v>
      </c>
      <c r="BJ30">
        <v>53.3735</v>
      </c>
      <c r="BK30">
        <v>-2.8190900000000001</v>
      </c>
      <c r="BL30">
        <v>407.97399999999999</v>
      </c>
      <c r="BM30">
        <v>410.58800000000002</v>
      </c>
      <c r="BN30">
        <v>0.62357499999999999</v>
      </c>
      <c r="BO30">
        <v>402.83</v>
      </c>
      <c r="BP30">
        <v>18.896799999999999</v>
      </c>
      <c r="BQ30">
        <v>1.95444</v>
      </c>
      <c r="BR30">
        <v>1.89201</v>
      </c>
      <c r="BS30">
        <v>17.079999999999998</v>
      </c>
      <c r="BT30">
        <v>16.5684</v>
      </c>
      <c r="BU30">
        <v>124.825</v>
      </c>
      <c r="BV30">
        <v>0.89982799999999996</v>
      </c>
      <c r="BW30">
        <v>0.100172</v>
      </c>
      <c r="BX30">
        <v>0</v>
      </c>
      <c r="BY30">
        <v>2.4314</v>
      </c>
      <c r="BZ30">
        <v>0</v>
      </c>
      <c r="CA30">
        <v>4622.09</v>
      </c>
      <c r="CB30">
        <v>1012.44</v>
      </c>
      <c r="CC30">
        <v>36.436999999999998</v>
      </c>
      <c r="CD30">
        <v>40.25</v>
      </c>
      <c r="CE30">
        <v>38.625</v>
      </c>
      <c r="CF30">
        <v>39.686999999999998</v>
      </c>
      <c r="CG30">
        <v>36.875</v>
      </c>
      <c r="CH30">
        <v>112.32</v>
      </c>
      <c r="CI30">
        <v>12.5</v>
      </c>
      <c r="CJ30">
        <v>0</v>
      </c>
      <c r="CK30">
        <v>1689463883</v>
      </c>
      <c r="CL30">
        <v>0</v>
      </c>
      <c r="CM30">
        <v>1689463125.5999999</v>
      </c>
      <c r="CN30" t="s">
        <v>353</v>
      </c>
      <c r="CO30">
        <v>1689463125.5999999</v>
      </c>
      <c r="CP30">
        <v>1689463122.0999999</v>
      </c>
      <c r="CQ30">
        <v>41</v>
      </c>
      <c r="CR30">
        <v>0.34399999999999997</v>
      </c>
      <c r="CS30">
        <v>4.7E-2</v>
      </c>
      <c r="CT30">
        <v>-1.6910000000000001</v>
      </c>
      <c r="CU30">
        <v>0.155</v>
      </c>
      <c r="CV30">
        <v>409</v>
      </c>
      <c r="CW30">
        <v>19</v>
      </c>
      <c r="CX30">
        <v>0.36</v>
      </c>
      <c r="CY30">
        <v>0.1</v>
      </c>
      <c r="CZ30">
        <v>2.9499180423606068</v>
      </c>
      <c r="DA30">
        <v>0.66978790615393513</v>
      </c>
      <c r="DB30">
        <v>7.0503431662626084E-2</v>
      </c>
      <c r="DC30">
        <v>1</v>
      </c>
      <c r="DD30">
        <v>402.78139024390242</v>
      </c>
      <c r="DE30">
        <v>4.8292682926414768E-2</v>
      </c>
      <c r="DF30">
        <v>2.0229027741228069E-2</v>
      </c>
      <c r="DG30">
        <v>-1</v>
      </c>
      <c r="DH30">
        <v>125.0087073170732</v>
      </c>
      <c r="DI30">
        <v>-0.34680495347105428</v>
      </c>
      <c r="DJ30">
        <v>0.15052918749506489</v>
      </c>
      <c r="DK30">
        <v>1</v>
      </c>
      <c r="DL30">
        <v>2</v>
      </c>
      <c r="DM30">
        <v>2</v>
      </c>
      <c r="DN30" t="s">
        <v>354</v>
      </c>
      <c r="DO30">
        <v>3.21028</v>
      </c>
      <c r="DP30">
        <v>2.67719</v>
      </c>
      <c r="DQ30">
        <v>9.4409300000000002E-2</v>
      </c>
      <c r="DR30">
        <v>9.4194600000000003E-2</v>
      </c>
      <c r="DS30">
        <v>9.9124599999999993E-2</v>
      </c>
      <c r="DT30">
        <v>9.6232600000000001E-2</v>
      </c>
      <c r="DU30">
        <v>27445.599999999999</v>
      </c>
      <c r="DV30">
        <v>31016.400000000001</v>
      </c>
      <c r="DW30">
        <v>28516.1</v>
      </c>
      <c r="DX30">
        <v>32827.9</v>
      </c>
      <c r="DY30">
        <v>35688.5</v>
      </c>
      <c r="DZ30">
        <v>40313.800000000003</v>
      </c>
      <c r="EA30">
        <v>41843.4</v>
      </c>
      <c r="EB30">
        <v>47487.6</v>
      </c>
      <c r="EC30">
        <v>2.2313200000000002</v>
      </c>
      <c r="ED30">
        <v>1.8265499999999999</v>
      </c>
      <c r="EE30">
        <v>6.1791400000000003E-2</v>
      </c>
      <c r="EF30">
        <v>0</v>
      </c>
      <c r="EG30">
        <v>20.954499999999999</v>
      </c>
      <c r="EH30">
        <v>999.9</v>
      </c>
      <c r="EI30">
        <v>61.6</v>
      </c>
      <c r="EJ30">
        <v>28.1</v>
      </c>
      <c r="EK30">
        <v>23.484200000000001</v>
      </c>
      <c r="EL30">
        <v>63.5488</v>
      </c>
      <c r="EM30">
        <v>17.051300000000001</v>
      </c>
      <c r="EN30">
        <v>1</v>
      </c>
      <c r="EO30">
        <v>-0.39779500000000001</v>
      </c>
      <c r="EP30">
        <v>-0.810199</v>
      </c>
      <c r="EQ30">
        <v>20.243600000000001</v>
      </c>
      <c r="ER30">
        <v>5.2276199999999999</v>
      </c>
      <c r="ES30">
        <v>12.0097</v>
      </c>
      <c r="ET30">
        <v>4.9899500000000003</v>
      </c>
      <c r="EU30">
        <v>3.3050000000000002</v>
      </c>
      <c r="EV30">
        <v>4449.3</v>
      </c>
      <c r="EW30">
        <v>4624.5</v>
      </c>
      <c r="EX30">
        <v>98.7</v>
      </c>
      <c r="EY30">
        <v>34.4</v>
      </c>
      <c r="EZ30">
        <v>1.85287</v>
      </c>
      <c r="FA30">
        <v>1.86161</v>
      </c>
      <c r="FB30">
        <v>1.8608100000000001</v>
      </c>
      <c r="FC30">
        <v>1.85684</v>
      </c>
      <c r="FD30">
        <v>1.86114</v>
      </c>
      <c r="FE30">
        <v>1.85745</v>
      </c>
      <c r="FF30">
        <v>1.85958</v>
      </c>
      <c r="FG30">
        <v>1.8623700000000001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-1.6619999999999999</v>
      </c>
      <c r="FV30">
        <v>0.1545</v>
      </c>
      <c r="FW30">
        <v>-0.22063420053817301</v>
      </c>
      <c r="FX30">
        <v>-4.0117494158234393E-3</v>
      </c>
      <c r="FY30">
        <v>1.087516141204025E-6</v>
      </c>
      <c r="FZ30">
        <v>-8.657206703991749E-11</v>
      </c>
      <c r="GA30">
        <v>0.15454499999999879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12.5</v>
      </c>
      <c r="GJ30">
        <v>12.5</v>
      </c>
      <c r="GK30">
        <v>1.00098</v>
      </c>
      <c r="GL30">
        <v>2.3718300000000001</v>
      </c>
      <c r="GM30">
        <v>1.5942400000000001</v>
      </c>
      <c r="GN30">
        <v>2.32056</v>
      </c>
      <c r="GO30">
        <v>1.40015</v>
      </c>
      <c r="GP30">
        <v>2.36572</v>
      </c>
      <c r="GQ30">
        <v>30.846900000000002</v>
      </c>
      <c r="GR30">
        <v>15.8832</v>
      </c>
      <c r="GS30">
        <v>18</v>
      </c>
      <c r="GT30">
        <v>640.18100000000004</v>
      </c>
      <c r="GU30">
        <v>401.20299999999997</v>
      </c>
      <c r="GV30">
        <v>22.049199999999999</v>
      </c>
      <c r="GW30">
        <v>22.061900000000001</v>
      </c>
      <c r="GX30">
        <v>29.999300000000002</v>
      </c>
      <c r="GY30">
        <v>22.011299999999999</v>
      </c>
      <c r="GZ30">
        <v>21.967099999999999</v>
      </c>
      <c r="HA30">
        <v>20.084700000000002</v>
      </c>
      <c r="HB30">
        <v>20</v>
      </c>
      <c r="HC30">
        <v>-30</v>
      </c>
      <c r="HD30">
        <v>22.065200000000001</v>
      </c>
      <c r="HE30">
        <v>402.63499999999999</v>
      </c>
      <c r="HF30">
        <v>0</v>
      </c>
      <c r="HG30">
        <v>104.681</v>
      </c>
      <c r="HH30">
        <v>104.474</v>
      </c>
    </row>
    <row r="31" spans="1:216" x14ac:dyDescent="0.2">
      <c r="A31">
        <v>13</v>
      </c>
      <c r="B31">
        <v>1689463934</v>
      </c>
      <c r="C31">
        <v>726.40000009536743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396</v>
      </c>
      <c r="K31" t="s">
        <v>352</v>
      </c>
      <c r="L31">
        <v>1689463934</v>
      </c>
      <c r="M31">
        <f t="shared" si="0"/>
        <v>9.8418069616879153E-4</v>
      </c>
      <c r="N31">
        <f t="shared" si="1"/>
        <v>0.98418069616879156</v>
      </c>
      <c r="O31">
        <f t="shared" si="2"/>
        <v>3.3018431111702387</v>
      </c>
      <c r="P31">
        <f t="shared" si="3"/>
        <v>399.95699999999999</v>
      </c>
      <c r="Q31">
        <f t="shared" si="4"/>
        <v>356.6637802912681</v>
      </c>
      <c r="R31">
        <f t="shared" si="5"/>
        <v>35.73248006118245</v>
      </c>
      <c r="S31">
        <f t="shared" si="6"/>
        <v>40.0698257506251</v>
      </c>
      <c r="T31">
        <f t="shared" si="7"/>
        <v>0.13830503851397208</v>
      </c>
      <c r="U31">
        <f t="shared" si="8"/>
        <v>3.5430865605493569</v>
      </c>
      <c r="V31">
        <f t="shared" si="9"/>
        <v>0.13537428912168159</v>
      </c>
      <c r="W31">
        <f t="shared" si="10"/>
        <v>8.4867074313962509E-2</v>
      </c>
      <c r="X31">
        <f t="shared" si="11"/>
        <v>16.514415006724082</v>
      </c>
      <c r="Y31">
        <f t="shared" si="12"/>
        <v>22.582295542985602</v>
      </c>
      <c r="Z31">
        <f t="shared" si="13"/>
        <v>22.025400000000001</v>
      </c>
      <c r="AA31">
        <f t="shared" si="14"/>
        <v>2.6576201066263074</v>
      </c>
      <c r="AB31">
        <f t="shared" si="15"/>
        <v>70.214740946290945</v>
      </c>
      <c r="AC31">
        <f t="shared" si="16"/>
        <v>1.9459999334432001</v>
      </c>
      <c r="AD31">
        <f t="shared" si="17"/>
        <v>2.7714977043520612</v>
      </c>
      <c r="AE31">
        <f t="shared" si="18"/>
        <v>0.71162017318310733</v>
      </c>
      <c r="AF31">
        <f t="shared" si="19"/>
        <v>-43.402368701043706</v>
      </c>
      <c r="AG31">
        <f t="shared" si="20"/>
        <v>131.78116754184688</v>
      </c>
      <c r="AH31">
        <f t="shared" si="21"/>
        <v>7.6609756384483676</v>
      </c>
      <c r="AI31">
        <f t="shared" si="22"/>
        <v>112.55418948597563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53777.15674483656</v>
      </c>
      <c r="AO31">
        <f t="shared" si="26"/>
        <v>99.842600000000004</v>
      </c>
      <c r="AP31">
        <f t="shared" si="27"/>
        <v>84.168061744416619</v>
      </c>
      <c r="AQ31">
        <f t="shared" si="28"/>
        <v>0.84300751126690032</v>
      </c>
      <c r="AR31">
        <f t="shared" si="29"/>
        <v>0.16540449674511765</v>
      </c>
      <c r="AS31">
        <v>1689463934</v>
      </c>
      <c r="AT31">
        <v>399.95699999999999</v>
      </c>
      <c r="AU31">
        <v>402.24</v>
      </c>
      <c r="AV31">
        <v>19.423999999999999</v>
      </c>
      <c r="AW31">
        <v>18.8278</v>
      </c>
      <c r="AX31">
        <v>401.61900000000003</v>
      </c>
      <c r="AY31">
        <v>19.269500000000001</v>
      </c>
      <c r="AZ31">
        <v>600.04899999999998</v>
      </c>
      <c r="BA31">
        <v>100.117</v>
      </c>
      <c r="BB31">
        <v>6.8334300000000001E-2</v>
      </c>
      <c r="BC31">
        <v>22.715299999999999</v>
      </c>
      <c r="BD31">
        <v>22.025400000000001</v>
      </c>
      <c r="BE31">
        <v>999.9</v>
      </c>
      <c r="BF31">
        <v>0</v>
      </c>
      <c r="BG31">
        <v>0</v>
      </c>
      <c r="BH31">
        <v>10013.799999999999</v>
      </c>
      <c r="BI31">
        <v>0</v>
      </c>
      <c r="BJ31">
        <v>57.255499999999998</v>
      </c>
      <c r="BK31">
        <v>-2.28241</v>
      </c>
      <c r="BL31">
        <v>407.88</v>
      </c>
      <c r="BM31">
        <v>409.95800000000003</v>
      </c>
      <c r="BN31">
        <v>0.59618599999999999</v>
      </c>
      <c r="BO31">
        <v>402.24</v>
      </c>
      <c r="BP31">
        <v>18.8278</v>
      </c>
      <c r="BQ31">
        <v>1.9446600000000001</v>
      </c>
      <c r="BR31">
        <v>1.8849800000000001</v>
      </c>
      <c r="BS31">
        <v>17.000800000000002</v>
      </c>
      <c r="BT31">
        <v>16.509899999999998</v>
      </c>
      <c r="BU31">
        <v>99.842600000000004</v>
      </c>
      <c r="BV31">
        <v>0.899783</v>
      </c>
      <c r="BW31">
        <v>0.100217</v>
      </c>
      <c r="BX31">
        <v>0</v>
      </c>
      <c r="BY31">
        <v>2.6349999999999998</v>
      </c>
      <c r="BZ31">
        <v>0</v>
      </c>
      <c r="CA31">
        <v>4648.8599999999997</v>
      </c>
      <c r="CB31">
        <v>809.80200000000002</v>
      </c>
      <c r="CC31">
        <v>36.436999999999998</v>
      </c>
      <c r="CD31">
        <v>40.311999999999998</v>
      </c>
      <c r="CE31">
        <v>38.625</v>
      </c>
      <c r="CF31">
        <v>40</v>
      </c>
      <c r="CG31">
        <v>36.936999999999998</v>
      </c>
      <c r="CH31">
        <v>89.84</v>
      </c>
      <c r="CI31">
        <v>10.01</v>
      </c>
      <c r="CJ31">
        <v>0</v>
      </c>
      <c r="CK31">
        <v>1689463943.5999999</v>
      </c>
      <c r="CL31">
        <v>0</v>
      </c>
      <c r="CM31">
        <v>1689463125.5999999</v>
      </c>
      <c r="CN31" t="s">
        <v>353</v>
      </c>
      <c r="CO31">
        <v>1689463125.5999999</v>
      </c>
      <c r="CP31">
        <v>1689463122.0999999</v>
      </c>
      <c r="CQ31">
        <v>41</v>
      </c>
      <c r="CR31">
        <v>0.34399999999999997</v>
      </c>
      <c r="CS31">
        <v>4.7E-2</v>
      </c>
      <c r="CT31">
        <v>-1.6910000000000001</v>
      </c>
      <c r="CU31">
        <v>0.155</v>
      </c>
      <c r="CV31">
        <v>409</v>
      </c>
      <c r="CW31">
        <v>19</v>
      </c>
      <c r="CX31">
        <v>0.36</v>
      </c>
      <c r="CY31">
        <v>0.1</v>
      </c>
      <c r="CZ31">
        <v>2.3306618529613261</v>
      </c>
      <c r="DA31">
        <v>0.36926035694318321</v>
      </c>
      <c r="DB31">
        <v>6.6107729937655693E-2</v>
      </c>
      <c r="DC31">
        <v>1</v>
      </c>
      <c r="DD31">
        <v>402.23027500000001</v>
      </c>
      <c r="DE31">
        <v>-0.12147467167068141</v>
      </c>
      <c r="DF31">
        <v>5.1148307645515742E-2</v>
      </c>
      <c r="DG31">
        <v>-1</v>
      </c>
      <c r="DH31">
        <v>100.01154750000001</v>
      </c>
      <c r="DI31">
        <v>-0.1805556326532754</v>
      </c>
      <c r="DJ31">
        <v>0.14762578194119871</v>
      </c>
      <c r="DK31">
        <v>1</v>
      </c>
      <c r="DL31">
        <v>2</v>
      </c>
      <c r="DM31">
        <v>2</v>
      </c>
      <c r="DN31" t="s">
        <v>354</v>
      </c>
      <c r="DO31">
        <v>3.2104400000000002</v>
      </c>
      <c r="DP31">
        <v>2.6773799999999999</v>
      </c>
      <c r="DQ31">
        <v>9.4422199999999998E-2</v>
      </c>
      <c r="DR31">
        <v>9.4111200000000006E-2</v>
      </c>
      <c r="DS31">
        <v>9.8792599999999994E-2</v>
      </c>
      <c r="DT31">
        <v>9.60033E-2</v>
      </c>
      <c r="DU31">
        <v>27450.400000000001</v>
      </c>
      <c r="DV31">
        <v>31023.7</v>
      </c>
      <c r="DW31">
        <v>28520.9</v>
      </c>
      <c r="DX31">
        <v>32832</v>
      </c>
      <c r="DY31">
        <v>35708.1</v>
      </c>
      <c r="DZ31">
        <v>40329.800000000003</v>
      </c>
      <c r="EA31">
        <v>41850.800000000003</v>
      </c>
      <c r="EB31">
        <v>47494.1</v>
      </c>
      <c r="EC31">
        <v>2.2331500000000002</v>
      </c>
      <c r="ED31">
        <v>1.82843</v>
      </c>
      <c r="EE31">
        <v>6.4946699999999996E-2</v>
      </c>
      <c r="EF31">
        <v>0</v>
      </c>
      <c r="EG31">
        <v>20.953600000000002</v>
      </c>
      <c r="EH31">
        <v>999.9</v>
      </c>
      <c r="EI31">
        <v>61.6</v>
      </c>
      <c r="EJ31">
        <v>28.1</v>
      </c>
      <c r="EK31">
        <v>23.487100000000002</v>
      </c>
      <c r="EL31">
        <v>63.268799999999999</v>
      </c>
      <c r="EM31">
        <v>17.179500000000001</v>
      </c>
      <c r="EN31">
        <v>1</v>
      </c>
      <c r="EO31">
        <v>-0.40833799999999998</v>
      </c>
      <c r="EP31">
        <v>-0.42133700000000002</v>
      </c>
      <c r="EQ31">
        <v>20.245699999999999</v>
      </c>
      <c r="ER31">
        <v>5.2277699999999996</v>
      </c>
      <c r="ES31">
        <v>12.0098</v>
      </c>
      <c r="ET31">
        <v>4.9901</v>
      </c>
      <c r="EU31">
        <v>3.3050000000000002</v>
      </c>
      <c r="EV31">
        <v>4450.7</v>
      </c>
      <c r="EW31">
        <v>4629.8</v>
      </c>
      <c r="EX31">
        <v>98.7</v>
      </c>
      <c r="EY31">
        <v>34.4</v>
      </c>
      <c r="EZ31">
        <v>1.85284</v>
      </c>
      <c r="FA31">
        <v>1.86158</v>
      </c>
      <c r="FB31">
        <v>1.8607800000000001</v>
      </c>
      <c r="FC31">
        <v>1.85683</v>
      </c>
      <c r="FD31">
        <v>1.8611200000000001</v>
      </c>
      <c r="FE31">
        <v>1.85745</v>
      </c>
      <c r="FF31">
        <v>1.85951</v>
      </c>
      <c r="FG31">
        <v>1.8623499999999999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-1.6619999999999999</v>
      </c>
      <c r="FV31">
        <v>0.1545</v>
      </c>
      <c r="FW31">
        <v>-0.22063420053817301</v>
      </c>
      <c r="FX31">
        <v>-4.0117494158234393E-3</v>
      </c>
      <c r="FY31">
        <v>1.087516141204025E-6</v>
      </c>
      <c r="FZ31">
        <v>-8.657206703991749E-11</v>
      </c>
      <c r="GA31">
        <v>0.15454499999999879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13.5</v>
      </c>
      <c r="GJ31">
        <v>13.5</v>
      </c>
      <c r="GK31">
        <v>0.99975599999999998</v>
      </c>
      <c r="GL31">
        <v>2.3706100000000001</v>
      </c>
      <c r="GM31">
        <v>1.5942400000000001</v>
      </c>
      <c r="GN31">
        <v>2.32056</v>
      </c>
      <c r="GO31">
        <v>1.40015</v>
      </c>
      <c r="GP31">
        <v>2.2900399999999999</v>
      </c>
      <c r="GQ31">
        <v>30.782</v>
      </c>
      <c r="GR31">
        <v>15.874499999999999</v>
      </c>
      <c r="GS31">
        <v>18</v>
      </c>
      <c r="GT31">
        <v>640.04899999999998</v>
      </c>
      <c r="GU31">
        <v>401.33699999999999</v>
      </c>
      <c r="GV31">
        <v>22.065200000000001</v>
      </c>
      <c r="GW31">
        <v>21.9268</v>
      </c>
      <c r="GX31">
        <v>29.999099999999999</v>
      </c>
      <c r="GY31">
        <v>21.890899999999998</v>
      </c>
      <c r="GZ31">
        <v>21.851900000000001</v>
      </c>
      <c r="HA31">
        <v>20.07</v>
      </c>
      <c r="HB31">
        <v>20</v>
      </c>
      <c r="HC31">
        <v>-30</v>
      </c>
      <c r="HD31">
        <v>22.043399999999998</v>
      </c>
      <c r="HE31">
        <v>402.24099999999999</v>
      </c>
      <c r="HF31">
        <v>0</v>
      </c>
      <c r="HG31">
        <v>104.699</v>
      </c>
      <c r="HH31">
        <v>104.48699999999999</v>
      </c>
    </row>
    <row r="32" spans="1:216" x14ac:dyDescent="0.2">
      <c r="A32">
        <v>14</v>
      </c>
      <c r="B32">
        <v>1689463994.5</v>
      </c>
      <c r="C32">
        <v>786.90000009536743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396</v>
      </c>
      <c r="K32" t="s">
        <v>352</v>
      </c>
      <c r="L32">
        <v>1689463994.5</v>
      </c>
      <c r="M32">
        <f t="shared" si="0"/>
        <v>1.0789211806573702E-3</v>
      </c>
      <c r="N32">
        <f t="shared" si="1"/>
        <v>1.0789211806573702</v>
      </c>
      <c r="O32">
        <f t="shared" si="2"/>
        <v>2.3947635099440214</v>
      </c>
      <c r="P32">
        <f t="shared" si="3"/>
        <v>399.95</v>
      </c>
      <c r="Q32">
        <f t="shared" si="4"/>
        <v>369.99782282533261</v>
      </c>
      <c r="R32">
        <f t="shared" si="5"/>
        <v>37.066163221928534</v>
      </c>
      <c r="S32">
        <f t="shared" si="6"/>
        <v>40.06675462954999</v>
      </c>
      <c r="T32">
        <f t="shared" si="7"/>
        <v>0.15319993977703911</v>
      </c>
      <c r="U32">
        <f t="shared" si="8"/>
        <v>3.5373685325543871</v>
      </c>
      <c r="V32">
        <f t="shared" si="9"/>
        <v>0.14960710648259826</v>
      </c>
      <c r="W32">
        <f t="shared" si="10"/>
        <v>9.3820225507492222E-2</v>
      </c>
      <c r="X32">
        <f t="shared" si="11"/>
        <v>12.418233618961247</v>
      </c>
      <c r="Y32">
        <f t="shared" si="12"/>
        <v>22.333580179346573</v>
      </c>
      <c r="Z32">
        <f t="shared" si="13"/>
        <v>21.787400000000002</v>
      </c>
      <c r="AA32">
        <f t="shared" si="14"/>
        <v>2.619296435885031</v>
      </c>
      <c r="AB32">
        <f t="shared" si="15"/>
        <v>69.905430027204616</v>
      </c>
      <c r="AC32">
        <f t="shared" si="16"/>
        <v>1.9131762633775</v>
      </c>
      <c r="AD32">
        <f t="shared" si="17"/>
        <v>2.7368063720271261</v>
      </c>
      <c r="AE32">
        <f t="shared" si="18"/>
        <v>0.70612017250753101</v>
      </c>
      <c r="AF32">
        <f t="shared" si="19"/>
        <v>-47.580424066990027</v>
      </c>
      <c r="AG32">
        <f t="shared" si="20"/>
        <v>137.38504352042239</v>
      </c>
      <c r="AH32">
        <f t="shared" si="21"/>
        <v>7.9815781524570317</v>
      </c>
      <c r="AI32">
        <f t="shared" si="22"/>
        <v>110.20443122485064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53690.097471419853</v>
      </c>
      <c r="AO32">
        <f t="shared" si="26"/>
        <v>75.087699999999998</v>
      </c>
      <c r="AP32">
        <f t="shared" si="27"/>
        <v>63.298661108270075</v>
      </c>
      <c r="AQ32">
        <f t="shared" si="28"/>
        <v>0.84299640431482226</v>
      </c>
      <c r="AR32">
        <f t="shared" si="29"/>
        <v>0.16538306032760688</v>
      </c>
      <c r="AS32">
        <v>1689463994.5</v>
      </c>
      <c r="AT32">
        <v>399.95</v>
      </c>
      <c r="AU32">
        <v>401.69600000000003</v>
      </c>
      <c r="AV32">
        <v>19.0975</v>
      </c>
      <c r="AW32">
        <v>18.4437</v>
      </c>
      <c r="AX32">
        <v>401.61200000000002</v>
      </c>
      <c r="AY32">
        <v>18.943000000000001</v>
      </c>
      <c r="AZ32">
        <v>600.05799999999999</v>
      </c>
      <c r="BA32">
        <v>100.113</v>
      </c>
      <c r="BB32">
        <v>6.6408999999999996E-2</v>
      </c>
      <c r="BC32">
        <v>22.5078</v>
      </c>
      <c r="BD32">
        <v>21.787400000000002</v>
      </c>
      <c r="BE32">
        <v>999.9</v>
      </c>
      <c r="BF32">
        <v>0</v>
      </c>
      <c r="BG32">
        <v>0</v>
      </c>
      <c r="BH32">
        <v>9990</v>
      </c>
      <c r="BI32">
        <v>0</v>
      </c>
      <c r="BJ32">
        <v>60.328099999999999</v>
      </c>
      <c r="BK32">
        <v>-1.7464599999999999</v>
      </c>
      <c r="BL32">
        <v>407.73599999999999</v>
      </c>
      <c r="BM32">
        <v>409.24400000000003</v>
      </c>
      <c r="BN32">
        <v>0.65382799999999996</v>
      </c>
      <c r="BO32">
        <v>401.69600000000003</v>
      </c>
      <c r="BP32">
        <v>18.4437</v>
      </c>
      <c r="BQ32">
        <v>1.91191</v>
      </c>
      <c r="BR32">
        <v>1.8464499999999999</v>
      </c>
      <c r="BS32">
        <v>16.7331</v>
      </c>
      <c r="BT32">
        <v>16.185700000000001</v>
      </c>
      <c r="BU32">
        <v>75.087699999999998</v>
      </c>
      <c r="BV32">
        <v>0.90008299999999997</v>
      </c>
      <c r="BW32">
        <v>9.99168E-2</v>
      </c>
      <c r="BX32">
        <v>0</v>
      </c>
      <c r="BY32">
        <v>2.5007999999999999</v>
      </c>
      <c r="BZ32">
        <v>0</v>
      </c>
      <c r="CA32">
        <v>4737.67</v>
      </c>
      <c r="CB32">
        <v>609.07399999999996</v>
      </c>
      <c r="CC32">
        <v>36.311999999999998</v>
      </c>
      <c r="CD32">
        <v>40.311999999999998</v>
      </c>
      <c r="CE32">
        <v>38.686999999999998</v>
      </c>
      <c r="CF32">
        <v>39.311999999999998</v>
      </c>
      <c r="CG32">
        <v>36.811999999999998</v>
      </c>
      <c r="CH32">
        <v>67.59</v>
      </c>
      <c r="CI32">
        <v>7.5</v>
      </c>
      <c r="CJ32">
        <v>0</v>
      </c>
      <c r="CK32">
        <v>1689464004.2</v>
      </c>
      <c r="CL32">
        <v>0</v>
      </c>
      <c r="CM32">
        <v>1689463125.5999999</v>
      </c>
      <c r="CN32" t="s">
        <v>353</v>
      </c>
      <c r="CO32">
        <v>1689463125.5999999</v>
      </c>
      <c r="CP32">
        <v>1689463122.0999999</v>
      </c>
      <c r="CQ32">
        <v>41</v>
      </c>
      <c r="CR32">
        <v>0.34399999999999997</v>
      </c>
      <c r="CS32">
        <v>4.7E-2</v>
      </c>
      <c r="CT32">
        <v>-1.6910000000000001</v>
      </c>
      <c r="CU32">
        <v>0.155</v>
      </c>
      <c r="CV32">
        <v>409</v>
      </c>
      <c r="CW32">
        <v>19</v>
      </c>
      <c r="CX32">
        <v>0.36</v>
      </c>
      <c r="CY32">
        <v>0.1</v>
      </c>
      <c r="CZ32">
        <v>1.59728678075685</v>
      </c>
      <c r="DA32">
        <v>0.62486832098528888</v>
      </c>
      <c r="DB32">
        <v>8.382467764968056E-2</v>
      </c>
      <c r="DC32">
        <v>1</v>
      </c>
      <c r="DD32">
        <v>401.63862499999999</v>
      </c>
      <c r="DE32">
        <v>-8.957223264551184E-2</v>
      </c>
      <c r="DF32">
        <v>4.0327836230081709E-2</v>
      </c>
      <c r="DG32">
        <v>-1</v>
      </c>
      <c r="DH32">
        <v>75.008477499999998</v>
      </c>
      <c r="DI32">
        <v>-3.1542784526837869E-2</v>
      </c>
      <c r="DJ32">
        <v>0.13224974572281689</v>
      </c>
      <c r="DK32">
        <v>1</v>
      </c>
      <c r="DL32">
        <v>2</v>
      </c>
      <c r="DM32">
        <v>2</v>
      </c>
      <c r="DN32" t="s">
        <v>354</v>
      </c>
      <c r="DO32">
        <v>3.2106699999999999</v>
      </c>
      <c r="DP32">
        <v>2.6752500000000001</v>
      </c>
      <c r="DQ32">
        <v>9.4446500000000003E-2</v>
      </c>
      <c r="DR32">
        <v>9.40391E-2</v>
      </c>
      <c r="DS32">
        <v>9.7614000000000006E-2</v>
      </c>
      <c r="DT32">
        <v>9.4631800000000002E-2</v>
      </c>
      <c r="DU32">
        <v>27455</v>
      </c>
      <c r="DV32">
        <v>31031.4</v>
      </c>
      <c r="DW32">
        <v>28525.9</v>
      </c>
      <c r="DX32">
        <v>32837.1</v>
      </c>
      <c r="DY32">
        <v>35762.800000000003</v>
      </c>
      <c r="DZ32">
        <v>40397.5</v>
      </c>
      <c r="EA32">
        <v>41858.800000000003</v>
      </c>
      <c r="EB32">
        <v>47501.5</v>
      </c>
      <c r="EC32">
        <v>2.2356799999999999</v>
      </c>
      <c r="ED32">
        <v>1.8290500000000001</v>
      </c>
      <c r="EE32">
        <v>6.4574199999999998E-2</v>
      </c>
      <c r="EF32">
        <v>0</v>
      </c>
      <c r="EG32">
        <v>20.721299999999999</v>
      </c>
      <c r="EH32">
        <v>999.9</v>
      </c>
      <c r="EI32">
        <v>61.4</v>
      </c>
      <c r="EJ32">
        <v>28</v>
      </c>
      <c r="EK32">
        <v>23.273499999999999</v>
      </c>
      <c r="EL32">
        <v>63.148800000000001</v>
      </c>
      <c r="EM32">
        <v>17.139399999999998</v>
      </c>
      <c r="EN32">
        <v>1</v>
      </c>
      <c r="EO32">
        <v>-0.41924499999999998</v>
      </c>
      <c r="EP32">
        <v>-1.84361</v>
      </c>
      <c r="EQ32">
        <v>20.234200000000001</v>
      </c>
      <c r="ER32">
        <v>5.2276199999999999</v>
      </c>
      <c r="ES32">
        <v>12.0099</v>
      </c>
      <c r="ET32">
        <v>4.9907000000000004</v>
      </c>
      <c r="EU32">
        <v>3.3050000000000002</v>
      </c>
      <c r="EV32">
        <v>4452.1000000000004</v>
      </c>
      <c r="EW32">
        <v>4635.1000000000004</v>
      </c>
      <c r="EX32">
        <v>98.7</v>
      </c>
      <c r="EY32">
        <v>34.4</v>
      </c>
      <c r="EZ32">
        <v>1.8528199999999999</v>
      </c>
      <c r="FA32">
        <v>1.8615699999999999</v>
      </c>
      <c r="FB32">
        <v>1.8607800000000001</v>
      </c>
      <c r="FC32">
        <v>1.8568</v>
      </c>
      <c r="FD32">
        <v>1.86111</v>
      </c>
      <c r="FE32">
        <v>1.85745</v>
      </c>
      <c r="FF32">
        <v>1.85951</v>
      </c>
      <c r="FG32">
        <v>1.8623400000000001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-1.6619999999999999</v>
      </c>
      <c r="FV32">
        <v>0.1545</v>
      </c>
      <c r="FW32">
        <v>-0.22063420053817301</v>
      </c>
      <c r="FX32">
        <v>-4.0117494158234393E-3</v>
      </c>
      <c r="FY32">
        <v>1.087516141204025E-6</v>
      </c>
      <c r="FZ32">
        <v>-8.657206703991749E-11</v>
      </c>
      <c r="GA32">
        <v>0.15454499999999879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14.5</v>
      </c>
      <c r="GJ32">
        <v>14.5</v>
      </c>
      <c r="GK32">
        <v>0.99853499999999995</v>
      </c>
      <c r="GL32">
        <v>2.36572</v>
      </c>
      <c r="GM32">
        <v>1.5942400000000001</v>
      </c>
      <c r="GN32">
        <v>2.32056</v>
      </c>
      <c r="GO32">
        <v>1.40015</v>
      </c>
      <c r="GP32">
        <v>2.3767100000000001</v>
      </c>
      <c r="GQ32">
        <v>30.738800000000001</v>
      </c>
      <c r="GR32">
        <v>15.8657</v>
      </c>
      <c r="GS32">
        <v>18</v>
      </c>
      <c r="GT32">
        <v>640.31899999999996</v>
      </c>
      <c r="GU32">
        <v>400.62599999999998</v>
      </c>
      <c r="GV32">
        <v>22.5564</v>
      </c>
      <c r="GW32">
        <v>21.784400000000002</v>
      </c>
      <c r="GX32">
        <v>29.999199999999998</v>
      </c>
      <c r="GY32">
        <v>21.760300000000001</v>
      </c>
      <c r="GZ32">
        <v>21.7226</v>
      </c>
      <c r="HA32">
        <v>20.045999999999999</v>
      </c>
      <c r="HB32">
        <v>20</v>
      </c>
      <c r="HC32">
        <v>-30</v>
      </c>
      <c r="HD32">
        <v>22.658999999999999</v>
      </c>
      <c r="HE32">
        <v>401.66899999999998</v>
      </c>
      <c r="HF32">
        <v>0</v>
      </c>
      <c r="HG32">
        <v>104.71899999999999</v>
      </c>
      <c r="HH32">
        <v>104.503</v>
      </c>
    </row>
    <row r="33" spans="1:216" x14ac:dyDescent="0.2">
      <c r="A33">
        <v>15</v>
      </c>
      <c r="B33">
        <v>1689464055</v>
      </c>
      <c r="C33">
        <v>847.40000009536743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396</v>
      </c>
      <c r="K33" t="s">
        <v>352</v>
      </c>
      <c r="L33">
        <v>1689464055</v>
      </c>
      <c r="M33">
        <f t="shared" si="0"/>
        <v>9.1882178154866661E-4</v>
      </c>
      <c r="N33">
        <f t="shared" si="1"/>
        <v>0.91882178154866656</v>
      </c>
      <c r="O33">
        <f t="shared" si="2"/>
        <v>1.5635645060835246</v>
      </c>
      <c r="P33">
        <f t="shared" si="3"/>
        <v>400.05900000000003</v>
      </c>
      <c r="Q33">
        <f t="shared" si="4"/>
        <v>374.33172038791844</v>
      </c>
      <c r="R33">
        <f t="shared" si="5"/>
        <v>37.498899934879113</v>
      </c>
      <c r="S33">
        <f t="shared" si="6"/>
        <v>40.07614527965071</v>
      </c>
      <c r="T33">
        <f t="shared" si="7"/>
        <v>0.12131437204952066</v>
      </c>
      <c r="U33">
        <f t="shared" si="8"/>
        <v>3.5282295322609176</v>
      </c>
      <c r="V33">
        <f t="shared" si="9"/>
        <v>0.11904379880921775</v>
      </c>
      <c r="W33">
        <f t="shared" si="10"/>
        <v>7.4602836587627355E-2</v>
      </c>
      <c r="X33">
        <f t="shared" si="11"/>
        <v>9.9367219592611082</v>
      </c>
      <c r="Y33">
        <f t="shared" si="12"/>
        <v>22.707126452956238</v>
      </c>
      <c r="Z33">
        <f t="shared" si="13"/>
        <v>22.069500000000001</v>
      </c>
      <c r="AA33">
        <f t="shared" si="14"/>
        <v>2.6647748979135377</v>
      </c>
      <c r="AB33">
        <f t="shared" si="15"/>
        <v>68.290736494503335</v>
      </c>
      <c r="AC33">
        <f t="shared" si="16"/>
        <v>1.9092365007919703</v>
      </c>
      <c r="AD33">
        <f t="shared" si="17"/>
        <v>2.795747415823584</v>
      </c>
      <c r="AE33">
        <f t="shared" si="18"/>
        <v>0.75553839712156745</v>
      </c>
      <c r="AF33">
        <f t="shared" si="19"/>
        <v>-40.520040566296196</v>
      </c>
      <c r="AG33">
        <f t="shared" si="20"/>
        <v>150.17388237389642</v>
      </c>
      <c r="AH33">
        <f t="shared" si="21"/>
        <v>8.7753486889534802</v>
      </c>
      <c r="AI33">
        <f t="shared" si="22"/>
        <v>128.36591245581482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53427.272838560399</v>
      </c>
      <c r="AO33">
        <f t="shared" si="26"/>
        <v>60.087200000000003</v>
      </c>
      <c r="AP33">
        <f t="shared" si="27"/>
        <v>50.652939626560155</v>
      </c>
      <c r="AQ33">
        <f t="shared" si="28"/>
        <v>0.8429905142286569</v>
      </c>
      <c r="AR33">
        <f t="shared" si="29"/>
        <v>0.16537169246130803</v>
      </c>
      <c r="AS33">
        <v>1689464055</v>
      </c>
      <c r="AT33">
        <v>400.05900000000003</v>
      </c>
      <c r="AU33">
        <v>401.25200000000001</v>
      </c>
      <c r="AV33">
        <v>19.058900000000001</v>
      </c>
      <c r="AW33">
        <v>18.502099999999999</v>
      </c>
      <c r="AX33">
        <v>401.721</v>
      </c>
      <c r="AY33">
        <v>18.904399999999999</v>
      </c>
      <c r="AZ33">
        <v>600.06399999999996</v>
      </c>
      <c r="BA33">
        <v>100.108</v>
      </c>
      <c r="BB33">
        <v>6.7587300000000003E-2</v>
      </c>
      <c r="BC33">
        <v>22.859000000000002</v>
      </c>
      <c r="BD33">
        <v>22.069500000000001</v>
      </c>
      <c r="BE33">
        <v>999.9</v>
      </c>
      <c r="BF33">
        <v>0</v>
      </c>
      <c r="BG33">
        <v>0</v>
      </c>
      <c r="BH33">
        <v>9951.8799999999992</v>
      </c>
      <c r="BI33">
        <v>0</v>
      </c>
      <c r="BJ33">
        <v>62.186700000000002</v>
      </c>
      <c r="BK33">
        <v>-1.19302</v>
      </c>
      <c r="BL33">
        <v>407.83199999999999</v>
      </c>
      <c r="BM33">
        <v>408.81599999999997</v>
      </c>
      <c r="BN33">
        <v>0.556782</v>
      </c>
      <c r="BO33">
        <v>401.25200000000001</v>
      </c>
      <c r="BP33">
        <v>18.502099999999999</v>
      </c>
      <c r="BQ33">
        <v>1.9079600000000001</v>
      </c>
      <c r="BR33">
        <v>1.85222</v>
      </c>
      <c r="BS33">
        <v>16.700500000000002</v>
      </c>
      <c r="BT33">
        <v>16.2346</v>
      </c>
      <c r="BU33">
        <v>60.087200000000003</v>
      </c>
      <c r="BV33">
        <v>0.90028699999999995</v>
      </c>
      <c r="BW33">
        <v>9.9713300000000005E-2</v>
      </c>
      <c r="BX33">
        <v>0</v>
      </c>
      <c r="BY33">
        <v>2.3220000000000001</v>
      </c>
      <c r="BZ33">
        <v>0</v>
      </c>
      <c r="CA33">
        <v>4854.92</v>
      </c>
      <c r="CB33">
        <v>487.42700000000002</v>
      </c>
      <c r="CC33">
        <v>36.25</v>
      </c>
      <c r="CD33">
        <v>40.25</v>
      </c>
      <c r="CE33">
        <v>38.625</v>
      </c>
      <c r="CF33">
        <v>39.561999999999998</v>
      </c>
      <c r="CG33">
        <v>36.75</v>
      </c>
      <c r="CH33">
        <v>54.1</v>
      </c>
      <c r="CI33">
        <v>5.99</v>
      </c>
      <c r="CJ33">
        <v>0</v>
      </c>
      <c r="CK33">
        <v>1689464064.8</v>
      </c>
      <c r="CL33">
        <v>0</v>
      </c>
      <c r="CM33">
        <v>1689463125.5999999</v>
      </c>
      <c r="CN33" t="s">
        <v>353</v>
      </c>
      <c r="CO33">
        <v>1689463125.5999999</v>
      </c>
      <c r="CP33">
        <v>1689463122.0999999</v>
      </c>
      <c r="CQ33">
        <v>41</v>
      </c>
      <c r="CR33">
        <v>0.34399999999999997</v>
      </c>
      <c r="CS33">
        <v>4.7E-2</v>
      </c>
      <c r="CT33">
        <v>-1.6910000000000001</v>
      </c>
      <c r="CU33">
        <v>0.155</v>
      </c>
      <c r="CV33">
        <v>409</v>
      </c>
      <c r="CW33">
        <v>19</v>
      </c>
      <c r="CX33">
        <v>0.36</v>
      </c>
      <c r="CY33">
        <v>0.1</v>
      </c>
      <c r="CZ33">
        <v>1.191836106856796</v>
      </c>
      <c r="DA33">
        <v>-0.26456210736128372</v>
      </c>
      <c r="DB33">
        <v>5.3258153153076727E-2</v>
      </c>
      <c r="DC33">
        <v>1</v>
      </c>
      <c r="DD33">
        <v>401.29597560975611</v>
      </c>
      <c r="DE33">
        <v>-0.21397212543457911</v>
      </c>
      <c r="DF33">
        <v>3.0599288852633459E-2</v>
      </c>
      <c r="DG33">
        <v>-1</v>
      </c>
      <c r="DH33">
        <v>59.983519999999999</v>
      </c>
      <c r="DI33">
        <v>0.3314195080681776</v>
      </c>
      <c r="DJ33">
        <v>0.1447762587581263</v>
      </c>
      <c r="DK33">
        <v>1</v>
      </c>
      <c r="DL33">
        <v>2</v>
      </c>
      <c r="DM33">
        <v>2</v>
      </c>
      <c r="DN33" t="s">
        <v>354</v>
      </c>
      <c r="DO33">
        <v>3.2109299999999998</v>
      </c>
      <c r="DP33">
        <v>2.6760999999999999</v>
      </c>
      <c r="DQ33">
        <v>9.4495499999999996E-2</v>
      </c>
      <c r="DR33">
        <v>9.3988799999999997E-2</v>
      </c>
      <c r="DS33">
        <v>9.7499500000000003E-2</v>
      </c>
      <c r="DT33">
        <v>9.48716E-2</v>
      </c>
      <c r="DU33">
        <v>27459.1</v>
      </c>
      <c r="DV33">
        <v>31040</v>
      </c>
      <c r="DW33">
        <v>28531.200000000001</v>
      </c>
      <c r="DX33">
        <v>32843.599999999999</v>
      </c>
      <c r="DY33">
        <v>35773.599999999999</v>
      </c>
      <c r="DZ33">
        <v>40395.300000000003</v>
      </c>
      <c r="EA33">
        <v>41866.199999999997</v>
      </c>
      <c r="EB33">
        <v>47511.3</v>
      </c>
      <c r="EC33">
        <v>2.2372000000000001</v>
      </c>
      <c r="ED33">
        <v>1.8313699999999999</v>
      </c>
      <c r="EE33">
        <v>8.6940799999999999E-2</v>
      </c>
      <c r="EF33">
        <v>0</v>
      </c>
      <c r="EG33">
        <v>20.634399999999999</v>
      </c>
      <c r="EH33">
        <v>999.9</v>
      </c>
      <c r="EI33">
        <v>61.2</v>
      </c>
      <c r="EJ33">
        <v>28</v>
      </c>
      <c r="EK33">
        <v>23.197900000000001</v>
      </c>
      <c r="EL33">
        <v>63.408799999999999</v>
      </c>
      <c r="EM33">
        <v>17.267600000000002</v>
      </c>
      <c r="EN33">
        <v>1</v>
      </c>
      <c r="EO33">
        <v>-0.43141000000000002</v>
      </c>
      <c r="EP33">
        <v>-0.59159899999999999</v>
      </c>
      <c r="EQ33">
        <v>20.246200000000002</v>
      </c>
      <c r="ER33">
        <v>5.2274700000000003</v>
      </c>
      <c r="ES33">
        <v>12.0099</v>
      </c>
      <c r="ET33">
        <v>4.9901999999999997</v>
      </c>
      <c r="EU33">
        <v>3.3050000000000002</v>
      </c>
      <c r="EV33">
        <v>4453.5</v>
      </c>
      <c r="EW33">
        <v>4640.3999999999996</v>
      </c>
      <c r="EX33">
        <v>98.7</v>
      </c>
      <c r="EY33">
        <v>34.5</v>
      </c>
      <c r="EZ33">
        <v>1.85286</v>
      </c>
      <c r="FA33">
        <v>1.8615699999999999</v>
      </c>
      <c r="FB33">
        <v>1.8608100000000001</v>
      </c>
      <c r="FC33">
        <v>1.85683</v>
      </c>
      <c r="FD33">
        <v>1.8611200000000001</v>
      </c>
      <c r="FE33">
        <v>1.85745</v>
      </c>
      <c r="FF33">
        <v>1.8595200000000001</v>
      </c>
      <c r="FG33">
        <v>1.8623400000000001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-1.6619999999999999</v>
      </c>
      <c r="FV33">
        <v>0.1545</v>
      </c>
      <c r="FW33">
        <v>-0.22063420053817301</v>
      </c>
      <c r="FX33">
        <v>-4.0117494158234393E-3</v>
      </c>
      <c r="FY33">
        <v>1.087516141204025E-6</v>
      </c>
      <c r="FZ33">
        <v>-8.657206703991749E-11</v>
      </c>
      <c r="GA33">
        <v>0.15454499999999879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15.5</v>
      </c>
      <c r="GJ33">
        <v>15.5</v>
      </c>
      <c r="GK33">
        <v>0.99731400000000003</v>
      </c>
      <c r="GL33">
        <v>2.3742700000000001</v>
      </c>
      <c r="GM33">
        <v>1.5942400000000001</v>
      </c>
      <c r="GN33">
        <v>2.32056</v>
      </c>
      <c r="GO33">
        <v>1.40015</v>
      </c>
      <c r="GP33">
        <v>2.33887</v>
      </c>
      <c r="GQ33">
        <v>30.695599999999999</v>
      </c>
      <c r="GR33">
        <v>15.8569</v>
      </c>
      <c r="GS33">
        <v>18</v>
      </c>
      <c r="GT33">
        <v>639.702</v>
      </c>
      <c r="GU33">
        <v>400.858</v>
      </c>
      <c r="GV33">
        <v>22.672000000000001</v>
      </c>
      <c r="GW33">
        <v>21.622499999999999</v>
      </c>
      <c r="GX33">
        <v>29.9985</v>
      </c>
      <c r="GY33">
        <v>21.6205</v>
      </c>
      <c r="GZ33">
        <v>21.5885</v>
      </c>
      <c r="HA33">
        <v>20.028199999999998</v>
      </c>
      <c r="HB33">
        <v>20</v>
      </c>
      <c r="HC33">
        <v>-30</v>
      </c>
      <c r="HD33">
        <v>22.714600000000001</v>
      </c>
      <c r="HE33">
        <v>401.16399999999999</v>
      </c>
      <c r="HF33">
        <v>0</v>
      </c>
      <c r="HG33">
        <v>104.738</v>
      </c>
      <c r="HH33">
        <v>104.52500000000001</v>
      </c>
    </row>
    <row r="34" spans="1:216" x14ac:dyDescent="0.2">
      <c r="A34">
        <v>16</v>
      </c>
      <c r="B34">
        <v>1689464115.5</v>
      </c>
      <c r="C34">
        <v>907.90000009536743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396</v>
      </c>
      <c r="K34" t="s">
        <v>352</v>
      </c>
      <c r="L34">
        <v>1689464115.5</v>
      </c>
      <c r="M34">
        <f t="shared" si="0"/>
        <v>9.3319245538358827E-4</v>
      </c>
      <c r="N34">
        <f t="shared" si="1"/>
        <v>0.9331924553835883</v>
      </c>
      <c r="O34">
        <f t="shared" si="2"/>
        <v>1.2827446565298719</v>
      </c>
      <c r="P34">
        <f t="shared" si="3"/>
        <v>399.94600000000003</v>
      </c>
      <c r="Q34">
        <f t="shared" si="4"/>
        <v>378.49082597742432</v>
      </c>
      <c r="R34">
        <f t="shared" si="5"/>
        <v>37.916216802414858</v>
      </c>
      <c r="S34">
        <f t="shared" si="6"/>
        <v>40.065539781836399</v>
      </c>
      <c r="T34">
        <f t="shared" si="7"/>
        <v>0.12479971837902486</v>
      </c>
      <c r="U34">
        <f t="shared" si="8"/>
        <v>3.5434879166941493</v>
      </c>
      <c r="V34">
        <f t="shared" si="9"/>
        <v>0.12240832374484456</v>
      </c>
      <c r="W34">
        <f t="shared" si="10"/>
        <v>7.6716242958243572E-2</v>
      </c>
      <c r="X34">
        <f t="shared" si="11"/>
        <v>8.2416730822396147</v>
      </c>
      <c r="Y34">
        <f t="shared" si="12"/>
        <v>22.666624130096508</v>
      </c>
      <c r="Z34">
        <f t="shared" si="13"/>
        <v>22.018899999999999</v>
      </c>
      <c r="AA34">
        <f t="shared" si="14"/>
        <v>2.6565669686341713</v>
      </c>
      <c r="AB34">
        <f t="shared" si="15"/>
        <v>68.450095654085814</v>
      </c>
      <c r="AC34">
        <f t="shared" si="16"/>
        <v>1.91026229788992</v>
      </c>
      <c r="AD34">
        <f t="shared" si="17"/>
        <v>2.7907372219660229</v>
      </c>
      <c r="AE34">
        <f t="shared" si="18"/>
        <v>0.74630467074425133</v>
      </c>
      <c r="AF34">
        <f t="shared" si="19"/>
        <v>-41.153787282416239</v>
      </c>
      <c r="AG34">
        <f t="shared" si="20"/>
        <v>154.83509991778277</v>
      </c>
      <c r="AH34">
        <f t="shared" si="21"/>
        <v>9.0050985808850506</v>
      </c>
      <c r="AI34">
        <f t="shared" si="22"/>
        <v>130.9280842984912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53765.008190462679</v>
      </c>
      <c r="AO34">
        <f t="shared" si="26"/>
        <v>49.832799999999999</v>
      </c>
      <c r="AP34">
        <f t="shared" si="27"/>
        <v>42.008960394942804</v>
      </c>
      <c r="AQ34">
        <f t="shared" si="28"/>
        <v>0.842998193859121</v>
      </c>
      <c r="AR34">
        <f t="shared" si="29"/>
        <v>0.16538651414810357</v>
      </c>
      <c r="AS34">
        <v>1689464115.5</v>
      </c>
      <c r="AT34">
        <v>399.94600000000003</v>
      </c>
      <c r="AU34">
        <v>400.96899999999999</v>
      </c>
      <c r="AV34">
        <v>19.0688</v>
      </c>
      <c r="AW34">
        <v>18.503299999999999</v>
      </c>
      <c r="AX34">
        <v>401.608</v>
      </c>
      <c r="AY34">
        <v>18.914300000000001</v>
      </c>
      <c r="AZ34">
        <v>600.06700000000001</v>
      </c>
      <c r="BA34">
        <v>100.11</v>
      </c>
      <c r="BB34">
        <v>6.73734E-2</v>
      </c>
      <c r="BC34">
        <v>22.8294</v>
      </c>
      <c r="BD34">
        <v>22.018899999999999</v>
      </c>
      <c r="BE34">
        <v>999.9</v>
      </c>
      <c r="BF34">
        <v>0</v>
      </c>
      <c r="BG34">
        <v>0</v>
      </c>
      <c r="BH34">
        <v>10016.200000000001</v>
      </c>
      <c r="BI34">
        <v>0</v>
      </c>
      <c r="BJ34">
        <v>62.5764</v>
      </c>
      <c r="BK34">
        <v>-1.02264</v>
      </c>
      <c r="BL34">
        <v>407.721</v>
      </c>
      <c r="BM34">
        <v>408.52800000000002</v>
      </c>
      <c r="BN34">
        <v>0.56554599999999999</v>
      </c>
      <c r="BO34">
        <v>400.96899999999999</v>
      </c>
      <c r="BP34">
        <v>18.503299999999999</v>
      </c>
      <c r="BQ34">
        <v>1.9089799999999999</v>
      </c>
      <c r="BR34">
        <v>1.85236</v>
      </c>
      <c r="BS34">
        <v>16.7089</v>
      </c>
      <c r="BT34">
        <v>16.235800000000001</v>
      </c>
      <c r="BU34">
        <v>49.832799999999999</v>
      </c>
      <c r="BV34">
        <v>0.90010299999999999</v>
      </c>
      <c r="BW34">
        <v>9.9897E-2</v>
      </c>
      <c r="BX34">
        <v>0</v>
      </c>
      <c r="BY34">
        <v>2.3841999999999999</v>
      </c>
      <c r="BZ34">
        <v>0</v>
      </c>
      <c r="CA34">
        <v>4867.08</v>
      </c>
      <c r="CB34">
        <v>404.22199999999998</v>
      </c>
      <c r="CC34">
        <v>36.125</v>
      </c>
      <c r="CD34">
        <v>40.186999999999998</v>
      </c>
      <c r="CE34">
        <v>38.5</v>
      </c>
      <c r="CF34">
        <v>39.5</v>
      </c>
      <c r="CG34">
        <v>36.686999999999998</v>
      </c>
      <c r="CH34">
        <v>44.85</v>
      </c>
      <c r="CI34">
        <v>4.9800000000000004</v>
      </c>
      <c r="CJ34">
        <v>0</v>
      </c>
      <c r="CK34">
        <v>1689464125.4000001</v>
      </c>
      <c r="CL34">
        <v>0</v>
      </c>
      <c r="CM34">
        <v>1689463125.5999999</v>
      </c>
      <c r="CN34" t="s">
        <v>353</v>
      </c>
      <c r="CO34">
        <v>1689463125.5999999</v>
      </c>
      <c r="CP34">
        <v>1689463122.0999999</v>
      </c>
      <c r="CQ34">
        <v>41</v>
      </c>
      <c r="CR34">
        <v>0.34399999999999997</v>
      </c>
      <c r="CS34">
        <v>4.7E-2</v>
      </c>
      <c r="CT34">
        <v>-1.6910000000000001</v>
      </c>
      <c r="CU34">
        <v>0.155</v>
      </c>
      <c r="CV34">
        <v>409</v>
      </c>
      <c r="CW34">
        <v>19</v>
      </c>
      <c r="CX34">
        <v>0.36</v>
      </c>
      <c r="CY34">
        <v>0.1</v>
      </c>
      <c r="CZ34">
        <v>0.82491030235431073</v>
      </c>
      <c r="DA34">
        <v>-3.899647854707991E-2</v>
      </c>
      <c r="DB34">
        <v>5.1164719518157611E-2</v>
      </c>
      <c r="DC34">
        <v>1</v>
      </c>
      <c r="DD34">
        <v>400.98346341463417</v>
      </c>
      <c r="DE34">
        <v>-0.29159581881409791</v>
      </c>
      <c r="DF34">
        <v>3.6465886203862631E-2</v>
      </c>
      <c r="DG34">
        <v>-1</v>
      </c>
      <c r="DH34">
        <v>50.003407317073183</v>
      </c>
      <c r="DI34">
        <v>0.35177482184885428</v>
      </c>
      <c r="DJ34">
        <v>0.16863526146650101</v>
      </c>
      <c r="DK34">
        <v>1</v>
      </c>
      <c r="DL34">
        <v>2</v>
      </c>
      <c r="DM34">
        <v>2</v>
      </c>
      <c r="DN34" t="s">
        <v>354</v>
      </c>
      <c r="DO34">
        <v>3.2111499999999999</v>
      </c>
      <c r="DP34">
        <v>2.67645</v>
      </c>
      <c r="DQ34">
        <v>9.4508900000000007E-2</v>
      </c>
      <c r="DR34">
        <v>9.3971200000000005E-2</v>
      </c>
      <c r="DS34">
        <v>9.7569400000000001E-2</v>
      </c>
      <c r="DT34">
        <v>9.4907000000000005E-2</v>
      </c>
      <c r="DU34">
        <v>27463.4</v>
      </c>
      <c r="DV34">
        <v>31046.799999999999</v>
      </c>
      <c r="DW34">
        <v>28535.599999999999</v>
      </c>
      <c r="DX34">
        <v>32849.599999999999</v>
      </c>
      <c r="DY34">
        <v>35776.1</v>
      </c>
      <c r="DZ34">
        <v>40401.1</v>
      </c>
      <c r="EA34">
        <v>41872.699999999997</v>
      </c>
      <c r="EB34">
        <v>47519.8</v>
      </c>
      <c r="EC34">
        <v>2.2395499999999999</v>
      </c>
      <c r="ED34">
        <v>1.83307</v>
      </c>
      <c r="EE34">
        <v>8.2235799999999998E-2</v>
      </c>
      <c r="EF34">
        <v>0</v>
      </c>
      <c r="EG34">
        <v>20.6615</v>
      </c>
      <c r="EH34">
        <v>999.9</v>
      </c>
      <c r="EI34">
        <v>60.9</v>
      </c>
      <c r="EJ34">
        <v>28</v>
      </c>
      <c r="EK34">
        <v>23.084299999999999</v>
      </c>
      <c r="EL34">
        <v>63.6188</v>
      </c>
      <c r="EM34">
        <v>17.115400000000001</v>
      </c>
      <c r="EN34">
        <v>1</v>
      </c>
      <c r="EO34">
        <v>-0.441334</v>
      </c>
      <c r="EP34">
        <v>-1.1504799999999999</v>
      </c>
      <c r="EQ34">
        <v>20.242699999999999</v>
      </c>
      <c r="ER34">
        <v>5.2279200000000001</v>
      </c>
      <c r="ES34">
        <v>12.0099</v>
      </c>
      <c r="ET34">
        <v>4.9897499999999999</v>
      </c>
      <c r="EU34">
        <v>3.3050000000000002</v>
      </c>
      <c r="EV34">
        <v>4454.6000000000004</v>
      </c>
      <c r="EW34">
        <v>4644.8</v>
      </c>
      <c r="EX34">
        <v>98.7</v>
      </c>
      <c r="EY34">
        <v>34.5</v>
      </c>
      <c r="EZ34">
        <v>1.85286</v>
      </c>
      <c r="FA34">
        <v>1.86158</v>
      </c>
      <c r="FB34">
        <v>1.8608</v>
      </c>
      <c r="FC34">
        <v>1.85684</v>
      </c>
      <c r="FD34">
        <v>1.86111</v>
      </c>
      <c r="FE34">
        <v>1.85745</v>
      </c>
      <c r="FF34">
        <v>1.8595299999999999</v>
      </c>
      <c r="FG34">
        <v>1.8623400000000001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-1.6619999999999999</v>
      </c>
      <c r="FV34">
        <v>0.1545</v>
      </c>
      <c r="FW34">
        <v>-0.22063420053817301</v>
      </c>
      <c r="FX34">
        <v>-4.0117494158234393E-3</v>
      </c>
      <c r="FY34">
        <v>1.087516141204025E-6</v>
      </c>
      <c r="FZ34">
        <v>-8.657206703991749E-11</v>
      </c>
      <c r="GA34">
        <v>0.15454499999999879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16.5</v>
      </c>
      <c r="GJ34">
        <v>16.600000000000001</v>
      </c>
      <c r="GK34">
        <v>0.99731400000000003</v>
      </c>
      <c r="GL34">
        <v>2.3754900000000001</v>
      </c>
      <c r="GM34">
        <v>1.5942400000000001</v>
      </c>
      <c r="GN34">
        <v>2.32056</v>
      </c>
      <c r="GO34">
        <v>1.40015</v>
      </c>
      <c r="GP34">
        <v>2.3290999999999999</v>
      </c>
      <c r="GQ34">
        <v>30.6524</v>
      </c>
      <c r="GR34">
        <v>15.8482</v>
      </c>
      <c r="GS34">
        <v>18</v>
      </c>
      <c r="GT34">
        <v>639.80399999999997</v>
      </c>
      <c r="GU34">
        <v>400.76</v>
      </c>
      <c r="GV34">
        <v>22.712800000000001</v>
      </c>
      <c r="GW34">
        <v>21.480599999999999</v>
      </c>
      <c r="GX34">
        <v>29.999400000000001</v>
      </c>
      <c r="GY34">
        <v>21.488099999999999</v>
      </c>
      <c r="GZ34">
        <v>21.4588</v>
      </c>
      <c r="HA34">
        <v>20.0258</v>
      </c>
      <c r="HB34">
        <v>20</v>
      </c>
      <c r="HC34">
        <v>-30</v>
      </c>
      <c r="HD34">
        <v>22.706299999999999</v>
      </c>
      <c r="HE34">
        <v>401.05700000000002</v>
      </c>
      <c r="HF34">
        <v>0</v>
      </c>
      <c r="HG34">
        <v>104.754</v>
      </c>
      <c r="HH34">
        <v>104.544</v>
      </c>
    </row>
    <row r="35" spans="1:216" x14ac:dyDescent="0.2">
      <c r="A35">
        <v>17</v>
      </c>
      <c r="B35">
        <v>1689464176</v>
      </c>
      <c r="C35">
        <v>968.40000009536743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396</v>
      </c>
      <c r="K35" t="s">
        <v>352</v>
      </c>
      <c r="L35">
        <v>1689464176</v>
      </c>
      <c r="M35">
        <f t="shared" si="0"/>
        <v>1.0388396919663808E-3</v>
      </c>
      <c r="N35">
        <f t="shared" si="1"/>
        <v>1.0388396919663809</v>
      </c>
      <c r="O35">
        <f t="shared" si="2"/>
        <v>0.20599392387791837</v>
      </c>
      <c r="P35">
        <f t="shared" si="3"/>
        <v>400.05</v>
      </c>
      <c r="Q35">
        <f t="shared" si="4"/>
        <v>392.59397855132454</v>
      </c>
      <c r="R35">
        <f t="shared" si="5"/>
        <v>39.329284294442338</v>
      </c>
      <c r="S35">
        <f t="shared" si="6"/>
        <v>40.076213700600007</v>
      </c>
      <c r="T35">
        <f t="shared" si="7"/>
        <v>0.13494954371015083</v>
      </c>
      <c r="U35">
        <f t="shared" si="8"/>
        <v>3.5488445687806367</v>
      </c>
      <c r="V35">
        <f t="shared" si="9"/>
        <v>0.13216216049187346</v>
      </c>
      <c r="W35">
        <f t="shared" si="10"/>
        <v>8.2846990367267087E-2</v>
      </c>
      <c r="X35">
        <f t="shared" si="11"/>
        <v>4.9731615406515957</v>
      </c>
      <c r="Y35">
        <f t="shared" si="12"/>
        <v>22.608202118713304</v>
      </c>
      <c r="Z35">
        <f t="shared" si="13"/>
        <v>22.004000000000001</v>
      </c>
      <c r="AA35">
        <f t="shared" si="14"/>
        <v>2.6541542305930115</v>
      </c>
      <c r="AB35">
        <f t="shared" si="15"/>
        <v>67.608923734618728</v>
      </c>
      <c r="AC35">
        <f t="shared" si="16"/>
        <v>1.8845587795452001</v>
      </c>
      <c r="AD35">
        <f t="shared" si="17"/>
        <v>2.7874408812400948</v>
      </c>
      <c r="AE35">
        <f t="shared" si="18"/>
        <v>0.76959545104781135</v>
      </c>
      <c r="AF35">
        <f t="shared" si="19"/>
        <v>-45.812830415717393</v>
      </c>
      <c r="AG35">
        <f t="shared" si="20"/>
        <v>154.18906603319428</v>
      </c>
      <c r="AH35">
        <f t="shared" si="21"/>
        <v>8.9524260248342351</v>
      </c>
      <c r="AI35">
        <f t="shared" si="22"/>
        <v>122.30182318296272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53885.366748017172</v>
      </c>
      <c r="AO35">
        <f t="shared" si="26"/>
        <v>30.072099999999999</v>
      </c>
      <c r="AP35">
        <f t="shared" si="27"/>
        <v>25.350540363031911</v>
      </c>
      <c r="AQ35">
        <f t="shared" si="28"/>
        <v>0.84299202127659567</v>
      </c>
      <c r="AR35">
        <f t="shared" si="29"/>
        <v>0.16537460106382978</v>
      </c>
      <c r="AS35">
        <v>1689464176</v>
      </c>
      <c r="AT35">
        <v>400.05</v>
      </c>
      <c r="AU35">
        <v>400.43400000000003</v>
      </c>
      <c r="AV35">
        <v>18.812100000000001</v>
      </c>
      <c r="AW35">
        <v>18.182400000000001</v>
      </c>
      <c r="AX35">
        <v>401.71199999999999</v>
      </c>
      <c r="AY35">
        <v>18.657599999999999</v>
      </c>
      <c r="AZ35">
        <v>600.053</v>
      </c>
      <c r="BA35">
        <v>100.111</v>
      </c>
      <c r="BB35">
        <v>6.7012000000000002E-2</v>
      </c>
      <c r="BC35">
        <v>22.809899999999999</v>
      </c>
      <c r="BD35">
        <v>22.004000000000001</v>
      </c>
      <c r="BE35">
        <v>999.9</v>
      </c>
      <c r="BF35">
        <v>0</v>
      </c>
      <c r="BG35">
        <v>0</v>
      </c>
      <c r="BH35">
        <v>10038.799999999999</v>
      </c>
      <c r="BI35">
        <v>0</v>
      </c>
      <c r="BJ35">
        <v>64.045299999999997</v>
      </c>
      <c r="BK35">
        <v>-0.38461299999999998</v>
      </c>
      <c r="BL35">
        <v>407.72</v>
      </c>
      <c r="BM35">
        <v>407.85</v>
      </c>
      <c r="BN35">
        <v>0.62973599999999996</v>
      </c>
      <c r="BO35">
        <v>400.43400000000003</v>
      </c>
      <c r="BP35">
        <v>18.182400000000001</v>
      </c>
      <c r="BQ35">
        <v>1.8832899999999999</v>
      </c>
      <c r="BR35">
        <v>1.8202499999999999</v>
      </c>
      <c r="BS35">
        <v>16.495799999999999</v>
      </c>
      <c r="BT35">
        <v>15.9618</v>
      </c>
      <c r="BU35">
        <v>30.072099999999999</v>
      </c>
      <c r="BV35">
        <v>0.90034499999999995</v>
      </c>
      <c r="BW35">
        <v>9.9655499999999994E-2</v>
      </c>
      <c r="BX35">
        <v>0</v>
      </c>
      <c r="BY35">
        <v>2.5975000000000001</v>
      </c>
      <c r="BZ35">
        <v>0</v>
      </c>
      <c r="CA35">
        <v>4909.46</v>
      </c>
      <c r="CB35">
        <v>243.94900000000001</v>
      </c>
      <c r="CC35">
        <v>36.061999999999998</v>
      </c>
      <c r="CD35">
        <v>40.125</v>
      </c>
      <c r="CE35">
        <v>38.375</v>
      </c>
      <c r="CF35">
        <v>39.625</v>
      </c>
      <c r="CG35">
        <v>36.625</v>
      </c>
      <c r="CH35">
        <v>27.08</v>
      </c>
      <c r="CI35">
        <v>3</v>
      </c>
      <c r="CJ35">
        <v>0</v>
      </c>
      <c r="CK35">
        <v>1689464186</v>
      </c>
      <c r="CL35">
        <v>0</v>
      </c>
      <c r="CM35">
        <v>1689463125.5999999</v>
      </c>
      <c r="CN35" t="s">
        <v>353</v>
      </c>
      <c r="CO35">
        <v>1689463125.5999999</v>
      </c>
      <c r="CP35">
        <v>1689463122.0999999</v>
      </c>
      <c r="CQ35">
        <v>41</v>
      </c>
      <c r="CR35">
        <v>0.34399999999999997</v>
      </c>
      <c r="CS35">
        <v>4.7E-2</v>
      </c>
      <c r="CT35">
        <v>-1.6910000000000001</v>
      </c>
      <c r="CU35">
        <v>0.155</v>
      </c>
      <c r="CV35">
        <v>409</v>
      </c>
      <c r="CW35">
        <v>19</v>
      </c>
      <c r="CX35">
        <v>0.36</v>
      </c>
      <c r="CY35">
        <v>0.1</v>
      </c>
      <c r="CZ35">
        <v>0.2090060472900338</v>
      </c>
      <c r="DA35">
        <v>0.17496958943286511</v>
      </c>
      <c r="DB35">
        <v>3.0458612476402691E-2</v>
      </c>
      <c r="DC35">
        <v>1</v>
      </c>
      <c r="DD35">
        <v>400.48812195121951</v>
      </c>
      <c r="DE35">
        <v>3.2341463415044493E-2</v>
      </c>
      <c r="DF35">
        <v>2.2006867134391879E-2</v>
      </c>
      <c r="DG35">
        <v>-1</v>
      </c>
      <c r="DH35">
        <v>29.99522</v>
      </c>
      <c r="DI35">
        <v>-0.39172500667417293</v>
      </c>
      <c r="DJ35">
        <v>0.13035193746162699</v>
      </c>
      <c r="DK35">
        <v>1</v>
      </c>
      <c r="DL35">
        <v>2</v>
      </c>
      <c r="DM35">
        <v>2</v>
      </c>
      <c r="DN35" t="s">
        <v>354</v>
      </c>
      <c r="DO35">
        <v>3.2113100000000001</v>
      </c>
      <c r="DP35">
        <v>2.6762800000000002</v>
      </c>
      <c r="DQ35">
        <v>9.4556500000000002E-2</v>
      </c>
      <c r="DR35">
        <v>9.3903600000000004E-2</v>
      </c>
      <c r="DS35">
        <v>9.66442E-2</v>
      </c>
      <c r="DT35">
        <v>9.3759800000000004E-2</v>
      </c>
      <c r="DU35">
        <v>27466.799999999999</v>
      </c>
      <c r="DV35">
        <v>31052.5</v>
      </c>
      <c r="DW35">
        <v>28540.1</v>
      </c>
      <c r="DX35">
        <v>32852.699999999997</v>
      </c>
      <c r="DY35">
        <v>35819.4</v>
      </c>
      <c r="DZ35">
        <v>40456.5</v>
      </c>
      <c r="EA35">
        <v>41879.5</v>
      </c>
      <c r="EB35">
        <v>47524.4</v>
      </c>
      <c r="EC35">
        <v>2.2414999999999998</v>
      </c>
      <c r="ED35">
        <v>1.83382</v>
      </c>
      <c r="EE35">
        <v>7.8253400000000001E-2</v>
      </c>
      <c r="EF35">
        <v>0</v>
      </c>
      <c r="EG35">
        <v>20.712299999999999</v>
      </c>
      <c r="EH35">
        <v>999.9</v>
      </c>
      <c r="EI35">
        <v>60.8</v>
      </c>
      <c r="EJ35">
        <v>28</v>
      </c>
      <c r="EK35">
        <v>23.046099999999999</v>
      </c>
      <c r="EL35">
        <v>63.458799999999997</v>
      </c>
      <c r="EM35">
        <v>17.48</v>
      </c>
      <c r="EN35">
        <v>1</v>
      </c>
      <c r="EO35">
        <v>-0.450714</v>
      </c>
      <c r="EP35">
        <v>-1.5315300000000001</v>
      </c>
      <c r="EQ35">
        <v>20.239899999999999</v>
      </c>
      <c r="ER35">
        <v>5.2279200000000001</v>
      </c>
      <c r="ES35">
        <v>12.0099</v>
      </c>
      <c r="ET35">
        <v>4.9904500000000001</v>
      </c>
      <c r="EU35">
        <v>3.3050000000000002</v>
      </c>
      <c r="EV35">
        <v>4456</v>
      </c>
      <c r="EW35">
        <v>4650</v>
      </c>
      <c r="EX35">
        <v>98.7</v>
      </c>
      <c r="EY35">
        <v>34.5</v>
      </c>
      <c r="EZ35">
        <v>1.8528199999999999</v>
      </c>
      <c r="FA35">
        <v>1.8615699999999999</v>
      </c>
      <c r="FB35">
        <v>1.8608</v>
      </c>
      <c r="FC35">
        <v>1.8568199999999999</v>
      </c>
      <c r="FD35">
        <v>1.86111</v>
      </c>
      <c r="FE35">
        <v>1.8574200000000001</v>
      </c>
      <c r="FF35">
        <v>1.8594900000000001</v>
      </c>
      <c r="FG35">
        <v>1.8623400000000001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-1.6619999999999999</v>
      </c>
      <c r="FV35">
        <v>0.1545</v>
      </c>
      <c r="FW35">
        <v>-0.22063420053817301</v>
      </c>
      <c r="FX35">
        <v>-4.0117494158234393E-3</v>
      </c>
      <c r="FY35">
        <v>1.087516141204025E-6</v>
      </c>
      <c r="FZ35">
        <v>-8.657206703991749E-11</v>
      </c>
      <c r="GA35">
        <v>0.15454499999999879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17.5</v>
      </c>
      <c r="GJ35">
        <v>17.600000000000001</v>
      </c>
      <c r="GK35">
        <v>0.99609400000000003</v>
      </c>
      <c r="GL35">
        <v>2.36938</v>
      </c>
      <c r="GM35">
        <v>1.5942400000000001</v>
      </c>
      <c r="GN35">
        <v>2.32056</v>
      </c>
      <c r="GO35">
        <v>1.40015</v>
      </c>
      <c r="GP35">
        <v>2.32544</v>
      </c>
      <c r="GQ35">
        <v>30.587700000000002</v>
      </c>
      <c r="GR35">
        <v>15.8482</v>
      </c>
      <c r="GS35">
        <v>18</v>
      </c>
      <c r="GT35">
        <v>639.678</v>
      </c>
      <c r="GU35">
        <v>400.16</v>
      </c>
      <c r="GV35">
        <v>22.5517</v>
      </c>
      <c r="GW35">
        <v>21.3583</v>
      </c>
      <c r="GX35">
        <v>29.998999999999999</v>
      </c>
      <c r="GY35">
        <v>21.362300000000001</v>
      </c>
      <c r="GZ35">
        <v>21.3352</v>
      </c>
      <c r="HA35">
        <v>20.002400000000002</v>
      </c>
      <c r="HB35">
        <v>20</v>
      </c>
      <c r="HC35">
        <v>-30</v>
      </c>
      <c r="HD35">
        <v>22.611899999999999</v>
      </c>
      <c r="HE35">
        <v>400.44799999999998</v>
      </c>
      <c r="HF35">
        <v>0</v>
      </c>
      <c r="HG35">
        <v>104.771</v>
      </c>
      <c r="HH35">
        <v>104.554</v>
      </c>
    </row>
    <row r="36" spans="1:216" x14ac:dyDescent="0.2">
      <c r="A36">
        <v>18</v>
      </c>
      <c r="B36">
        <v>1689464236.5</v>
      </c>
      <c r="C36">
        <v>1028.900000095367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396</v>
      </c>
      <c r="K36" t="s">
        <v>352</v>
      </c>
      <c r="L36">
        <v>1689464236.5</v>
      </c>
      <c r="M36">
        <f t="shared" si="0"/>
        <v>6.7533488850710847E-4</v>
      </c>
      <c r="N36">
        <f t="shared" si="1"/>
        <v>0.67533488850710843</v>
      </c>
      <c r="O36">
        <f t="shared" si="2"/>
        <v>-4.9954867622148902E-2</v>
      </c>
      <c r="P36">
        <f t="shared" si="3"/>
        <v>400.012</v>
      </c>
      <c r="Q36">
        <f t="shared" si="4"/>
        <v>395.98161784428589</v>
      </c>
      <c r="R36">
        <f t="shared" si="5"/>
        <v>39.667267625215217</v>
      </c>
      <c r="S36">
        <f t="shared" si="6"/>
        <v>40.071009214213596</v>
      </c>
      <c r="T36">
        <f t="shared" si="7"/>
        <v>8.789178503172719E-2</v>
      </c>
      <c r="U36">
        <f t="shared" si="8"/>
        <v>3.5536293014659952</v>
      </c>
      <c r="V36">
        <f t="shared" si="9"/>
        <v>8.6701751855688847E-2</v>
      </c>
      <c r="W36">
        <f t="shared" si="10"/>
        <v>5.4294172240523103E-2</v>
      </c>
      <c r="X36">
        <f t="shared" si="11"/>
        <v>3.2982238243480437</v>
      </c>
      <c r="Y36">
        <f t="shared" si="12"/>
        <v>22.704269542217588</v>
      </c>
      <c r="Z36">
        <f t="shared" si="13"/>
        <v>22.074999999999999</v>
      </c>
      <c r="AA36">
        <f t="shared" si="14"/>
        <v>2.665668400169714</v>
      </c>
      <c r="AB36">
        <f t="shared" si="15"/>
        <v>68.173790748962816</v>
      </c>
      <c r="AC36">
        <f t="shared" si="16"/>
        <v>1.9031856113268599</v>
      </c>
      <c r="AD36">
        <f t="shared" si="17"/>
        <v>2.791667575498308</v>
      </c>
      <c r="AE36">
        <f t="shared" si="18"/>
        <v>0.76248278884285403</v>
      </c>
      <c r="AF36">
        <f t="shared" si="19"/>
        <v>-29.782268583163482</v>
      </c>
      <c r="AG36">
        <f t="shared" si="20"/>
        <v>145.58412147819269</v>
      </c>
      <c r="AH36">
        <f t="shared" si="21"/>
        <v>8.4455439306595821</v>
      </c>
      <c r="AI36">
        <f t="shared" si="22"/>
        <v>127.54562065003682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53985.106766221179</v>
      </c>
      <c r="AO36">
        <f t="shared" si="26"/>
        <v>19.9435</v>
      </c>
      <c r="AP36">
        <f t="shared" si="27"/>
        <v>16.812250478936811</v>
      </c>
      <c r="AQ36">
        <f t="shared" si="28"/>
        <v>0.84299398194583752</v>
      </c>
      <c r="AR36">
        <f t="shared" si="29"/>
        <v>0.16537838515546638</v>
      </c>
      <c r="AS36">
        <v>1689464236.5</v>
      </c>
      <c r="AT36">
        <v>400.012</v>
      </c>
      <c r="AU36">
        <v>400.14800000000002</v>
      </c>
      <c r="AV36">
        <v>18.998699999999999</v>
      </c>
      <c r="AW36">
        <v>18.589500000000001</v>
      </c>
      <c r="AX36">
        <v>401.67399999999998</v>
      </c>
      <c r="AY36">
        <v>18.844100000000001</v>
      </c>
      <c r="AZ36">
        <v>600.17200000000003</v>
      </c>
      <c r="BA36">
        <v>100.108</v>
      </c>
      <c r="BB36">
        <v>6.6517800000000002E-2</v>
      </c>
      <c r="BC36">
        <v>22.834900000000001</v>
      </c>
      <c r="BD36">
        <v>22.074999999999999</v>
      </c>
      <c r="BE36">
        <v>999.9</v>
      </c>
      <c r="BF36">
        <v>0</v>
      </c>
      <c r="BG36">
        <v>0</v>
      </c>
      <c r="BH36">
        <v>10059.4</v>
      </c>
      <c r="BI36">
        <v>0</v>
      </c>
      <c r="BJ36">
        <v>64.712199999999996</v>
      </c>
      <c r="BK36">
        <v>-0.136658</v>
      </c>
      <c r="BL36">
        <v>407.75799999999998</v>
      </c>
      <c r="BM36">
        <v>407.72800000000001</v>
      </c>
      <c r="BN36">
        <v>0.40914200000000001</v>
      </c>
      <c r="BO36">
        <v>400.14800000000002</v>
      </c>
      <c r="BP36">
        <v>18.589500000000001</v>
      </c>
      <c r="BQ36">
        <v>1.90191</v>
      </c>
      <c r="BR36">
        <v>1.8609500000000001</v>
      </c>
      <c r="BS36">
        <v>16.650600000000001</v>
      </c>
      <c r="BT36">
        <v>16.308399999999999</v>
      </c>
      <c r="BU36">
        <v>19.9435</v>
      </c>
      <c r="BV36">
        <v>0.89997300000000002</v>
      </c>
      <c r="BW36">
        <v>0.100027</v>
      </c>
      <c r="BX36">
        <v>0</v>
      </c>
      <c r="BY36">
        <v>2.4925999999999999</v>
      </c>
      <c r="BZ36">
        <v>0</v>
      </c>
      <c r="CA36">
        <v>4958.68</v>
      </c>
      <c r="CB36">
        <v>161.76599999999999</v>
      </c>
      <c r="CC36">
        <v>36</v>
      </c>
      <c r="CD36">
        <v>40.061999999999998</v>
      </c>
      <c r="CE36">
        <v>38.311999999999998</v>
      </c>
      <c r="CF36">
        <v>39.811999999999998</v>
      </c>
      <c r="CG36">
        <v>36.625</v>
      </c>
      <c r="CH36">
        <v>17.95</v>
      </c>
      <c r="CI36">
        <v>1.99</v>
      </c>
      <c r="CJ36">
        <v>0</v>
      </c>
      <c r="CK36">
        <v>1689464246</v>
      </c>
      <c r="CL36">
        <v>0</v>
      </c>
      <c r="CM36">
        <v>1689463125.5999999</v>
      </c>
      <c r="CN36" t="s">
        <v>353</v>
      </c>
      <c r="CO36">
        <v>1689463125.5999999</v>
      </c>
      <c r="CP36">
        <v>1689463122.0999999</v>
      </c>
      <c r="CQ36">
        <v>41</v>
      </c>
      <c r="CR36">
        <v>0.34399999999999997</v>
      </c>
      <c r="CS36">
        <v>4.7E-2</v>
      </c>
      <c r="CT36">
        <v>-1.6910000000000001</v>
      </c>
      <c r="CU36">
        <v>0.155</v>
      </c>
      <c r="CV36">
        <v>409</v>
      </c>
      <c r="CW36">
        <v>19</v>
      </c>
      <c r="CX36">
        <v>0.36</v>
      </c>
      <c r="CY36">
        <v>0.1</v>
      </c>
      <c r="CZ36">
        <v>-9.4430263125134292E-2</v>
      </c>
      <c r="DA36">
        <v>0.35334783828178767</v>
      </c>
      <c r="DB36">
        <v>5.8923324270796343E-2</v>
      </c>
      <c r="DC36">
        <v>1</v>
      </c>
      <c r="DD36">
        <v>400.13531707317071</v>
      </c>
      <c r="DE36">
        <v>7.003484320579223E-2</v>
      </c>
      <c r="DF36">
        <v>3.0945616360342511E-2</v>
      </c>
      <c r="DG36">
        <v>-1</v>
      </c>
      <c r="DH36">
        <v>20.01081219512195</v>
      </c>
      <c r="DI36">
        <v>0.1057111155411965</v>
      </c>
      <c r="DJ36">
        <v>0.14125363314148531</v>
      </c>
      <c r="DK36">
        <v>1</v>
      </c>
      <c r="DL36">
        <v>2</v>
      </c>
      <c r="DM36">
        <v>2</v>
      </c>
      <c r="DN36" t="s">
        <v>354</v>
      </c>
      <c r="DO36">
        <v>3.2117300000000002</v>
      </c>
      <c r="DP36">
        <v>2.67597</v>
      </c>
      <c r="DQ36">
        <v>9.4575400000000004E-2</v>
      </c>
      <c r="DR36">
        <v>9.3879900000000002E-2</v>
      </c>
      <c r="DS36">
        <v>9.7362500000000005E-2</v>
      </c>
      <c r="DT36">
        <v>9.5272899999999994E-2</v>
      </c>
      <c r="DU36">
        <v>27468.7</v>
      </c>
      <c r="DV36">
        <v>31056.9</v>
      </c>
      <c r="DW36">
        <v>28542.2</v>
      </c>
      <c r="DX36">
        <v>32856</v>
      </c>
      <c r="DY36">
        <v>35792.800000000003</v>
      </c>
      <c r="DZ36">
        <v>40393.300000000003</v>
      </c>
      <c r="EA36">
        <v>41882.800000000003</v>
      </c>
      <c r="EB36">
        <v>47529.599999999999</v>
      </c>
      <c r="EC36">
        <v>2.24275</v>
      </c>
      <c r="ED36">
        <v>1.8360000000000001</v>
      </c>
      <c r="EE36">
        <v>7.2419600000000001E-2</v>
      </c>
      <c r="EF36">
        <v>0</v>
      </c>
      <c r="EG36">
        <v>20.879799999999999</v>
      </c>
      <c r="EH36">
        <v>999.9</v>
      </c>
      <c r="EI36">
        <v>60.8</v>
      </c>
      <c r="EJ36">
        <v>28</v>
      </c>
      <c r="EK36">
        <v>23.046399999999998</v>
      </c>
      <c r="EL36">
        <v>63.4589</v>
      </c>
      <c r="EM36">
        <v>17.243600000000001</v>
      </c>
      <c r="EN36">
        <v>1</v>
      </c>
      <c r="EO36">
        <v>-0.458316</v>
      </c>
      <c r="EP36">
        <v>-0.513459</v>
      </c>
      <c r="EQ36">
        <v>20.246400000000001</v>
      </c>
      <c r="ER36">
        <v>5.2277699999999996</v>
      </c>
      <c r="ES36">
        <v>12.0098</v>
      </c>
      <c r="ET36">
        <v>4.9903500000000003</v>
      </c>
      <c r="EU36">
        <v>3.3050000000000002</v>
      </c>
      <c r="EV36">
        <v>4457.3999999999996</v>
      </c>
      <c r="EW36">
        <v>4655.2</v>
      </c>
      <c r="EX36">
        <v>98.7</v>
      </c>
      <c r="EY36">
        <v>34.5</v>
      </c>
      <c r="EZ36">
        <v>1.8528100000000001</v>
      </c>
      <c r="FA36">
        <v>1.8615699999999999</v>
      </c>
      <c r="FB36">
        <v>1.8608</v>
      </c>
      <c r="FC36">
        <v>1.85683</v>
      </c>
      <c r="FD36">
        <v>1.86111</v>
      </c>
      <c r="FE36">
        <v>1.85744</v>
      </c>
      <c r="FF36">
        <v>1.8594999999999999</v>
      </c>
      <c r="FG36">
        <v>1.8623400000000001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-1.6619999999999999</v>
      </c>
      <c r="FV36">
        <v>0.15459999999999999</v>
      </c>
      <c r="FW36">
        <v>-0.22063420053817301</v>
      </c>
      <c r="FX36">
        <v>-4.0117494158234393E-3</v>
      </c>
      <c r="FY36">
        <v>1.087516141204025E-6</v>
      </c>
      <c r="FZ36">
        <v>-8.657206703991749E-11</v>
      </c>
      <c r="GA36">
        <v>0.15454499999999879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18.5</v>
      </c>
      <c r="GJ36">
        <v>18.600000000000001</v>
      </c>
      <c r="GK36">
        <v>0.99609400000000003</v>
      </c>
      <c r="GL36">
        <v>2.3730500000000001</v>
      </c>
      <c r="GM36">
        <v>1.5942400000000001</v>
      </c>
      <c r="GN36">
        <v>2.32056</v>
      </c>
      <c r="GO36">
        <v>1.40015</v>
      </c>
      <c r="GP36">
        <v>2.36938</v>
      </c>
      <c r="GQ36">
        <v>30.523099999999999</v>
      </c>
      <c r="GR36">
        <v>15.8482</v>
      </c>
      <c r="GS36">
        <v>18</v>
      </c>
      <c r="GT36">
        <v>639.22699999999998</v>
      </c>
      <c r="GU36">
        <v>400.512</v>
      </c>
      <c r="GV36">
        <v>22.123999999999999</v>
      </c>
      <c r="GW36">
        <v>21.2545</v>
      </c>
      <c r="GX36">
        <v>29.999600000000001</v>
      </c>
      <c r="GY36">
        <v>21.2531</v>
      </c>
      <c r="GZ36">
        <v>21.2272</v>
      </c>
      <c r="HA36">
        <v>19.9985</v>
      </c>
      <c r="HB36">
        <v>20</v>
      </c>
      <c r="HC36">
        <v>-30</v>
      </c>
      <c r="HD36">
        <v>22.109100000000002</v>
      </c>
      <c r="HE36">
        <v>400.18700000000001</v>
      </c>
      <c r="HF36">
        <v>0</v>
      </c>
      <c r="HG36">
        <v>104.779</v>
      </c>
      <c r="HH36">
        <v>104.565</v>
      </c>
    </row>
    <row r="37" spans="1:216" x14ac:dyDescent="0.2">
      <c r="A37">
        <v>19</v>
      </c>
      <c r="B37">
        <v>1689464297</v>
      </c>
      <c r="C37">
        <v>1089.400000095367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396</v>
      </c>
      <c r="K37" t="s">
        <v>352</v>
      </c>
      <c r="L37">
        <v>1689464297</v>
      </c>
      <c r="M37">
        <f t="shared" si="0"/>
        <v>9.8131010035274456E-4</v>
      </c>
      <c r="N37">
        <f t="shared" si="1"/>
        <v>0.98131010035274446</v>
      </c>
      <c r="O37">
        <f t="shared" si="2"/>
        <v>-0.74220023329772822</v>
      </c>
      <c r="P37">
        <f t="shared" si="3"/>
        <v>400.01400000000001</v>
      </c>
      <c r="Q37">
        <f t="shared" si="4"/>
        <v>404.21969903554782</v>
      </c>
      <c r="R37">
        <f t="shared" si="5"/>
        <v>40.492007878569538</v>
      </c>
      <c r="S37">
        <f t="shared" si="6"/>
        <v>40.070709265739396</v>
      </c>
      <c r="T37">
        <f t="shared" si="7"/>
        <v>0.13462678661868643</v>
      </c>
      <c r="U37">
        <f t="shared" si="8"/>
        <v>3.5419293468411168</v>
      </c>
      <c r="V37">
        <f t="shared" si="9"/>
        <v>0.13184727703188395</v>
      </c>
      <c r="W37">
        <f t="shared" si="10"/>
        <v>8.2649496410919066E-2</v>
      </c>
      <c r="X37">
        <f t="shared" si="11"/>
        <v>0</v>
      </c>
      <c r="Y37">
        <f t="shared" si="12"/>
        <v>22.421655631670745</v>
      </c>
      <c r="Z37">
        <f t="shared" si="13"/>
        <v>21.9434</v>
      </c>
      <c r="AA37">
        <f t="shared" si="14"/>
        <v>2.6443611021017519</v>
      </c>
      <c r="AB37">
        <f t="shared" si="15"/>
        <v>69.458003313893229</v>
      </c>
      <c r="AC37">
        <f t="shared" si="16"/>
        <v>1.91576364665395</v>
      </c>
      <c r="AD37">
        <f t="shared" si="17"/>
        <v>2.758161126510172</v>
      </c>
      <c r="AE37">
        <f t="shared" si="18"/>
        <v>0.72859745544780186</v>
      </c>
      <c r="AF37">
        <f t="shared" si="19"/>
        <v>-43.275775425556034</v>
      </c>
      <c r="AG37">
        <f t="shared" si="20"/>
        <v>132.21550750123222</v>
      </c>
      <c r="AH37">
        <f t="shared" si="21"/>
        <v>7.6824326558128799</v>
      </c>
      <c r="AI37">
        <f t="shared" si="22"/>
        <v>96.622164731489079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53766.137418868137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1689464297</v>
      </c>
      <c r="AT37">
        <v>400.01400000000001</v>
      </c>
      <c r="AU37">
        <v>399.798</v>
      </c>
      <c r="AV37">
        <v>19.124500000000001</v>
      </c>
      <c r="AW37">
        <v>18.529900000000001</v>
      </c>
      <c r="AX37">
        <v>401.67599999999999</v>
      </c>
      <c r="AY37">
        <v>18.969899999999999</v>
      </c>
      <c r="AZ37">
        <v>600.09199999999998</v>
      </c>
      <c r="BA37">
        <v>100.10599999999999</v>
      </c>
      <c r="BB37">
        <v>6.7267099999999996E-2</v>
      </c>
      <c r="BC37">
        <v>22.6358</v>
      </c>
      <c r="BD37">
        <v>21.9434</v>
      </c>
      <c r="BE37">
        <v>999.9</v>
      </c>
      <c r="BF37">
        <v>0</v>
      </c>
      <c r="BG37">
        <v>0</v>
      </c>
      <c r="BH37">
        <v>10010</v>
      </c>
      <c r="BI37">
        <v>0</v>
      </c>
      <c r="BJ37">
        <v>62.261600000000001</v>
      </c>
      <c r="BK37">
        <v>0.21637000000000001</v>
      </c>
      <c r="BL37">
        <v>407.81299999999999</v>
      </c>
      <c r="BM37">
        <v>407.346</v>
      </c>
      <c r="BN37">
        <v>0.594553</v>
      </c>
      <c r="BO37">
        <v>399.798</v>
      </c>
      <c r="BP37">
        <v>18.529900000000001</v>
      </c>
      <c r="BQ37">
        <v>1.9144699999999999</v>
      </c>
      <c r="BR37">
        <v>1.8549599999999999</v>
      </c>
      <c r="BS37">
        <v>16.754200000000001</v>
      </c>
      <c r="BT37">
        <v>16.2578</v>
      </c>
      <c r="BU37">
        <v>0</v>
      </c>
      <c r="BV37">
        <v>0</v>
      </c>
      <c r="BW37">
        <v>0</v>
      </c>
      <c r="BX37">
        <v>0</v>
      </c>
      <c r="BY37">
        <v>6.69</v>
      </c>
      <c r="BZ37">
        <v>0</v>
      </c>
      <c r="CA37">
        <v>4697.6499999999996</v>
      </c>
      <c r="CB37">
        <v>5.8</v>
      </c>
      <c r="CC37">
        <v>35.875</v>
      </c>
      <c r="CD37">
        <v>40.061999999999998</v>
      </c>
      <c r="CE37">
        <v>38.311999999999998</v>
      </c>
      <c r="CF37">
        <v>39.561999999999998</v>
      </c>
      <c r="CG37">
        <v>36.561999999999998</v>
      </c>
      <c r="CH37">
        <v>0</v>
      </c>
      <c r="CI37">
        <v>0</v>
      </c>
      <c r="CJ37">
        <v>0</v>
      </c>
      <c r="CK37">
        <v>1689464306.8</v>
      </c>
      <c r="CL37">
        <v>0</v>
      </c>
      <c r="CM37">
        <v>1689463125.5999999</v>
      </c>
      <c r="CN37" t="s">
        <v>353</v>
      </c>
      <c r="CO37">
        <v>1689463125.5999999</v>
      </c>
      <c r="CP37">
        <v>1689463122.0999999</v>
      </c>
      <c r="CQ37">
        <v>41</v>
      </c>
      <c r="CR37">
        <v>0.34399999999999997</v>
      </c>
      <c r="CS37">
        <v>4.7E-2</v>
      </c>
      <c r="CT37">
        <v>-1.6910000000000001</v>
      </c>
      <c r="CU37">
        <v>0.155</v>
      </c>
      <c r="CV37">
        <v>409</v>
      </c>
      <c r="CW37">
        <v>19</v>
      </c>
      <c r="CX37">
        <v>0.36</v>
      </c>
      <c r="CY37">
        <v>0.1</v>
      </c>
      <c r="CZ37">
        <v>-0.50235721600657668</v>
      </c>
      <c r="DA37">
        <v>-0.17757600301717999</v>
      </c>
      <c r="DB37">
        <v>4.9189592690997368E-2</v>
      </c>
      <c r="DC37">
        <v>1</v>
      </c>
      <c r="DD37">
        <v>399.81365</v>
      </c>
      <c r="DE37">
        <v>3.8251407128617347E-2</v>
      </c>
      <c r="DF37">
        <v>3.9832493017635667E-2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3.2116500000000001</v>
      </c>
      <c r="DP37">
        <v>2.6762899999999998</v>
      </c>
      <c r="DQ37">
        <v>9.4595899999999997E-2</v>
      </c>
      <c r="DR37">
        <v>9.3836100000000006E-2</v>
      </c>
      <c r="DS37">
        <v>9.7848199999999996E-2</v>
      </c>
      <c r="DT37">
        <v>9.5073599999999994E-2</v>
      </c>
      <c r="DU37">
        <v>27467.3</v>
      </c>
      <c r="DV37">
        <v>31059.9</v>
      </c>
      <c r="DW37">
        <v>28541.3</v>
      </c>
      <c r="DX37">
        <v>32857.300000000003</v>
      </c>
      <c r="DY37">
        <v>35771.1</v>
      </c>
      <c r="DZ37">
        <v>40404.1</v>
      </c>
      <c r="EA37">
        <v>41880.699999999997</v>
      </c>
      <c r="EB37">
        <v>47531.8</v>
      </c>
      <c r="EC37">
        <v>2.24437</v>
      </c>
      <c r="ED37">
        <v>1.8367500000000001</v>
      </c>
      <c r="EE37">
        <v>5.5551499999999997E-2</v>
      </c>
      <c r="EF37">
        <v>0</v>
      </c>
      <c r="EG37">
        <v>21.026599999999998</v>
      </c>
      <c r="EH37">
        <v>999.9</v>
      </c>
      <c r="EI37">
        <v>60.7</v>
      </c>
      <c r="EJ37">
        <v>28</v>
      </c>
      <c r="EK37">
        <v>23.008900000000001</v>
      </c>
      <c r="EL37">
        <v>63.5989</v>
      </c>
      <c r="EM37">
        <v>17.411899999999999</v>
      </c>
      <c r="EN37">
        <v>1</v>
      </c>
      <c r="EO37">
        <v>-0.462752</v>
      </c>
      <c r="EP37">
        <v>-1.1025499999999999</v>
      </c>
      <c r="EQ37">
        <v>20.243500000000001</v>
      </c>
      <c r="ER37">
        <v>5.2279200000000001</v>
      </c>
      <c r="ES37">
        <v>12.009499999999999</v>
      </c>
      <c r="ET37">
        <v>4.9911000000000003</v>
      </c>
      <c r="EU37">
        <v>3.3050000000000002</v>
      </c>
      <c r="EV37">
        <v>4458.8</v>
      </c>
      <c r="EW37">
        <v>4660.5</v>
      </c>
      <c r="EX37">
        <v>98.7</v>
      </c>
      <c r="EY37">
        <v>34.5</v>
      </c>
      <c r="EZ37">
        <v>1.8527499999999999</v>
      </c>
      <c r="FA37">
        <v>1.8615699999999999</v>
      </c>
      <c r="FB37">
        <v>1.8607100000000001</v>
      </c>
      <c r="FC37">
        <v>1.85673</v>
      </c>
      <c r="FD37">
        <v>1.8611</v>
      </c>
      <c r="FE37">
        <v>1.85737</v>
      </c>
      <c r="FF37">
        <v>1.8594599999999999</v>
      </c>
      <c r="FG37">
        <v>1.8623400000000001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-1.6619999999999999</v>
      </c>
      <c r="FV37">
        <v>0.15459999999999999</v>
      </c>
      <c r="FW37">
        <v>-0.22063420053817301</v>
      </c>
      <c r="FX37">
        <v>-4.0117494158234393E-3</v>
      </c>
      <c r="FY37">
        <v>1.087516141204025E-6</v>
      </c>
      <c r="FZ37">
        <v>-8.657206703991749E-11</v>
      </c>
      <c r="GA37">
        <v>0.15454499999999879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19.5</v>
      </c>
      <c r="GJ37">
        <v>19.600000000000001</v>
      </c>
      <c r="GK37">
        <v>0.99487300000000001</v>
      </c>
      <c r="GL37">
        <v>2.3730500000000001</v>
      </c>
      <c r="GM37">
        <v>1.5942400000000001</v>
      </c>
      <c r="GN37">
        <v>2.32056</v>
      </c>
      <c r="GO37">
        <v>1.40015</v>
      </c>
      <c r="GP37">
        <v>2.2961399999999998</v>
      </c>
      <c r="GQ37">
        <v>30.48</v>
      </c>
      <c r="GR37">
        <v>15.8307</v>
      </c>
      <c r="GS37">
        <v>18</v>
      </c>
      <c r="GT37">
        <v>639.39499999999998</v>
      </c>
      <c r="GU37">
        <v>400.22199999999998</v>
      </c>
      <c r="GV37">
        <v>22.233899999999998</v>
      </c>
      <c r="GW37">
        <v>21.190999999999999</v>
      </c>
      <c r="GX37">
        <v>29.9999</v>
      </c>
      <c r="GY37">
        <v>21.169799999999999</v>
      </c>
      <c r="GZ37">
        <v>21.141100000000002</v>
      </c>
      <c r="HA37">
        <v>19.9834</v>
      </c>
      <c r="HB37">
        <v>20</v>
      </c>
      <c r="HC37">
        <v>-30</v>
      </c>
      <c r="HD37">
        <v>22.2331</v>
      </c>
      <c r="HE37">
        <v>399.74900000000002</v>
      </c>
      <c r="HF37">
        <v>0</v>
      </c>
      <c r="HG37">
        <v>104.774</v>
      </c>
      <c r="HH37">
        <v>104.569</v>
      </c>
    </row>
    <row r="38" spans="1:216" x14ac:dyDescent="0.2">
      <c r="A38">
        <v>20</v>
      </c>
      <c r="B38">
        <v>1689464372.5</v>
      </c>
      <c r="C38">
        <v>1164.900000095367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396</v>
      </c>
      <c r="K38" t="s">
        <v>352</v>
      </c>
      <c r="L38">
        <v>1689464372.5</v>
      </c>
      <c r="M38">
        <f t="shared" si="0"/>
        <v>-8.4148829737347387E-4</v>
      </c>
      <c r="N38">
        <f t="shared" si="1"/>
        <v>-0.84148829737347386</v>
      </c>
      <c r="O38">
        <f t="shared" si="2"/>
        <v>9.435143553269894</v>
      </c>
      <c r="P38">
        <f t="shared" si="3"/>
        <v>399.64400000000001</v>
      </c>
      <c r="Q38">
        <f t="shared" si="4"/>
        <v>549.02221274714771</v>
      </c>
      <c r="R38">
        <f t="shared" si="5"/>
        <v>54.995957813577057</v>
      </c>
      <c r="S38">
        <f t="shared" si="6"/>
        <v>40.032632658838402</v>
      </c>
      <c r="T38">
        <f t="shared" si="7"/>
        <v>-9.5542162174898498E-2</v>
      </c>
      <c r="U38">
        <f t="shared" si="8"/>
        <v>3.5424725166455073</v>
      </c>
      <c r="V38">
        <f t="shared" si="9"/>
        <v>-9.6997293762139683E-2</v>
      </c>
      <c r="W38">
        <f t="shared" si="10"/>
        <v>-6.0490734418512174E-2</v>
      </c>
      <c r="X38">
        <f t="shared" si="11"/>
        <v>297.69344100000001</v>
      </c>
      <c r="Y38">
        <f t="shared" si="12"/>
        <v>23.224774527019328</v>
      </c>
      <c r="Z38">
        <f t="shared" si="13"/>
        <v>21.8644</v>
      </c>
      <c r="AA38">
        <f t="shared" si="14"/>
        <v>2.6316419832559133</v>
      </c>
      <c r="AB38">
        <f t="shared" si="15"/>
        <v>68.94618122467665</v>
      </c>
      <c r="AC38">
        <f t="shared" si="16"/>
        <v>1.7817668897632799</v>
      </c>
      <c r="AD38">
        <f t="shared" si="17"/>
        <v>2.5842865523719021</v>
      </c>
      <c r="AE38">
        <f t="shared" si="18"/>
        <v>0.84987509349263335</v>
      </c>
      <c r="AF38">
        <f t="shared" si="19"/>
        <v>37.109633914170196</v>
      </c>
      <c r="AG38">
        <f t="shared" si="20"/>
        <v>-56.740686338097404</v>
      </c>
      <c r="AH38">
        <f t="shared" si="21"/>
        <v>-3.2772524184457161</v>
      </c>
      <c r="AI38">
        <f t="shared" si="22"/>
        <v>274.78513615762711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53973.010183061335</v>
      </c>
      <c r="AO38">
        <f t="shared" si="26"/>
        <v>1799.95</v>
      </c>
      <c r="AP38">
        <f t="shared" si="27"/>
        <v>1517.3577</v>
      </c>
      <c r="AQ38">
        <f t="shared" si="28"/>
        <v>0.84299991666435181</v>
      </c>
      <c r="AR38">
        <f t="shared" si="29"/>
        <v>0.16538983916219896</v>
      </c>
      <c r="AS38">
        <v>1689464372.5</v>
      </c>
      <c r="AT38">
        <v>399.64400000000001</v>
      </c>
      <c r="AU38">
        <v>405.26499999999999</v>
      </c>
      <c r="AV38">
        <v>17.787299999999998</v>
      </c>
      <c r="AW38">
        <v>18.297899999999998</v>
      </c>
      <c r="AX38">
        <v>401.30500000000001</v>
      </c>
      <c r="AY38">
        <v>17.6328</v>
      </c>
      <c r="AZ38">
        <v>600.06100000000004</v>
      </c>
      <c r="BA38">
        <v>100.104</v>
      </c>
      <c r="BB38">
        <v>6.6733600000000004E-2</v>
      </c>
      <c r="BC38">
        <v>21.567299999999999</v>
      </c>
      <c r="BD38">
        <v>21.8644</v>
      </c>
      <c r="BE38">
        <v>999.9</v>
      </c>
      <c r="BF38">
        <v>0</v>
      </c>
      <c r="BG38">
        <v>0</v>
      </c>
      <c r="BH38">
        <v>10012.5</v>
      </c>
      <c r="BI38">
        <v>0</v>
      </c>
      <c r="BJ38">
        <v>62.801200000000001</v>
      </c>
      <c r="BK38">
        <v>-5.62094</v>
      </c>
      <c r="BL38">
        <v>406.88099999999997</v>
      </c>
      <c r="BM38">
        <v>412.81900000000002</v>
      </c>
      <c r="BN38">
        <v>-0.51058999999999999</v>
      </c>
      <c r="BO38">
        <v>405.26499999999999</v>
      </c>
      <c r="BP38">
        <v>18.297899999999998</v>
      </c>
      <c r="BQ38">
        <v>1.7805800000000001</v>
      </c>
      <c r="BR38">
        <v>1.83169</v>
      </c>
      <c r="BS38">
        <v>15.6174</v>
      </c>
      <c r="BT38">
        <v>16.059899999999999</v>
      </c>
      <c r="BU38">
        <v>1799.95</v>
      </c>
      <c r="BV38">
        <v>0.90000199999999997</v>
      </c>
      <c r="BW38">
        <v>9.9997600000000006E-2</v>
      </c>
      <c r="BX38">
        <v>0</v>
      </c>
      <c r="BY38">
        <v>2.2496</v>
      </c>
      <c r="BZ38">
        <v>0</v>
      </c>
      <c r="CA38">
        <v>15445.9</v>
      </c>
      <c r="CB38">
        <v>14599.9</v>
      </c>
      <c r="CC38">
        <v>37.561999999999998</v>
      </c>
      <c r="CD38">
        <v>40</v>
      </c>
      <c r="CE38">
        <v>38.625</v>
      </c>
      <c r="CF38">
        <v>39.125</v>
      </c>
      <c r="CG38">
        <v>37.25</v>
      </c>
      <c r="CH38">
        <v>1619.96</v>
      </c>
      <c r="CI38">
        <v>179.99</v>
      </c>
      <c r="CJ38">
        <v>0</v>
      </c>
      <c r="CK38">
        <v>1689464382</v>
      </c>
      <c r="CL38">
        <v>0</v>
      </c>
      <c r="CM38">
        <v>1689463125.5999999</v>
      </c>
      <c r="CN38" t="s">
        <v>353</v>
      </c>
      <c r="CO38">
        <v>1689463125.5999999</v>
      </c>
      <c r="CP38">
        <v>1689463122.0999999</v>
      </c>
      <c r="CQ38">
        <v>41</v>
      </c>
      <c r="CR38">
        <v>0.34399999999999997</v>
      </c>
      <c r="CS38">
        <v>4.7E-2</v>
      </c>
      <c r="CT38">
        <v>-1.6910000000000001</v>
      </c>
      <c r="CU38">
        <v>0.155</v>
      </c>
      <c r="CV38">
        <v>409</v>
      </c>
      <c r="CW38">
        <v>19</v>
      </c>
      <c r="CX38">
        <v>0.36</v>
      </c>
      <c r="CY38">
        <v>0.1</v>
      </c>
      <c r="CZ38">
        <v>6.868815183095708</v>
      </c>
      <c r="DA38">
        <v>1.287598444074632</v>
      </c>
      <c r="DB38">
        <v>0.1572209100057628</v>
      </c>
      <c r="DC38">
        <v>1</v>
      </c>
      <c r="DD38">
        <v>404.99726829268292</v>
      </c>
      <c r="DE38">
        <v>2.332599303136512</v>
      </c>
      <c r="DF38">
        <v>0.245152020968397</v>
      </c>
      <c r="DG38">
        <v>-1</v>
      </c>
      <c r="DH38">
        <v>1799.982195121951</v>
      </c>
      <c r="DI38">
        <v>3.251604425650242E-3</v>
      </c>
      <c r="DJ38">
        <v>0.1094445442627752</v>
      </c>
      <c r="DK38">
        <v>1</v>
      </c>
      <c r="DL38">
        <v>2</v>
      </c>
      <c r="DM38">
        <v>2</v>
      </c>
      <c r="DN38" t="s">
        <v>354</v>
      </c>
      <c r="DO38">
        <v>3.2116799999999999</v>
      </c>
      <c r="DP38">
        <v>2.67578</v>
      </c>
      <c r="DQ38">
        <v>9.4540700000000005E-2</v>
      </c>
      <c r="DR38">
        <v>9.4830800000000007E-2</v>
      </c>
      <c r="DS38">
        <v>9.2838599999999993E-2</v>
      </c>
      <c r="DT38">
        <v>9.4246499999999997E-2</v>
      </c>
      <c r="DU38">
        <v>27475.1</v>
      </c>
      <c r="DV38">
        <v>31028.9</v>
      </c>
      <c r="DW38">
        <v>28547.5</v>
      </c>
      <c r="DX38">
        <v>32860.300000000003</v>
      </c>
      <c r="DY38">
        <v>35982.9</v>
      </c>
      <c r="DZ38">
        <v>40444.9</v>
      </c>
      <c r="EA38">
        <v>41889.599999999999</v>
      </c>
      <c r="EB38">
        <v>47536.1</v>
      </c>
      <c r="EC38">
        <v>2.2434500000000002</v>
      </c>
      <c r="ED38">
        <v>1.8371299999999999</v>
      </c>
      <c r="EE38">
        <v>7.2278099999999998E-2</v>
      </c>
      <c r="EF38">
        <v>0</v>
      </c>
      <c r="EG38">
        <v>20.671199999999999</v>
      </c>
      <c r="EH38">
        <v>999.9</v>
      </c>
      <c r="EI38">
        <v>60.5</v>
      </c>
      <c r="EJ38">
        <v>28</v>
      </c>
      <c r="EK38">
        <v>22.935500000000001</v>
      </c>
      <c r="EL38">
        <v>63.838900000000002</v>
      </c>
      <c r="EM38">
        <v>17.732399999999998</v>
      </c>
      <c r="EN38">
        <v>1</v>
      </c>
      <c r="EO38">
        <v>-0.46039400000000003</v>
      </c>
      <c r="EP38">
        <v>2.6540499999999998</v>
      </c>
      <c r="EQ38">
        <v>20.171299999999999</v>
      </c>
      <c r="ER38">
        <v>5.2282200000000003</v>
      </c>
      <c r="ES38">
        <v>12.0099</v>
      </c>
      <c r="ET38">
        <v>4.99085</v>
      </c>
      <c r="EU38">
        <v>3.3050000000000002</v>
      </c>
      <c r="EV38">
        <v>4460.3999999999996</v>
      </c>
      <c r="EW38">
        <v>4666.5</v>
      </c>
      <c r="EX38">
        <v>98.7</v>
      </c>
      <c r="EY38">
        <v>34.5</v>
      </c>
      <c r="EZ38">
        <v>1.85273</v>
      </c>
      <c r="FA38">
        <v>1.8615600000000001</v>
      </c>
      <c r="FB38">
        <v>1.8607</v>
      </c>
      <c r="FC38">
        <v>1.8567100000000001</v>
      </c>
      <c r="FD38">
        <v>1.8611</v>
      </c>
      <c r="FE38">
        <v>1.85738</v>
      </c>
      <c r="FF38">
        <v>1.85944</v>
      </c>
      <c r="FG38">
        <v>1.86233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-1.661</v>
      </c>
      <c r="FV38">
        <v>0.1545</v>
      </c>
      <c r="FW38">
        <v>-0.22063420053817301</v>
      </c>
      <c r="FX38">
        <v>-4.0117494158234393E-3</v>
      </c>
      <c r="FY38">
        <v>1.087516141204025E-6</v>
      </c>
      <c r="FZ38">
        <v>-8.657206703991749E-11</v>
      </c>
      <c r="GA38">
        <v>0.15454499999999879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20.8</v>
      </c>
      <c r="GJ38">
        <v>20.8</v>
      </c>
      <c r="GK38">
        <v>1.00708</v>
      </c>
      <c r="GL38">
        <v>2.3718300000000001</v>
      </c>
      <c r="GM38">
        <v>1.5942400000000001</v>
      </c>
      <c r="GN38">
        <v>2.32056</v>
      </c>
      <c r="GO38">
        <v>1.40015</v>
      </c>
      <c r="GP38">
        <v>2.3046899999999999</v>
      </c>
      <c r="GQ38">
        <v>30.458400000000001</v>
      </c>
      <c r="GR38">
        <v>15.611800000000001</v>
      </c>
      <c r="GS38">
        <v>18</v>
      </c>
      <c r="GT38">
        <v>637.33500000000004</v>
      </c>
      <c r="GU38">
        <v>399.54899999999998</v>
      </c>
      <c r="GV38">
        <v>16.220500000000001</v>
      </c>
      <c r="GW38">
        <v>21.122800000000002</v>
      </c>
      <c r="GX38">
        <v>29.997699999999998</v>
      </c>
      <c r="GY38">
        <v>21.064900000000002</v>
      </c>
      <c r="GZ38">
        <v>21.035299999999999</v>
      </c>
      <c r="HA38">
        <v>20.2058</v>
      </c>
      <c r="HB38">
        <v>20</v>
      </c>
      <c r="HC38">
        <v>-30</v>
      </c>
      <c r="HD38">
        <v>19.2121</v>
      </c>
      <c r="HE38">
        <v>405.30599999999998</v>
      </c>
      <c r="HF38">
        <v>0</v>
      </c>
      <c r="HG38">
        <v>104.797</v>
      </c>
      <c r="HH38">
        <v>104.57899999999999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2023-07-15T23:39:47Z</dcterms:created>
  <dcterms:modified xsi:type="dcterms:W3CDTF">2023-07-21T05:59:05Z</dcterms:modified>
</cp:coreProperties>
</file>